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Questa_cartella_di_lavoro" defaultThemeVersion="124226"/>
  <mc:AlternateContent xmlns:mc="http://schemas.openxmlformats.org/markup-compatibility/2006">
    <mc:Choice Requires="x15">
      <x15ac:absPath xmlns:x15ac="http://schemas.microsoft.com/office/spreadsheetml/2010/11/ac" url="https://ivass2019.utenze.bankit.it/sites/SGD/Sharepoint/Relazione annuale 2025/"/>
    </mc:Choice>
  </mc:AlternateContent>
  <xr:revisionPtr revIDLastSave="0" documentId="13_ncr:1_{030C7F57-0F20-472A-A7A4-BB4366ECF947}" xr6:coauthVersionLast="47" xr6:coauthVersionMax="47" xr10:uidLastSave="{00000000-0000-0000-0000-000000000000}"/>
  <bookViews>
    <workbookView xWindow="-118" yWindow="-118" windowWidth="25370" windowHeight="13667" tabRatio="900" firstSheet="1" activeTab="1" xr2:uid="{00000000-000D-0000-FFFF-FFFF00000000}"/>
  </bookViews>
  <sheets>
    <sheet name="Copia di lavoro indice" sheetId="168" state="hidden" r:id="rId1"/>
    <sheet name="Indice " sheetId="167" r:id="rId2"/>
    <sheet name="Tavola 1.1.1" sheetId="176" r:id="rId3"/>
    <sheet name="Tavola 1.2.1" sheetId="126" r:id="rId4"/>
    <sheet name="Tavola 1.2.2 " sheetId="192" r:id="rId5"/>
    <sheet name="Indice_old" sheetId="45" state="hidden" r:id="rId6"/>
    <sheet name="Tavola 2.1.1" sheetId="175" r:id="rId7"/>
    <sheet name="Tavola 2.1.2" sheetId="162" r:id="rId8"/>
    <sheet name="Tavola 2.1.3" sheetId="163" r:id="rId9"/>
    <sheet name="Tavola 2.1.4" sheetId="8" r:id="rId10"/>
    <sheet name="Tavola 2.2.1" sheetId="174" r:id="rId11"/>
    <sheet name="Tavola 2.2.2" sheetId="170" r:id="rId12"/>
    <sheet name="Tavola 2.2.3" sheetId="2" r:id="rId13"/>
    <sheet name="Tavola 2.2.4" sheetId="3" r:id="rId14"/>
    <sheet name="Tavola 2.2.5" sheetId="4" r:id="rId15"/>
    <sheet name="Tavola 2.2.6" sheetId="5" r:id="rId16"/>
    <sheet name="Tavola 3.1" sheetId="144" r:id="rId17"/>
    <sheet name="Tavola 3.2" sheetId="143" r:id="rId18"/>
    <sheet name="Tavola 3.3" sheetId="7" r:id="rId19"/>
    <sheet name="Tavola 3.4" sheetId="9" r:id="rId20"/>
    <sheet name="Tavola 3.1.1" sheetId="10" r:id="rId21"/>
    <sheet name="Tavola 3.1.2" sheetId="11" r:id="rId22"/>
    <sheet name="Tavola 3.1.3" sheetId="182" r:id="rId23"/>
    <sheet name="Tavola 3.2.1" sheetId="145" r:id="rId24"/>
    <sheet name="Tavola 4.1.1" sheetId="13" r:id="rId25"/>
    <sheet name="Tavola 4.1.2" sheetId="28" r:id="rId26"/>
    <sheet name="Tavola 4.1.3" sheetId="14" r:id="rId27"/>
    <sheet name="Tavola 4.1.4" sheetId="16" r:id="rId28"/>
    <sheet name="Tavola 4.1.5" sheetId="17" r:id="rId29"/>
    <sheet name="Tavola 4.1.6" sheetId="19" r:id="rId30"/>
    <sheet name="Tavola 4.1.7" sheetId="18" r:id="rId31"/>
    <sheet name="Tavola 4.1.8" sheetId="29" r:id="rId32"/>
    <sheet name="Tavola 4.1.9" sheetId="30" r:id="rId33"/>
    <sheet name="Tavola 4.1.10" sheetId="31" r:id="rId34"/>
    <sheet name="Tavola 4.1.11" sheetId="32" r:id="rId35"/>
    <sheet name="Tavola 4.3.1" sheetId="15" r:id="rId36"/>
    <sheet name="Tavola 4.3.2" sheetId="20" r:id="rId37"/>
    <sheet name="Tavola 4.3.3" sheetId="21" r:id="rId38"/>
    <sheet name="Tavola 4.3.4" sheetId="148" r:id="rId39"/>
    <sheet name="Tavola 4.3.5" sheetId="149" r:id="rId40"/>
    <sheet name="Tavola 4.3.6" sheetId="33" r:id="rId41"/>
    <sheet name="Tavola 4.3.7" sheetId="178" r:id="rId42"/>
    <sheet name="Tavola 4.3.8" sheetId="177" r:id="rId43"/>
    <sheet name="Tavola 4.4.1" sheetId="166" r:id="rId44"/>
    <sheet name="Tavola 4.5.1.1" sheetId="150" r:id="rId45"/>
    <sheet name="Tavola 4.5.1.2" sheetId="112" r:id="rId46"/>
    <sheet name="Tavola 4.5.2.1" sheetId="151" r:id="rId47"/>
    <sheet name="Tavola 4.5.2.2" sheetId="179" r:id="rId48"/>
    <sheet name="Tavola 5.1.1" sheetId="122" r:id="rId49"/>
    <sheet name="Tavola 5.1.2" sheetId="123" r:id="rId50"/>
    <sheet name="Tavola 5.1.3" sheetId="134" r:id="rId51"/>
    <sheet name="Tavola 5.1.4" sheetId="138" r:id="rId52"/>
    <sheet name="Tavola 5.2.1" sheetId="124" r:id="rId53"/>
    <sheet name="Tavola 5.2.2" sheetId="125" r:id="rId54"/>
    <sheet name="Tavola 5.2.3" sheetId="133" r:id="rId55"/>
    <sheet name="Tavola 5.2.4" sheetId="173" r:id="rId56"/>
    <sheet name="Tavola 5.2.5" sheetId="181" r:id="rId57"/>
    <sheet name="Tavola 5.3.1" sheetId="113" r:id="rId58"/>
    <sheet name="Tavola 5.3.2" sheetId="114" r:id="rId59"/>
    <sheet name="Tavola 5.3.3" sheetId="115" r:id="rId60"/>
    <sheet name="Tavola 5.3.4" sheetId="116" r:id="rId61"/>
    <sheet name="Tavola 5.3.5" sheetId="117" r:id="rId62"/>
    <sheet name="Tavola 5.3.6" sheetId="129" r:id="rId63"/>
    <sheet name="Tavola 5.3.7" sheetId="130" r:id="rId64"/>
    <sheet name="Tavola 5.3.8" sheetId="131" r:id="rId65"/>
    <sheet name="Tavola 5.3.9" sheetId="48" r:id="rId66"/>
    <sheet name="Tavola 5.3.10" sheetId="46" r:id="rId67"/>
    <sheet name="Tavola 5.3.11" sheetId="23" r:id="rId68"/>
    <sheet name="Tavola 5.4.1" sheetId="120" r:id="rId69"/>
    <sheet name="Tavola 5.4.2" sheetId="121" r:id="rId70"/>
    <sheet name="Tavola 5.4.3" sheetId="127" r:id="rId71"/>
    <sheet name="Tavola 5.4.4" sheetId="128" r:id="rId72"/>
    <sheet name="Tavola 5.5.1" sheetId="155" r:id="rId73"/>
    <sheet name="Tavola 5.5.2" sheetId="156" r:id="rId74"/>
    <sheet name="Tavola 5.5.3" sheetId="24" r:id="rId75"/>
    <sheet name="Tavola 5.5.4" sheetId="159" r:id="rId76"/>
    <sheet name="Tavola 5.5.5" sheetId="27" r:id="rId77"/>
    <sheet name="Tavola 5.5.6" sheetId="157" r:id="rId78"/>
    <sheet name="Tavola 5.5.7" sheetId="158" r:id="rId79"/>
    <sheet name="Tavola 6.1" sheetId="183" r:id="rId80"/>
    <sheet name="Tavola 6.2" sheetId="184" r:id="rId81"/>
    <sheet name="Tavola 6.3" sheetId="185" r:id="rId82"/>
    <sheet name="Tavola 6.4" sheetId="186" r:id="rId83"/>
    <sheet name="Tavola 6.5" sheetId="187" r:id="rId84"/>
    <sheet name="Tavola 6.6" sheetId="188" r:id="rId85"/>
    <sheet name="Tavola 6.7" sheetId="189" r:id="rId86"/>
    <sheet name="Tavola 6.1.1" sheetId="190" r:id="rId87"/>
    <sheet name="Tavola 6.1.2" sheetId="191" r:id="rId88"/>
  </sheets>
  <definedNames>
    <definedName name="_FilterDatabase" localSheetId="0" hidden="1">'Copia di lavoro indice'!$B$1:$B$48</definedName>
    <definedName name="_FilterDatabase" localSheetId="1" hidden="1">'Indice '!$E$1:$E$109</definedName>
    <definedName name="_FilterDatabase" localSheetId="5" hidden="1">Indice_old!$A$1:$A$48</definedName>
    <definedName name="_FilterDatabase" localSheetId="82">'Tavola 6.4'!#REF!</definedName>
    <definedName name="_FilterDatabase" localSheetId="84">'Tavola 6.6'!#REF!</definedName>
    <definedName name="_FilterDatabase" localSheetId="85">'Tavola 6.7'!#REF!</definedName>
    <definedName name="_Toc10456004" localSheetId="6">'Tavola 2.1.1'!$A$2</definedName>
    <definedName name="_Toc10456005" localSheetId="6">'Tavola 2.1.1'!#REF!</definedName>
    <definedName name="_Toc10456007" localSheetId="12">'Tavola 2.2.3'!#REF!</definedName>
    <definedName name="_Toc10456009" localSheetId="13">'Tavola 2.2.4'!#REF!</definedName>
    <definedName name="_Toc10456011" localSheetId="14">'Tavola 2.2.5'!#REF!</definedName>
    <definedName name="_Toc10456013" localSheetId="15">'Tavola 2.2.6'!#REF!</definedName>
    <definedName name="_Toc10456017" localSheetId="18">'Tavola 3.3'!#REF!</definedName>
    <definedName name="_Toc10456019" localSheetId="9">'Tavola 2.1.4'!#REF!</definedName>
    <definedName name="_Toc10456021" localSheetId="19">'Tavola 3.4'!#REF!</definedName>
    <definedName name="_Toc10456025" localSheetId="21">'Tavola 3.1.2'!#REF!</definedName>
    <definedName name="_Toc10456025" localSheetId="22">'Tavola 3.1.3'!#REF!</definedName>
    <definedName name="_Toc10456029" localSheetId="24">'Tavola 4.1.1'!#REF!</definedName>
    <definedName name="_Toc10456031" localSheetId="26">'Tavola 4.1.3'!#REF!</definedName>
    <definedName name="_Toc10456033" localSheetId="35">'Tavola 4.3.1'!#REF!</definedName>
    <definedName name="_Toc10456035" localSheetId="27">'Tavola 4.1.4'!#REF!</definedName>
    <definedName name="_Toc10456037" localSheetId="28">'Tavola 4.1.5'!#REF!</definedName>
    <definedName name="_Toc10456041" localSheetId="30">'Tavola 4.1.7'!#REF!</definedName>
    <definedName name="_Toc10456043" localSheetId="36">'Tavola 4.3.2'!#REF!</definedName>
    <definedName name="_Toc10456045" localSheetId="37">'Tavola 4.3.3'!#REF!</definedName>
    <definedName name="_Toc10456049" localSheetId="66">'Tavola 5.3.10'!#REF!</definedName>
    <definedName name="_Toc10456049" localSheetId="67">'Tavola 5.3.11'!#REF!</definedName>
    <definedName name="_Toc10456051" localSheetId="74">'Tavola 5.5.3'!#REF!</definedName>
    <definedName name="_Toc10456057" localSheetId="76">'Tavola 5.5.5'!#REF!</definedName>
    <definedName name="_Toc10456059" localSheetId="25">'Tavola 4.1.2'!#REF!</definedName>
    <definedName name="_Toc10456061" localSheetId="31">'Tavola 4.1.8'!#REF!</definedName>
    <definedName name="_Toc10456063" localSheetId="32">'Tavola 4.1.9'!#REF!</definedName>
    <definedName name="_Toc10456065" localSheetId="33">'Tavola 4.1.10'!#REF!</definedName>
    <definedName name="_Toc10456067" localSheetId="34">'Tavola 4.1.11'!#REF!</definedName>
    <definedName name="_Toc10456069" localSheetId="40">'Tavola 4.3.6'!#REF!</definedName>
    <definedName name="_Toc11150262" localSheetId="30">'Tavola 4.1.7'!#REF!</definedName>
    <definedName name="_Toc42704705" localSheetId="35">'Tavola 4.3.1'!$A$3</definedName>
    <definedName name="_Toc42950119" localSheetId="13">'Tavola 2.2.4'!#REF!</definedName>
    <definedName name="_Toc42950131" localSheetId="19">'Tavola 3.4'!$A$3</definedName>
    <definedName name="_Toc42950133" localSheetId="20">'Tavola 3.1.1'!$A$3</definedName>
    <definedName name="_Toc42950141" localSheetId="26">'Tavola 4.1.3'!$A$3</definedName>
    <definedName name="_Toc42950145" localSheetId="27">'Tavola 4.1.4'!$A$3</definedName>
    <definedName name="_Toc42950147" localSheetId="28">'Tavola 4.1.5'!#REF!</definedName>
    <definedName name="_Toc42950149" localSheetId="29">'Tavola 4.1.6'!$A$3</definedName>
    <definedName name="_Toc42950151" localSheetId="30">'Tavola 4.1.7'!$A$3</definedName>
    <definedName name="_Toc42950153" localSheetId="36">'Tavola 4.3.2'!$A$3</definedName>
    <definedName name="_Toc42950155" localSheetId="37">'Tavola 4.3.3'!$A$3</definedName>
    <definedName name="_Toc42950157" localSheetId="65">'Tavola 5.3.9'!$A$2</definedName>
    <definedName name="_Toc42950166" localSheetId="66">'Tavola 5.3.10'!$A$3</definedName>
    <definedName name="_Toc42950168" localSheetId="67">'Tavola 5.3.11'!$A$3</definedName>
    <definedName name="_Toc42950170" localSheetId="74">'Tavola 5.5.3'!$A$3</definedName>
    <definedName name="_Toc42950176" localSheetId="76">'Tavola 5.5.5'!$A$3</definedName>
    <definedName name="_Toc42950190" localSheetId="86">'Tavola 6.1.1'!$A$3</definedName>
    <definedName name="_Toc42950192" localSheetId="87">'Tavola 6.1.2'!$A$3</definedName>
    <definedName name="_Toc517367828" localSheetId="6">'Tavola 2.1.1'!$A$1</definedName>
    <definedName name="_Toc517367830" localSheetId="12">'Tavola 2.2.3'!$A$1</definedName>
    <definedName name="_Toc517367831" localSheetId="12">'Tavola 2.2.3'!#REF!</definedName>
    <definedName name="_Toc517367832" localSheetId="13">'Tavola 2.2.4'!$A$1</definedName>
    <definedName name="_Toc517367833" localSheetId="13">'Tavola 2.2.4'!#REF!</definedName>
    <definedName name="_Toc517367834" localSheetId="14">'Tavola 2.2.5'!$A$1</definedName>
    <definedName name="_Toc517367835" localSheetId="14">'Tavola 2.2.5'!#REF!</definedName>
    <definedName name="_Toc517367837" localSheetId="15">'Tavola 2.2.6'!#REF!</definedName>
    <definedName name="_Toc517367840" localSheetId="18">'Tavola 3.3'!$A$1</definedName>
    <definedName name="_Toc517367841" localSheetId="18">'Tavola 3.3'!#REF!</definedName>
    <definedName name="_Toc517367842" localSheetId="9">'Tavola 2.1.4'!$A$1</definedName>
    <definedName name="_Toc517367843" localSheetId="9">'Tavola 2.1.4'!#REF!</definedName>
    <definedName name="_Toc517367844" localSheetId="19">'Tavola 3.4'!$A$1</definedName>
    <definedName name="_Toc517367845" localSheetId="19">'Tavola 3.4'!#REF!</definedName>
    <definedName name="_Toc517367846" localSheetId="20">'Tavola 3.1.1'!$A$1</definedName>
    <definedName name="_Toc517367847" localSheetId="20">'Tavola 3.1.1'!#REF!</definedName>
    <definedName name="_Toc517367848" localSheetId="21">'Tavola 3.1.2'!$A$1</definedName>
    <definedName name="_Toc517367848" localSheetId="22">'Tavola 3.1.3'!$A$1</definedName>
    <definedName name="_Toc517367849" localSheetId="21">'Tavola 3.1.2'!#REF!</definedName>
    <definedName name="_Toc517367849" localSheetId="22">'Tavola 3.1.3'!#REF!</definedName>
    <definedName name="_Toc517367852" localSheetId="24">'Tavola 4.1.1'!$A$1</definedName>
    <definedName name="_Toc517367853" localSheetId="24">'Tavola 4.1.1'!#REF!</definedName>
    <definedName name="_Toc517367854" localSheetId="26">'Tavola 4.1.3'!$A$1</definedName>
    <definedName name="_Toc517367856" localSheetId="35">'Tavola 4.3.1'!$A$1</definedName>
    <definedName name="_Toc517367858" localSheetId="27">'Tavola 4.1.4'!$A$1</definedName>
    <definedName name="_Toc517367859" localSheetId="27">'Tavola 4.1.4'!#REF!</definedName>
    <definedName name="_Toc517367860" localSheetId="28">'Tavola 4.1.5'!$A$1</definedName>
    <definedName name="_Toc517367861" localSheetId="28">'Tavola 4.1.5'!#REF!</definedName>
    <definedName name="_Toc517367862" localSheetId="30">'Tavola 4.1.7'!$A$1</definedName>
    <definedName name="_Toc517367863" localSheetId="30">'Tavola 4.1.7'!#REF!</definedName>
    <definedName name="_Toc517367864" localSheetId="29">'Tavola 4.1.6'!$A$1</definedName>
    <definedName name="_Toc517367865" localSheetId="29">'Tavola 4.1.6'!#REF!</definedName>
    <definedName name="_Toc517367866" localSheetId="36">'Tavola 4.3.2'!$A$1</definedName>
    <definedName name="_Toc517367867" localSheetId="36">'Tavola 4.3.2'!#REF!</definedName>
    <definedName name="_Toc517367868" localSheetId="37">'Tavola 4.3.3'!$A$1</definedName>
    <definedName name="_Toc517367869" localSheetId="37">'Tavola 4.3.3'!#REF!</definedName>
    <definedName name="_Toc517367872" localSheetId="66">'Tavola 5.3.10'!$A$1</definedName>
    <definedName name="_Toc517367872" localSheetId="67">'Tavola 5.3.11'!$A$1</definedName>
    <definedName name="_Toc517367874" localSheetId="74">'Tavola 5.5.3'!$A$1</definedName>
    <definedName name="_Toc517367880" localSheetId="76">'Tavola 5.5.5'!$A$1</definedName>
    <definedName name="_Toc517367883" localSheetId="25">'Tavola 4.1.2'!#REF!</definedName>
    <definedName name="_Toc517367884" localSheetId="31">'Tavola 4.1.8'!$A$1</definedName>
    <definedName name="_Toc517367885" localSheetId="31">'Tavola 4.1.8'!#REF!</definedName>
    <definedName name="_Toc517367886" localSheetId="32">'Tavola 4.1.9'!$A$1</definedName>
    <definedName name="_Toc517367887" localSheetId="32">'Tavola 4.1.9'!#REF!</definedName>
    <definedName name="_Toc517367888" localSheetId="33">'Tavola 4.1.10'!$A$1</definedName>
    <definedName name="_Toc517367889" localSheetId="33">'Tavola 4.1.10'!#REF!</definedName>
    <definedName name="_Toc517367890" localSheetId="34">'Tavola 4.1.11'!$A$1</definedName>
    <definedName name="_Toc517367891" localSheetId="34">'Tavola 4.1.11'!#REF!</definedName>
    <definedName name="_Toc517367892" localSheetId="40">'Tavola 4.3.6'!$A$1</definedName>
    <definedName name="_Toc517367893" localSheetId="40">'Tavola 4.3.6'!#REF!</definedName>
    <definedName name="_Toc517367910" localSheetId="86">'Tavola 6.1.1'!$A$1</definedName>
    <definedName name="_Toc517367911" localSheetId="86">'Tavola 6.1.1'!#REF!</definedName>
    <definedName name="_Toc517367912" localSheetId="87">'Tavola 6.1.2'!$A$1</definedName>
    <definedName name="_Toc517367913" localSheetId="87">'Tavola 6.1.2'!#REF!</definedName>
    <definedName name="_xlnm.Print_Area" localSheetId="2">'Tavola 1.1.1'!$A$1:$C$58</definedName>
    <definedName name="_xlnm.Print_Area" localSheetId="3">'Tavola 1.2.1'!$A$1:$F$16</definedName>
    <definedName name="_xlnm.Print_Area" localSheetId="4">'Tavola 1.2.2 '!$A$1:$I$24</definedName>
    <definedName name="_xlnm.Print_Area" localSheetId="6">'Tavola 2.1.1'!$A$1:$M$20</definedName>
    <definedName name="_xlnm.Print_Area" localSheetId="7">'Tavola 2.1.2'!$A$1:$E$13</definedName>
    <definedName name="_xlnm.Print_Area" localSheetId="8">'Tavola 2.1.3'!$A$1:$E$20</definedName>
    <definedName name="_xlnm.Print_Area" localSheetId="9">'Tavola 2.1.4'!$A$1:$M$23</definedName>
    <definedName name="_xlnm.Print_Area" localSheetId="10">'Tavola 2.2.1'!$A$1:$G$38</definedName>
    <definedName name="_xlnm.Print_Area" localSheetId="11">'Tavola 2.2.2'!$A$1:$H$18</definedName>
    <definedName name="_xlnm.Print_Area" localSheetId="12">'Tavola 2.2.3'!$A$1:$F$16</definedName>
    <definedName name="_xlnm.Print_Area" localSheetId="13">'Tavola 2.2.4'!$A$1:$F$16</definedName>
    <definedName name="_xlnm.Print_Area" localSheetId="14">'Tavola 2.2.5'!$A$1:$N$19</definedName>
    <definedName name="_xlnm.Print_Area" localSheetId="15">'Tavola 2.2.6'!$A$1:$N$32</definedName>
    <definedName name="_xlnm.Print_Area" localSheetId="16">'Tavola 3.1'!$A$1:$M$13</definedName>
    <definedName name="_xlnm.Print_Area" localSheetId="20">'Tavola 3.1.1'!$A$1:$M$21</definedName>
    <definedName name="_xlnm.Print_Area" localSheetId="21">'Tavola 3.1.2'!$A$1:$M$39</definedName>
    <definedName name="_xlnm.Print_Area" localSheetId="22">'Tavola 3.1.3'!$A$1:$M$21</definedName>
    <definedName name="_xlnm.Print_Area" localSheetId="17">'Tavola 3.2'!$A$1:$G$20</definedName>
    <definedName name="_xlnm.Print_Area" localSheetId="23">'Tavola 3.2.1'!$A$1:$W$34</definedName>
    <definedName name="_xlnm.Print_Area" localSheetId="18">'Tavola 3.3'!$A$1:$H$33</definedName>
    <definedName name="_xlnm.Print_Area" localSheetId="19">'Tavola 3.4'!$A$1:$D$36</definedName>
    <definedName name="_xlnm.Print_Area" localSheetId="24">'Tavola 4.1.1'!$A$1:$M$31</definedName>
    <definedName name="_xlnm.Print_Area" localSheetId="33">'Tavola 4.1.10'!$A$1:$E$28</definedName>
    <definedName name="_xlnm.Print_Area" localSheetId="34">'Tavola 4.1.11'!$A$1:$E$28</definedName>
    <definedName name="_xlnm.Print_Area" localSheetId="25">'Tavola 4.1.2'!$A$1:$M$16</definedName>
    <definedName name="_xlnm.Print_Area" localSheetId="26">'Tavola 4.1.3'!$A$1:$I$170</definedName>
    <definedName name="_xlnm.Print_Area" localSheetId="27">'Tavola 4.1.4'!$A$1:$N$18</definedName>
    <definedName name="_xlnm.Print_Area" localSheetId="28">'Tavola 4.1.5'!$A$1:$M$15</definedName>
    <definedName name="_xlnm.Print_Area" localSheetId="29">'Tavola 4.1.6'!$A$1:$M$16</definedName>
    <definedName name="_xlnm.Print_Area" localSheetId="30">'Tavola 4.1.7'!$A$1:$M$14</definedName>
    <definedName name="_xlnm.Print_Area" localSheetId="31">'Tavola 4.1.8'!$A$1:$H$29</definedName>
    <definedName name="_xlnm.Print_Area" localSheetId="32">'Tavola 4.1.9'!$A$1:$H$29</definedName>
    <definedName name="_xlnm.Print_Area" localSheetId="35">'Tavola 4.3.1'!$A$1:$J$113</definedName>
    <definedName name="_xlnm.Print_Area" localSheetId="36">'Tavola 4.3.2'!$A$1:$I$19</definedName>
    <definedName name="_xlnm.Print_Area" localSheetId="37">'Tavola 4.3.3'!$A$1:$I$20</definedName>
    <definedName name="_xlnm.Print_Area" localSheetId="38">'Tavola 4.3.4'!$A$1:$M$13</definedName>
    <definedName name="_xlnm.Print_Area" localSheetId="39">'Tavola 4.3.5'!$A$1:$M$10</definedName>
    <definedName name="_xlnm.Print_Area" localSheetId="40">'Tavola 4.3.6'!$A$1:$I$28</definedName>
    <definedName name="_xlnm.Print_Area" localSheetId="41">'Tavola 4.3.7'!$A$1:$M$30</definedName>
    <definedName name="_xlnm.Print_Area" localSheetId="42">'Tavola 4.3.8'!$A$1:$M$27</definedName>
    <definedName name="_xlnm.Print_Area" localSheetId="43">'Tavola 4.4.1'!$A$1:$N$19</definedName>
    <definedName name="_xlnm.Print_Area" localSheetId="44">'Tavola 4.5.1.1'!$A$1:$N$24</definedName>
    <definedName name="_xlnm.Print_Area" localSheetId="45">'Tavola 4.5.1.2'!$A$1:$M$9</definedName>
    <definedName name="_xlnm.Print_Area" localSheetId="46">'Tavola 4.5.2.1'!$A$1:$N$27</definedName>
    <definedName name="_xlnm.Print_Area" localSheetId="47">'Tavola 4.5.2.2'!$A$1:$U$41</definedName>
    <definedName name="_xlnm.Print_Area" localSheetId="48">'Tavola 5.1.1'!$A$1:$M$14</definedName>
    <definedName name="_xlnm.Print_Area" localSheetId="49">'Tavola 5.1.2'!$A$1:$M$13</definedName>
    <definedName name="_xlnm.Print_Area" localSheetId="50">'Tavola 5.1.3'!$A$1:$I$11</definedName>
    <definedName name="_xlnm.Print_Area" localSheetId="51">'Tavola 5.1.4'!$A$1:$C$16</definedName>
    <definedName name="_xlnm.Print_Area" localSheetId="52">'Tavola 5.2.1'!$A$1:$E$14</definedName>
    <definedName name="_xlnm.Print_Area" localSheetId="53">'Tavola 5.2.2'!$A$1:$E$15</definedName>
    <definedName name="_xlnm.Print_Area" localSheetId="54">'Tavola 5.2.3'!$A$1:$F$9</definedName>
    <definedName name="_xlnm.Print_Area" localSheetId="55">'Tavola 5.2.4'!$A$1:$F$9</definedName>
    <definedName name="_xlnm.Print_Area" localSheetId="56">'Tavola 5.2.5'!$A$1:$E$15</definedName>
    <definedName name="_xlnm.Print_Area" localSheetId="57">'Tavola 5.3.1'!$A$1:$I$25</definedName>
    <definedName name="_xlnm.Print_Area" localSheetId="66">'Tavola 5.3.10'!$A$1:$D$41</definedName>
    <definedName name="_xlnm.Print_Area" localSheetId="67">'Tavola 5.3.11'!$A$1:$D$32</definedName>
    <definedName name="_xlnm.Print_Area" localSheetId="58">'Tavola 5.3.2'!$A$1:$I$25</definedName>
    <definedName name="_xlnm.Print_Area" localSheetId="59">'Tavola 5.3.3'!$A$1:$I$26</definedName>
    <definedName name="_xlnm.Print_Area" localSheetId="60">'Tavola 5.3.4'!$A$1:$I$26</definedName>
    <definedName name="_xlnm.Print_Area" localSheetId="61">'Tavola 5.3.5'!$A$1:$I$25</definedName>
    <definedName name="_xlnm.Print_Area" localSheetId="62">'Tavola 5.3.6'!$A$1:$C$17</definedName>
    <definedName name="_xlnm.Print_Area" localSheetId="63">'Tavola 5.3.7'!$A$1:$E$12</definedName>
    <definedName name="_xlnm.Print_Area" localSheetId="64">'Tavola 5.3.8'!$A$1:$F$34</definedName>
    <definedName name="_xlnm.Print_Area" localSheetId="65">'Tavola 5.3.9'!$A$1:$D$59</definedName>
    <definedName name="_xlnm.Print_Area" localSheetId="68">'Tavola 5.4.1'!$A$1:$I$12</definedName>
    <definedName name="_xlnm.Print_Area" localSheetId="69">'Tavola 5.4.2'!$A$1:$I$12</definedName>
    <definedName name="_xlnm.Print_Area" localSheetId="70">'Tavola 5.4.3'!$A$1:$F$29</definedName>
    <definedName name="_xlnm.Print_Area" localSheetId="71">'Tavola 5.4.4'!$A$1:$G$17</definedName>
    <definedName name="_xlnm.Print_Area" localSheetId="72">'Tavola 5.5.1'!$A$1:$Q$21</definedName>
    <definedName name="_xlnm.Print_Area" localSheetId="73">'Tavola 5.5.2'!$A$1:$Q$20</definedName>
    <definedName name="_xlnm.Print_Area" localSheetId="74">'Tavola 5.5.3'!$A$1:$T$79</definedName>
    <definedName name="_xlnm.Print_Area" localSheetId="75">'Tavola 5.5.4'!$A$1:$Q$17</definedName>
    <definedName name="_xlnm.Print_Area" localSheetId="76">'Tavola 5.5.5'!$A$1:$Q$76</definedName>
    <definedName name="_xlnm.Print_Area" localSheetId="77">'Tavola 5.5.6'!$A$1:$Q$20</definedName>
    <definedName name="_xlnm.Print_Area" localSheetId="78">'Tavola 5.5.7'!$A$1:$Q$18</definedName>
    <definedName name="_xlnm.Print_Area" localSheetId="79">'Tavola 6.1'!$A$1:$M$17</definedName>
    <definedName name="_xlnm.Print_Area" localSheetId="86">'Tavola 6.1.1'!$A$1:$I$14</definedName>
    <definedName name="_xlnm.Print_Area" localSheetId="87">'Tavola 6.1.2'!$A$1:$F$19</definedName>
    <definedName name="_xlnm.Print_Area" localSheetId="80">'Tavola 6.2'!$A$1:$M$17</definedName>
    <definedName name="_xlnm.Print_Area" localSheetId="81">'Tavola 6.3'!$A$1:$F$117</definedName>
    <definedName name="_xlnm.Print_Area" localSheetId="82">'Tavola 6.4'!$A$1:$J$119</definedName>
    <definedName name="_xlnm.Print_Area" localSheetId="83">'Tavola 6.5'!$A$1:$M$120</definedName>
    <definedName name="_xlnm.Print_Area" localSheetId="84">'Tavola 6.6'!$A$1:$I$118</definedName>
    <definedName name="_xlnm.Print_Area" localSheetId="85">'Tavola 6.7'!$A$1:$I$117</definedName>
    <definedName name="figura_1" localSheetId="0">#REF!</definedName>
    <definedName name="figura_1" localSheetId="1">#REF!</definedName>
    <definedName name="figura_1" localSheetId="4">#REF!</definedName>
    <definedName name="figura_1" localSheetId="6">#REF!</definedName>
    <definedName name="figura_1" localSheetId="10">#REF!</definedName>
    <definedName name="figura_1" localSheetId="22">#REF!</definedName>
    <definedName name="figura_1" localSheetId="56">#REF!</definedName>
    <definedName name="figura_1">#REF!</definedName>
    <definedName name="figura_2" localSheetId="0">#REF!</definedName>
    <definedName name="figura_2" localSheetId="4">#REF!</definedName>
    <definedName name="figura_2" localSheetId="6">#REF!</definedName>
    <definedName name="figura_2" localSheetId="10">#REF!</definedName>
    <definedName name="figura_2" localSheetId="22">#REF!</definedName>
    <definedName name="figura_2" localSheetId="56">#REF!</definedName>
    <definedName name="figura_2">#REF!</definedName>
    <definedName name="figura_3" localSheetId="4">#REF!</definedName>
    <definedName name="figura_3" localSheetId="6">#REF!</definedName>
    <definedName name="figura_3" localSheetId="10">#REF!</definedName>
    <definedName name="figura_3" localSheetId="22">#REF!</definedName>
    <definedName name="figura_3" localSheetId="56">#REF!</definedName>
    <definedName name="figura_3">#REF!</definedName>
    <definedName name="OLE_LINK1" localSheetId="26">'Tavola 4.1.3'!#REF!</definedName>
    <definedName name="Print_Area" localSheetId="1">'Indice '!$D$1:$E$106</definedName>
    <definedName name="Print_Area" localSheetId="2">'Tavola 1.1.1'!$A$1:$C$57</definedName>
    <definedName name="Print_Area" localSheetId="3">'Tavola 1.2.1'!$A$1:$F$16</definedName>
    <definedName name="Print_Area" localSheetId="4">'Tavola 1.2.2 '!$A$1:$I$2</definedName>
    <definedName name="Print_Area" localSheetId="6">'Tavola 2.1.1'!$A$1:$M$20</definedName>
    <definedName name="Print_Area" localSheetId="7">'Tavola 2.1.2'!$A$1:$E$13</definedName>
    <definedName name="Print_Area" localSheetId="8">'Tavola 2.1.3'!$A$1:$E$20</definedName>
    <definedName name="Print_Area" localSheetId="9">'Tavola 2.1.4'!$A$1:$M$23</definedName>
    <definedName name="Print_Area" localSheetId="10">'Tavola 2.2.1'!$A$1:$G$38</definedName>
    <definedName name="Print_Area" localSheetId="11">'Tavola 2.2.2'!$A$1:$H$17</definedName>
    <definedName name="Print_Area" localSheetId="12">'Tavola 2.2.3'!$A$1:$F$17</definedName>
    <definedName name="Print_Area" localSheetId="13">'Tavola 2.2.4'!$A$1:$F$16</definedName>
    <definedName name="Print_Area" localSheetId="14">'Tavola 2.2.5'!$A$1:$N$19</definedName>
    <definedName name="Print_Area" localSheetId="15">'Tavola 2.2.6'!$A$1:$N$30</definedName>
    <definedName name="Print_Area" localSheetId="16">'Tavola 3.1'!$A$1:$K$11</definedName>
    <definedName name="Print_Area" localSheetId="20">'Tavola 3.1.1'!$A$1:$K$21</definedName>
    <definedName name="Print_Area" localSheetId="21">'Tavola 3.1.2'!$A$1:$L$39</definedName>
    <definedName name="Print_Area" localSheetId="22">'Tavola 3.1.3'!$A$1:$L$21</definedName>
    <definedName name="Print_Area" localSheetId="17">'Tavola 3.2'!$A$1:$G$20</definedName>
    <definedName name="Print_Area" localSheetId="23">'Tavola 3.2.1'!$A$1:$T$34</definedName>
    <definedName name="Print_Area" localSheetId="18">'Tavola 3.3'!$A$1:$G$33</definedName>
    <definedName name="Print_Area" localSheetId="19">'Tavola 3.4'!$A$1:$D$36</definedName>
    <definedName name="Print_Area" localSheetId="24">'Tavola 4.1.1'!$A$1:$L$31</definedName>
    <definedName name="Print_Area" localSheetId="33">'Tavola 4.1.10'!$A$1:$E$28</definedName>
    <definedName name="Print_Area" localSheetId="34">'Tavola 4.1.11'!$A$1:$E$28</definedName>
    <definedName name="Print_Area" localSheetId="25">'Tavola 4.1.2'!$A$1:$L$16</definedName>
    <definedName name="Print_Area" localSheetId="26">'Tavola 4.1.3'!$A$1:$G$169</definedName>
    <definedName name="Print_Area" localSheetId="27">'Tavola 4.1.4'!$A$1:$O$16</definedName>
    <definedName name="Print_Area" localSheetId="28">'Tavola 4.1.5'!$A$1:$M$15</definedName>
    <definedName name="Print_Area" localSheetId="29">'Tavola 4.1.6'!$A$1:$M$14</definedName>
    <definedName name="Print_Area" localSheetId="30">'Tavola 4.1.7'!$A$1:$M$13</definedName>
    <definedName name="Print_Area" localSheetId="31">'Tavola 4.1.8'!$A$1:$H$29</definedName>
    <definedName name="Print_Area" localSheetId="32">'Tavola 4.1.9'!$A$1:$H$29</definedName>
    <definedName name="Print_Area" localSheetId="35">'Tavola 4.3.1'!$A$1:$J$113</definedName>
    <definedName name="Print_Area" localSheetId="36">'Tavola 4.3.2'!$A$1:$I$18</definedName>
    <definedName name="Print_Area" localSheetId="37">'Tavola 4.3.3'!$A$1:$I$20</definedName>
    <definedName name="Print_Area" localSheetId="38">'Tavola 4.3.4'!$A$1:$L$13</definedName>
    <definedName name="Print_Area" localSheetId="39">'Tavola 4.3.5'!$A$1:$M$10</definedName>
    <definedName name="Print_Area" localSheetId="40">'Tavola 4.3.6'!$A$1:$H$27</definedName>
    <definedName name="Print_Area" localSheetId="41">'Tavola 4.3.7'!$A$1:$L$29</definedName>
    <definedName name="Print_Area" localSheetId="42">'Tavola 4.3.8'!$A$1:$L$27</definedName>
    <definedName name="Print_Area" localSheetId="43">'Tavola 4.4.1'!$A$1:$M$20</definedName>
    <definedName name="Print_Area" localSheetId="44">'Tavola 4.5.1.1'!$A$1:$M$24</definedName>
    <definedName name="Print_Area" localSheetId="45">'Tavola 4.5.1.2'!$A$1:$L$9</definedName>
    <definedName name="Print_Area" localSheetId="46">'Tavola 4.5.2.1'!$A$1:$M$26</definedName>
    <definedName name="Print_Area" localSheetId="47">'Tavola 4.5.2.2'!$A$1:$T$41</definedName>
    <definedName name="Print_Area" localSheetId="49">'Tavola 5.1.2'!$A$1:$M$12</definedName>
    <definedName name="Print_Area" localSheetId="50">'Tavola 5.1.3'!$A$1:$I$10</definedName>
    <definedName name="Print_Area" localSheetId="51">'Tavola 5.1.4'!$A$1:$C$16</definedName>
    <definedName name="Print_Area" localSheetId="52">'Tavola 5.2.1'!$A$1:$E$15</definedName>
    <definedName name="Print_Area" localSheetId="53">'Tavola 5.2.2'!$A$1:$E$15</definedName>
    <definedName name="Print_Area" localSheetId="54">'Tavola 5.2.3'!$A$1:$F$8</definedName>
    <definedName name="Print_Area" localSheetId="55">'Tavola 5.2.4'!$A$1:$F$9</definedName>
    <definedName name="Print_Area" localSheetId="56">'Tavola 5.2.5'!$A$1:$E$15</definedName>
    <definedName name="Print_Area" localSheetId="57">'Tavola 5.3.1'!$A$1:$G$25</definedName>
    <definedName name="Print_Area" localSheetId="66">'Tavola 5.3.10'!$A$1:$D$41</definedName>
    <definedName name="Print_Area" localSheetId="67">'Tavola 5.3.11'!$A$1:$D$32</definedName>
    <definedName name="Print_Area" localSheetId="58">'Tavola 5.3.2'!$A$1:$G$25</definedName>
    <definedName name="Print_Area" localSheetId="59">'Tavola 5.3.3'!$A$1:$G$25</definedName>
    <definedName name="Print_Area" localSheetId="60">'Tavola 5.3.4'!$A$1:$G$26</definedName>
    <definedName name="Print_Area" localSheetId="61">'Tavola 5.3.5'!$A$1:$G$25</definedName>
    <definedName name="Print_Area" localSheetId="62">'Tavola 5.3.6'!$A$1:$C$17</definedName>
    <definedName name="Print_Area" localSheetId="63">'Tavola 5.3.7'!$A$1:$E$12</definedName>
    <definedName name="Print_Area" localSheetId="64">'Tavola 5.3.8'!$A$1:$F$34</definedName>
    <definedName name="Print_Area" localSheetId="65">'Tavola 5.3.9'!$A$1:$P$59</definedName>
    <definedName name="Print_Area" localSheetId="68">'Tavola 5.4.1'!$A$1:$H$12</definedName>
    <definedName name="Print_Area" localSheetId="69">'Tavola 5.4.2'!$A$1:$H$12</definedName>
    <definedName name="Print_Area" localSheetId="70">'Tavola 5.4.3'!$A$1:$F$29</definedName>
    <definedName name="Print_Area" localSheetId="71">'Tavola 5.4.4'!$A$1:$G$17</definedName>
    <definedName name="Print_Area" localSheetId="72">'Tavola 5.5.1'!$A$1:$Q$21</definedName>
    <definedName name="Print_Area" localSheetId="73">'Tavola 5.5.2'!$A$1:$Q$20</definedName>
    <definedName name="Print_Area" localSheetId="74">'Tavola 5.5.3'!$A$1:$T$79</definedName>
    <definedName name="Print_Area" localSheetId="75">'Tavola 5.5.4'!$A$1:$Q$17</definedName>
    <definedName name="Print_Area" localSheetId="76">'Tavola 5.5.5'!$A$1:$N$76</definedName>
    <definedName name="Print_Area" localSheetId="78">'Tavola 5.5.7'!$A$1:$Q$18</definedName>
    <definedName name="Print_Area" localSheetId="79">'Tavola 6.1'!$A$1:$M$2</definedName>
    <definedName name="Print_Area" localSheetId="86">'Tavola 6.1.1'!$A$1:$I$15</definedName>
    <definedName name="Print_Area" localSheetId="87">'Tavola 6.1.2'!$A$1:$F$19</definedName>
    <definedName name="Print_Area" localSheetId="80">'Tavola 6.2'!$A$1:$M$2</definedName>
    <definedName name="Print_Area" localSheetId="81">'Tavola 6.3'!$A$1:$F$1</definedName>
    <definedName name="Print_Area" localSheetId="82">'Tavola 6.4'!$A$1:$J$1</definedName>
    <definedName name="Print_Area" localSheetId="83">'Tavola 6.5'!$A$1:$M$1</definedName>
    <definedName name="Print_Area" localSheetId="84">'Tavola 6.6'!$A$1:$I$1</definedName>
    <definedName name="Print_Area" localSheetId="85">'Tavola 6.7'!$A$1:$I$1</definedName>
    <definedName name="Print_Titles" localSheetId="2">'Tavola 1.1.1'!$1:$5</definedName>
    <definedName name="Print_Titles" localSheetId="10">'Tavola 2.2.1'!$1:$5</definedName>
    <definedName name="Print_Titles" localSheetId="26">'Tavola 4.1.3'!$1:$6</definedName>
    <definedName name="Print_Titles" localSheetId="35">'Tavola 4.3.1'!$1:$6</definedName>
    <definedName name="Print_Titles" localSheetId="74">'Tavola 5.5.3'!$1:$8</definedName>
    <definedName name="Print_Titles" localSheetId="76">'Tavola 5.5.5'!$1:$6</definedName>
    <definedName name="Print_Titles" localSheetId="81">'Tavola 6.3'!$1:$1</definedName>
    <definedName name="Print_Titles" localSheetId="82">'Tavola 6.4'!$1:$1</definedName>
    <definedName name="Print_Titles" localSheetId="83">'Tavola 6.5'!$1:$1</definedName>
    <definedName name="Print_Titles" localSheetId="84">'Tavola 6.6'!$1:$1</definedName>
    <definedName name="Print_Titles" localSheetId="85">'Tavola 6.7'!$1:$1</definedName>
    <definedName name="_xlnm.Print_Titles" localSheetId="1">'Indice '!$1:$1</definedName>
    <definedName name="_xlnm.Print_Titles" localSheetId="2">'Tavola 1.1.1'!$1:$5</definedName>
    <definedName name="_xlnm.Print_Titles" localSheetId="26">'Tavola 4.1.3'!$1:$6</definedName>
    <definedName name="_xlnm.Print_Titles" localSheetId="35">'Tavola 4.3.1'!$1:$6</definedName>
    <definedName name="_xlnm.Print_Titles" localSheetId="65">'Tavola 5.3.9'!$1:$4</definedName>
    <definedName name="_xlnm.Print_Titles" localSheetId="74">'Tavola 5.5.3'!$1:$8</definedName>
    <definedName name="_xlnm.Print_Titles" localSheetId="76">'Tavola 5.5.5'!$1:$6</definedName>
    <definedName name="_xlnm.Print_Titles" localSheetId="81">'Tavola 6.3'!$1:$6</definedName>
    <definedName name="_xlnm.Print_Titles" localSheetId="82">'Tavola 6.4'!$1:$6</definedName>
    <definedName name="_xlnm.Print_Titles" localSheetId="83">'Tavola 6.5'!$1:$8</definedName>
    <definedName name="_xlnm.Print_Titles" localSheetId="84">'Tavola 6.6'!$1:$6</definedName>
    <definedName name="_xlnm.Print_Titles" localSheetId="85">'Tavola 6.7'!$1:$6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43" l="1"/>
  <c r="K16" i="158"/>
  <c r="I16" i="158"/>
  <c r="G16" i="158"/>
  <c r="E16" i="158"/>
  <c r="C16" i="158"/>
  <c r="K8" i="158"/>
  <c r="I8" i="158"/>
  <c r="G8" i="158"/>
  <c r="E8" i="158"/>
  <c r="C8" i="158"/>
  <c r="A1" i="46" l="1"/>
  <c r="A1" i="21"/>
  <c r="A1" i="20"/>
  <c r="A1" i="32"/>
  <c r="A1" i="31"/>
  <c r="A1" i="30"/>
  <c r="A1" i="9"/>
  <c r="A1" i="3"/>
  <c r="A1" i="174"/>
  <c r="A1" i="163"/>
  <c r="A1" i="185"/>
  <c r="A1" i="191"/>
  <c r="A1" i="7"/>
  <c r="S71" i="27"/>
  <c r="S67" i="27"/>
  <c r="S25" i="27"/>
  <c r="S24" i="27"/>
  <c r="S23" i="27"/>
  <c r="Q75" i="27" l="1"/>
  <c r="P75" i="27"/>
  <c r="N75" i="27"/>
  <c r="Q74" i="27"/>
  <c r="P74" i="27"/>
  <c r="N74" i="27"/>
  <c r="P73" i="27"/>
  <c r="Q72" i="27"/>
  <c r="P72" i="27"/>
  <c r="N72" i="27"/>
  <c r="P71" i="27"/>
  <c r="Q67" i="27"/>
  <c r="P67" i="27"/>
  <c r="Q65" i="27"/>
  <c r="P65" i="27"/>
  <c r="N65" i="27"/>
  <c r="P64" i="27"/>
  <c r="N64" i="27"/>
  <c r="P63" i="27"/>
  <c r="Q62" i="27"/>
  <c r="P62" i="27"/>
  <c r="N62" i="27"/>
  <c r="Q61" i="27"/>
  <c r="P61" i="27"/>
  <c r="N61" i="27"/>
  <c r="Q60" i="27"/>
  <c r="P60" i="27"/>
  <c r="N60" i="27"/>
  <c r="Q59" i="27"/>
  <c r="P59" i="27"/>
  <c r="N59" i="27"/>
  <c r="Q58" i="27"/>
  <c r="P58" i="27"/>
  <c r="N58" i="27"/>
  <c r="Q57" i="27"/>
  <c r="P57" i="27"/>
  <c r="N57" i="27"/>
  <c r="Q55" i="27"/>
  <c r="P55" i="27"/>
  <c r="N55" i="27"/>
  <c r="Q54" i="27"/>
  <c r="P54" i="27"/>
  <c r="N54" i="27"/>
  <c r="Q53" i="27"/>
  <c r="P53" i="27"/>
  <c r="N53" i="27"/>
  <c r="Q52" i="27"/>
  <c r="P52" i="27"/>
  <c r="N52" i="27"/>
  <c r="Q51" i="27"/>
  <c r="P51" i="27"/>
  <c r="N51" i="27"/>
  <c r="P50" i="27"/>
  <c r="Q48" i="27"/>
  <c r="P48" i="27"/>
  <c r="N48" i="27"/>
  <c r="Q47" i="27"/>
  <c r="P47" i="27"/>
  <c r="N47" i="27"/>
  <c r="Q46" i="27"/>
  <c r="P46" i="27"/>
  <c r="N46" i="27"/>
  <c r="P45" i="27"/>
  <c r="Q44" i="27"/>
  <c r="P44" i="27"/>
  <c r="N44" i="27"/>
  <c r="Q42" i="27"/>
  <c r="P42" i="27"/>
  <c r="N42" i="27"/>
  <c r="Q40" i="27"/>
  <c r="P40" i="27"/>
  <c r="N40" i="27"/>
  <c r="Q39" i="27"/>
  <c r="P39" i="27"/>
  <c r="N39" i="27"/>
  <c r="Q38" i="27"/>
  <c r="P38" i="27"/>
  <c r="N38" i="27"/>
  <c r="Q31" i="27"/>
  <c r="P31" i="27"/>
  <c r="N31" i="27"/>
  <c r="K31" i="27"/>
  <c r="H31" i="27"/>
  <c r="G31" i="27"/>
  <c r="Q30" i="27"/>
  <c r="P30" i="27"/>
  <c r="N30" i="27"/>
  <c r="Q29" i="27"/>
  <c r="P29" i="27"/>
  <c r="N29" i="27"/>
  <c r="Q28" i="27"/>
  <c r="P28" i="27"/>
  <c r="N28" i="27"/>
  <c r="Q27" i="27"/>
  <c r="P27" i="27"/>
  <c r="N27" i="27"/>
  <c r="Q26" i="27"/>
  <c r="P26" i="27"/>
  <c r="N26" i="27"/>
  <c r="P25" i="27"/>
  <c r="M25" i="27"/>
  <c r="J25" i="27"/>
  <c r="G25" i="27"/>
  <c r="P24" i="27"/>
  <c r="P23" i="27"/>
  <c r="M23" i="27"/>
  <c r="G23" i="27"/>
  <c r="P21" i="27"/>
  <c r="M21" i="27"/>
  <c r="J21" i="27"/>
  <c r="G21" i="27"/>
  <c r="Q20" i="27"/>
  <c r="P20" i="27"/>
  <c r="N20" i="27"/>
  <c r="Q18" i="27"/>
  <c r="P18" i="27"/>
  <c r="N18" i="27"/>
  <c r="Q14" i="27"/>
  <c r="P14" i="27"/>
  <c r="N14" i="27"/>
  <c r="Q13" i="27"/>
  <c r="P13" i="27"/>
  <c r="N13" i="27"/>
  <c r="Q12" i="27"/>
  <c r="P12" i="27"/>
  <c r="N12" i="27"/>
  <c r="Q11" i="27"/>
  <c r="P11" i="27"/>
  <c r="N11" i="27"/>
  <c r="Q10" i="27"/>
  <c r="P10" i="27"/>
  <c r="N10" i="27"/>
  <c r="Q7" i="27"/>
  <c r="N7" i="27"/>
  <c r="H7" i="27"/>
  <c r="F57" i="48" l="1"/>
  <c r="F56" i="48"/>
  <c r="F55" i="48"/>
  <c r="F54" i="48"/>
  <c r="F53" i="48"/>
  <c r="F52" i="48"/>
  <c r="F51" i="48"/>
  <c r="F50" i="48"/>
  <c r="F49" i="48"/>
  <c r="F48" i="48"/>
  <c r="F47" i="48"/>
  <c r="F46" i="48"/>
  <c r="F45" i="48"/>
  <c r="F44" i="48"/>
  <c r="F43" i="48"/>
  <c r="F42" i="48"/>
  <c r="F41" i="48"/>
  <c r="F40" i="48"/>
  <c r="F39" i="48"/>
  <c r="F38" i="48"/>
  <c r="F37" i="48"/>
  <c r="F36" i="48"/>
  <c r="F35" i="48"/>
  <c r="F34" i="48"/>
  <c r="F33" i="48"/>
  <c r="F32" i="48"/>
  <c r="F31" i="48"/>
  <c r="F28" i="48"/>
  <c r="F29" i="48"/>
  <c r="F27" i="48"/>
  <c r="F26" i="48"/>
  <c r="F25" i="48"/>
  <c r="F24" i="48"/>
  <c r="F23" i="48"/>
  <c r="F22" i="48"/>
  <c r="F21" i="48"/>
  <c r="F20" i="48"/>
  <c r="F19" i="48"/>
  <c r="F18" i="48"/>
  <c r="F17" i="48"/>
  <c r="F16" i="48"/>
  <c r="F15" i="48"/>
  <c r="F14" i="48"/>
  <c r="F13" i="48"/>
  <c r="F12" i="48"/>
  <c r="F11" i="48"/>
  <c r="F10" i="48"/>
  <c r="F9" i="48"/>
  <c r="F8" i="48"/>
  <c r="F7" i="48"/>
  <c r="F6" i="48"/>
  <c r="K57" i="48"/>
  <c r="K56" i="48"/>
  <c r="K55" i="48"/>
  <c r="K54" i="48"/>
  <c r="K53" i="48"/>
  <c r="K52" i="48"/>
  <c r="K51" i="48"/>
  <c r="K50" i="48"/>
  <c r="K49" i="48"/>
  <c r="K48" i="48"/>
  <c r="K47" i="48"/>
  <c r="K46" i="48"/>
  <c r="K45" i="48"/>
  <c r="K44" i="48"/>
  <c r="K43" i="48"/>
  <c r="K42" i="48"/>
  <c r="K41" i="48"/>
  <c r="K40" i="48"/>
  <c r="K39" i="48"/>
  <c r="K38" i="48"/>
  <c r="K37" i="48"/>
  <c r="K36" i="48"/>
  <c r="K35" i="48"/>
  <c r="K34" i="48"/>
  <c r="K33" i="48"/>
  <c r="K32" i="48"/>
  <c r="K31" i="48"/>
  <c r="K29" i="48"/>
  <c r="K28" i="48"/>
  <c r="K27" i="48"/>
  <c r="K26" i="48"/>
  <c r="K25" i="48"/>
  <c r="K24" i="48"/>
  <c r="K23" i="48"/>
  <c r="K22" i="48"/>
  <c r="K21" i="48"/>
  <c r="K20" i="48"/>
  <c r="K19" i="48"/>
  <c r="K18" i="48"/>
  <c r="K17" i="48"/>
  <c r="K16" i="48"/>
  <c r="K15" i="48"/>
  <c r="K14" i="48"/>
  <c r="K13" i="48"/>
  <c r="K12" i="48"/>
  <c r="K11" i="48"/>
  <c r="K10" i="48"/>
  <c r="K9" i="48"/>
  <c r="K8" i="48"/>
  <c r="K7" i="48"/>
  <c r="K6" i="48"/>
  <c r="A1" i="129" l="1"/>
  <c r="A1" i="176" l="1"/>
  <c r="A1" i="131" l="1"/>
  <c r="J27" i="13"/>
  <c r="I19" i="7"/>
  <c r="I18" i="7"/>
  <c r="I17" i="7"/>
  <c r="I16" i="7"/>
  <c r="I15" i="7"/>
  <c r="I14" i="7"/>
  <c r="I24" i="7"/>
  <c r="I23" i="7"/>
  <c r="I22" i="7"/>
  <c r="I21" i="7"/>
  <c r="H24" i="7"/>
  <c r="G24" i="7"/>
  <c r="F24" i="7"/>
  <c r="E24" i="7"/>
  <c r="D24" i="7"/>
  <c r="C24" i="7"/>
  <c r="H23" i="7"/>
  <c r="G23" i="7"/>
  <c r="F23" i="7"/>
  <c r="E23" i="7"/>
  <c r="D23" i="7"/>
  <c r="C23" i="7"/>
  <c r="H22" i="7"/>
  <c r="G22" i="7"/>
  <c r="F22" i="7"/>
  <c r="E22" i="7"/>
  <c r="D22" i="7"/>
  <c r="C22" i="7"/>
  <c r="H21" i="7"/>
  <c r="G21" i="7"/>
  <c r="F21" i="7"/>
  <c r="E21" i="7"/>
  <c r="D21" i="7"/>
  <c r="C21" i="7"/>
  <c r="H19" i="7"/>
  <c r="H18" i="7"/>
  <c r="G18" i="7"/>
  <c r="H17" i="7"/>
  <c r="G17" i="7"/>
  <c r="H16" i="7"/>
  <c r="G16" i="7"/>
  <c r="H15" i="7"/>
  <c r="G15" i="7"/>
  <c r="H14" i="7"/>
  <c r="G14" i="7"/>
  <c r="R12" i="177"/>
  <c r="R9" i="177"/>
  <c r="R7" i="177"/>
  <c r="R24" i="177"/>
  <c r="R23" i="177"/>
  <c r="R22" i="177"/>
  <c r="S14" i="177"/>
  <c r="R14" i="177"/>
  <c r="N26" i="178"/>
  <c r="N24" i="178"/>
  <c r="M26" i="178"/>
  <c r="M24" i="178"/>
  <c r="L20" i="8"/>
  <c r="L19" i="8"/>
  <c r="L18" i="8"/>
  <c r="L16" i="8"/>
  <c r="L14" i="8"/>
  <c r="L13" i="8"/>
  <c r="L12" i="8"/>
  <c r="L11" i="8"/>
  <c r="L10" i="8"/>
  <c r="H17" i="8"/>
  <c r="H9" i="8"/>
  <c r="D17" i="8"/>
  <c r="D15" i="8" s="1"/>
  <c r="D9" i="8"/>
  <c r="B17" i="8"/>
  <c r="C17" i="8" s="1"/>
  <c r="J20" i="8"/>
  <c r="J19" i="8"/>
  <c r="J18" i="8"/>
  <c r="J16" i="8"/>
  <c r="J14" i="8"/>
  <c r="J13" i="8"/>
  <c r="J12" i="8"/>
  <c r="J11" i="8"/>
  <c r="J10" i="8"/>
  <c r="J9" i="8"/>
  <c r="F17" i="8"/>
  <c r="F15" i="8" s="1"/>
  <c r="C16" i="8"/>
  <c r="C18" i="8"/>
  <c r="C19" i="8"/>
  <c r="C20" i="8"/>
  <c r="C10" i="8"/>
  <c r="C11" i="8"/>
  <c r="C12" i="8"/>
  <c r="C13" i="8"/>
  <c r="C14" i="8"/>
  <c r="C9" i="8"/>
  <c r="L30" i="23"/>
  <c r="L29" i="23"/>
  <c r="L28" i="23"/>
  <c r="L27" i="23"/>
  <c r="L26" i="23"/>
  <c r="L25" i="23"/>
  <c r="L24" i="23"/>
  <c r="L23" i="23"/>
  <c r="L22" i="23"/>
  <c r="L21" i="23"/>
  <c r="L20" i="23"/>
  <c r="L19" i="23"/>
  <c r="L18" i="23"/>
  <c r="L17" i="23"/>
  <c r="L16" i="23"/>
  <c r="L15" i="23"/>
  <c r="L14" i="23"/>
  <c r="L13" i="23"/>
  <c r="L12" i="23"/>
  <c r="L11" i="23"/>
  <c r="L10" i="23"/>
  <c r="L9" i="23"/>
  <c r="L8" i="23"/>
  <c r="L7" i="23"/>
  <c r="L6" i="23"/>
  <c r="D6" i="48"/>
  <c r="E6" i="13"/>
  <c r="F6" i="13" s="1"/>
  <c r="G6" i="13" s="1"/>
  <c r="H6" i="13" s="1"/>
  <c r="I6" i="13" s="1"/>
  <c r="J6" i="13" s="1"/>
  <c r="K6" i="13" s="1"/>
  <c r="L6" i="13" s="1"/>
  <c r="M6" i="13" s="1"/>
  <c r="B20" i="163"/>
  <c r="G19" i="143"/>
  <c r="F19" i="143"/>
  <c r="E19" i="143"/>
  <c r="D19" i="143"/>
  <c r="C19" i="143"/>
  <c r="B19" i="143"/>
  <c r="A1" i="192"/>
  <c r="A1" i="144"/>
  <c r="A1" i="13"/>
  <c r="A1" i="33"/>
  <c r="A1" i="48"/>
  <c r="A1" i="23"/>
  <c r="A1" i="189"/>
  <c r="A1" i="188"/>
  <c r="A1" i="187"/>
  <c r="A1" i="186"/>
  <c r="D57" i="48"/>
  <c r="D56" i="48"/>
  <c r="D55" i="48"/>
  <c r="D54" i="48"/>
  <c r="D53" i="48"/>
  <c r="D52" i="48"/>
  <c r="D51" i="48"/>
  <c r="D50" i="48"/>
  <c r="D49" i="48"/>
  <c r="D48" i="48"/>
  <c r="D47" i="48"/>
  <c r="D46" i="48"/>
  <c r="D45" i="48"/>
  <c r="D44" i="48"/>
  <c r="D43" i="48"/>
  <c r="D42" i="48"/>
  <c r="D41" i="48"/>
  <c r="D40" i="48"/>
  <c r="D39" i="48"/>
  <c r="D38" i="48"/>
  <c r="D37" i="48"/>
  <c r="D36" i="48"/>
  <c r="D35" i="48"/>
  <c r="D34" i="48"/>
  <c r="D33" i="48"/>
  <c r="D32" i="48"/>
  <c r="D31" i="48"/>
  <c r="D29" i="48"/>
  <c r="D28" i="48"/>
  <c r="D27" i="48"/>
  <c r="D26" i="48"/>
  <c r="D25" i="48"/>
  <c r="D24" i="48"/>
  <c r="D23" i="48"/>
  <c r="D22" i="48"/>
  <c r="D21" i="48"/>
  <c r="D20" i="48"/>
  <c r="D19" i="48"/>
  <c r="D18" i="48"/>
  <c r="D17" i="48"/>
  <c r="D16" i="48"/>
  <c r="D15" i="48"/>
  <c r="D14" i="48"/>
  <c r="D10" i="48"/>
  <c r="D13" i="48"/>
  <c r="D12" i="48"/>
  <c r="D11" i="48"/>
  <c r="D9" i="48"/>
  <c r="D8" i="48"/>
  <c r="D7" i="48"/>
  <c r="A1" i="126"/>
  <c r="A1" i="29"/>
  <c r="C59" i="167"/>
  <c r="D59" i="167" s="1"/>
  <c r="A1" i="179"/>
  <c r="A1" i="177"/>
  <c r="A1" i="178"/>
  <c r="A1" i="15"/>
  <c r="A1" i="190"/>
  <c r="A1" i="184"/>
  <c r="A1" i="183"/>
  <c r="I17" i="182"/>
  <c r="I19" i="182" s="1"/>
  <c r="B37" i="11"/>
  <c r="C37" i="11"/>
  <c r="D37" i="11"/>
  <c r="E37" i="11"/>
  <c r="F37" i="11"/>
  <c r="G37" i="11"/>
  <c r="H37" i="11"/>
  <c r="I37" i="11"/>
  <c r="J37" i="11"/>
  <c r="K37" i="11"/>
  <c r="B19" i="182"/>
  <c r="C19" i="182"/>
  <c r="D19" i="182"/>
  <c r="E19" i="182"/>
  <c r="F19" i="182"/>
  <c r="G19" i="182"/>
  <c r="H19" i="182"/>
  <c r="J19" i="182"/>
  <c r="K19" i="182"/>
  <c r="A1" i="182"/>
  <c r="B34" i="11"/>
  <c r="C34" i="11"/>
  <c r="D34" i="11"/>
  <c r="E34" i="11"/>
  <c r="F34" i="11"/>
  <c r="G34" i="11"/>
  <c r="H34" i="11"/>
  <c r="I34" i="11"/>
  <c r="J34" i="11"/>
  <c r="K34" i="11"/>
  <c r="B26" i="11"/>
  <c r="C26" i="11"/>
  <c r="G26" i="11"/>
  <c r="H26" i="11"/>
  <c r="I26" i="11"/>
  <c r="F26" i="11"/>
  <c r="E14" i="11"/>
  <c r="E26" i="11"/>
  <c r="J14" i="11"/>
  <c r="J26" i="11"/>
  <c r="K26" i="11"/>
  <c r="G36" i="11"/>
  <c r="G14" i="11"/>
  <c r="F36" i="11"/>
  <c r="B14" i="11"/>
  <c r="C36" i="11"/>
  <c r="C14" i="11"/>
  <c r="H36" i="11"/>
  <c r="H14" i="11"/>
  <c r="I36" i="11"/>
  <c r="I14" i="11"/>
  <c r="J36" i="11"/>
  <c r="F14" i="11"/>
  <c r="D14" i="11"/>
  <c r="D26" i="11"/>
  <c r="K14" i="11"/>
  <c r="K36" i="11"/>
  <c r="E36" i="11"/>
  <c r="D36" i="11"/>
  <c r="A1" i="162"/>
  <c r="A1" i="181"/>
  <c r="A1" i="128"/>
  <c r="A1" i="127"/>
  <c r="A1" i="121"/>
  <c r="A1" i="120"/>
  <c r="A1" i="130"/>
  <c r="D30" i="167"/>
  <c r="D4" i="167"/>
  <c r="A1" i="2"/>
  <c r="A1" i="4"/>
  <c r="A1" i="5"/>
  <c r="A1" i="8"/>
  <c r="A1" i="10"/>
  <c r="A1" i="11"/>
  <c r="A1" i="16"/>
  <c r="A1" i="17"/>
  <c r="A1" i="19"/>
  <c r="A1" i="18"/>
  <c r="A1" i="27"/>
  <c r="A1" i="28"/>
  <c r="A1" i="112"/>
  <c r="A1" i="113"/>
  <c r="A1" i="114"/>
  <c r="A1" i="115"/>
  <c r="A1" i="116"/>
  <c r="A1" i="117"/>
  <c r="A1" i="122"/>
  <c r="A1" i="123"/>
  <c r="A1" i="124"/>
  <c r="A1" i="125"/>
  <c r="A1" i="133"/>
  <c r="A1" i="134"/>
  <c r="A1" i="138"/>
  <c r="A1" i="145"/>
  <c r="A1" i="148"/>
  <c r="A1" i="149"/>
  <c r="A1" i="150"/>
  <c r="A1" i="151"/>
  <c r="A1" i="155"/>
  <c r="A1" i="156"/>
  <c r="A1" i="157"/>
  <c r="A1" i="158"/>
  <c r="A1" i="159"/>
  <c r="A1" i="166"/>
  <c r="A1" i="170"/>
  <c r="A1" i="173"/>
  <c r="A1" i="175"/>
  <c r="B15" i="167"/>
  <c r="B16" i="167" s="1"/>
  <c r="C15" i="167"/>
  <c r="C7" i="167"/>
  <c r="B7" i="167"/>
  <c r="D6" i="167"/>
  <c r="C45" i="167"/>
  <c r="C46" i="167" s="1"/>
  <c r="C47" i="167" s="1"/>
  <c r="C48" i="167" s="1"/>
  <c r="C49" i="167" s="1"/>
  <c r="C50" i="167" s="1"/>
  <c r="C51" i="167" s="1"/>
  <c r="B45" i="167"/>
  <c r="B46" i="167" s="1"/>
  <c r="D44" i="167"/>
  <c r="C27" i="167"/>
  <c r="C28" i="167" s="1"/>
  <c r="B27" i="167"/>
  <c r="B28" i="167" s="1"/>
  <c r="D26" i="167"/>
  <c r="C22" i="167"/>
  <c r="C23" i="167" s="1"/>
  <c r="C24" i="167" s="1"/>
  <c r="B22" i="167"/>
  <c r="D21" i="167"/>
  <c r="C10" i="167"/>
  <c r="C11" i="167" s="1"/>
  <c r="C12" i="167" s="1"/>
  <c r="B10" i="167"/>
  <c r="B11" i="167" s="1"/>
  <c r="D58" i="167"/>
  <c r="C106" i="167"/>
  <c r="B106" i="167"/>
  <c r="D105" i="167"/>
  <c r="D14" i="167"/>
  <c r="C85" i="167"/>
  <c r="C86" i="167" s="1"/>
  <c r="C87" i="167" s="1"/>
  <c r="B85" i="167"/>
  <c r="B86" i="167" s="1"/>
  <c r="D84" i="167"/>
  <c r="C73" i="167"/>
  <c r="C74" i="167" s="1"/>
  <c r="C75" i="167" s="1"/>
  <c r="C76" i="167" s="1"/>
  <c r="C77" i="167" s="1"/>
  <c r="C78" i="167" s="1"/>
  <c r="C79" i="167" s="1"/>
  <c r="C80" i="167" s="1"/>
  <c r="C81" i="167" s="1"/>
  <c r="C82" i="167" s="1"/>
  <c r="B73" i="167"/>
  <c r="B74" i="167" s="1"/>
  <c r="B75" i="167" s="1"/>
  <c r="D72" i="167"/>
  <c r="C67" i="167"/>
  <c r="C68" i="167" s="1"/>
  <c r="C69" i="167" s="1"/>
  <c r="C70" i="167" s="1"/>
  <c r="B67" i="167"/>
  <c r="B68" i="167" s="1"/>
  <c r="B69" i="167" s="1"/>
  <c r="D66" i="167"/>
  <c r="D61" i="167"/>
  <c r="C62" i="167"/>
  <c r="C63" i="167" s="1"/>
  <c r="C64" i="167" s="1"/>
  <c r="B62" i="167"/>
  <c r="B63" i="167" s="1"/>
  <c r="C95" i="168"/>
  <c r="A95" i="168" s="1"/>
  <c r="C94" i="168"/>
  <c r="A94" i="168" s="1"/>
  <c r="C93" i="168"/>
  <c r="A93" i="168" s="1"/>
  <c r="C92" i="168"/>
  <c r="A92" i="168" s="1"/>
  <c r="C91" i="168"/>
  <c r="A91" i="168" s="1"/>
  <c r="C90" i="168"/>
  <c r="A90" i="168" s="1"/>
  <c r="C89" i="168"/>
  <c r="A89" i="168" s="1"/>
  <c r="C88" i="168"/>
  <c r="A88" i="168" s="1"/>
  <c r="C87" i="168"/>
  <c r="A87" i="168" s="1"/>
  <c r="C86" i="168"/>
  <c r="A86" i="168" s="1"/>
  <c r="C85" i="168"/>
  <c r="A85" i="168" s="1"/>
  <c r="C84" i="168"/>
  <c r="A84" i="168" s="1"/>
  <c r="C83" i="168"/>
  <c r="A83" i="168" s="1"/>
  <c r="C82" i="168"/>
  <c r="A82" i="168" s="1"/>
  <c r="C81" i="168"/>
  <c r="A81" i="168" s="1"/>
  <c r="C80" i="168"/>
  <c r="A80" i="168" s="1"/>
  <c r="C79" i="168"/>
  <c r="A79" i="168" s="1"/>
  <c r="C78" i="168"/>
  <c r="A78" i="168" s="1"/>
  <c r="C77" i="168"/>
  <c r="A77" i="168" s="1"/>
  <c r="C76" i="168"/>
  <c r="A76" i="168" s="1"/>
  <c r="C75" i="168"/>
  <c r="A75" i="168" s="1"/>
  <c r="C74" i="168"/>
  <c r="A74" i="168" s="1"/>
  <c r="C73" i="168"/>
  <c r="A73" i="168" s="1"/>
  <c r="C72" i="168"/>
  <c r="A72" i="168" s="1"/>
  <c r="C71" i="168"/>
  <c r="A71" i="168" s="1"/>
  <c r="C70" i="168"/>
  <c r="A70" i="168" s="1"/>
  <c r="C69" i="168"/>
  <c r="A69" i="168" s="1"/>
  <c r="C68" i="168"/>
  <c r="A68" i="168" s="1"/>
  <c r="C67" i="168"/>
  <c r="A67" i="168" s="1"/>
  <c r="C66" i="168"/>
  <c r="A66" i="168" s="1"/>
  <c r="C65" i="168"/>
  <c r="A65" i="168" s="1"/>
  <c r="C64" i="168"/>
  <c r="A64" i="168" s="1"/>
  <c r="C63" i="168"/>
  <c r="A63" i="168" s="1"/>
  <c r="C62" i="168"/>
  <c r="A62" i="168" s="1"/>
  <c r="C61" i="168"/>
  <c r="A61" i="168" s="1"/>
  <c r="C60" i="168"/>
  <c r="A60" i="168" s="1"/>
  <c r="C59" i="168"/>
  <c r="A59" i="168" s="1"/>
  <c r="C58" i="168"/>
  <c r="A58" i="168" s="1"/>
  <c r="C57" i="168"/>
  <c r="A57" i="168" s="1"/>
  <c r="C56" i="168"/>
  <c r="A56" i="168" s="1"/>
  <c r="C55" i="168"/>
  <c r="A55" i="168" s="1"/>
  <c r="C54" i="168"/>
  <c r="A54" i="168" s="1"/>
  <c r="C53" i="168"/>
  <c r="A53" i="168" s="1"/>
  <c r="C52" i="168"/>
  <c r="A52" i="168" s="1"/>
  <c r="C51" i="168"/>
  <c r="A51" i="168" s="1"/>
  <c r="C50" i="168"/>
  <c r="A50" i="168" s="1"/>
  <c r="C49" i="168"/>
  <c r="A49" i="168" s="1"/>
  <c r="C48" i="168"/>
  <c r="A48" i="168" s="1"/>
  <c r="C47" i="168"/>
  <c r="A47" i="168" s="1"/>
  <c r="C46" i="168"/>
  <c r="A46" i="168" s="1"/>
  <c r="C45" i="168"/>
  <c r="A45" i="168" s="1"/>
  <c r="C44" i="168"/>
  <c r="A44" i="168" s="1"/>
  <c r="C43" i="168"/>
  <c r="A43" i="168" s="1"/>
  <c r="C42" i="168"/>
  <c r="A42" i="168" s="1"/>
  <c r="C41" i="168"/>
  <c r="A41" i="168" s="1"/>
  <c r="C40" i="168"/>
  <c r="A40" i="168" s="1"/>
  <c r="C39" i="168"/>
  <c r="A39" i="168" s="1"/>
  <c r="C38" i="168"/>
  <c r="A38" i="168" s="1"/>
  <c r="C37" i="168"/>
  <c r="A37" i="168" s="1"/>
  <c r="C36" i="168"/>
  <c r="A36" i="168" s="1"/>
  <c r="C35" i="168"/>
  <c r="A35" i="168" s="1"/>
  <c r="C34" i="168"/>
  <c r="A34" i="168" s="1"/>
  <c r="C33" i="168"/>
  <c r="A33" i="168" s="1"/>
  <c r="C32" i="168"/>
  <c r="A32" i="168" s="1"/>
  <c r="C31" i="168"/>
  <c r="A31" i="168" s="1"/>
  <c r="C30" i="168"/>
  <c r="A30" i="168" s="1"/>
  <c r="C29" i="168"/>
  <c r="A29" i="168" s="1"/>
  <c r="C28" i="168"/>
  <c r="A28" i="168" s="1"/>
  <c r="C27" i="168"/>
  <c r="A27" i="168" s="1"/>
  <c r="C26" i="168"/>
  <c r="A26" i="168" s="1"/>
  <c r="D25" i="168"/>
  <c r="C25" i="168"/>
  <c r="A25" i="168" s="1"/>
  <c r="D24" i="168"/>
  <c r="C24" i="168"/>
  <c r="A24" i="168" s="1"/>
  <c r="D23" i="168"/>
  <c r="C23" i="168"/>
  <c r="A23" i="168" s="1"/>
  <c r="D22" i="168"/>
  <c r="C22" i="168"/>
  <c r="A22" i="168" s="1"/>
  <c r="D21" i="168"/>
  <c r="C21" i="168"/>
  <c r="A21" i="168" s="1"/>
  <c r="D20" i="168"/>
  <c r="C20" i="168"/>
  <c r="A20" i="168" s="1"/>
  <c r="D19" i="168"/>
  <c r="C19" i="168"/>
  <c r="A19" i="168" s="1"/>
  <c r="D18" i="168"/>
  <c r="C18" i="168"/>
  <c r="A18" i="168" s="1"/>
  <c r="D17" i="168"/>
  <c r="C17" i="168"/>
  <c r="A17" i="168" s="1"/>
  <c r="D16" i="168"/>
  <c r="C16" i="168"/>
  <c r="A16" i="168" s="1"/>
  <c r="D15" i="168"/>
  <c r="C15" i="168"/>
  <c r="A15" i="168" s="1"/>
  <c r="D14" i="168"/>
  <c r="C14" i="168"/>
  <c r="A14" i="168" s="1"/>
  <c r="D13" i="168"/>
  <c r="C13" i="168"/>
  <c r="A13" i="168" s="1"/>
  <c r="D12" i="168"/>
  <c r="C12" i="168"/>
  <c r="A12" i="168" s="1"/>
  <c r="D11" i="168"/>
  <c r="C11" i="168"/>
  <c r="A11" i="168" s="1"/>
  <c r="D10" i="168"/>
  <c r="C10" i="168"/>
  <c r="A10" i="168" s="1"/>
  <c r="D9" i="168"/>
  <c r="C9" i="168"/>
  <c r="A9" i="168" s="1"/>
  <c r="D8" i="168"/>
  <c r="C8" i="168"/>
  <c r="A8" i="168" s="1"/>
  <c r="D7" i="168"/>
  <c r="C7" i="168"/>
  <c r="A7" i="168" s="1"/>
  <c r="D6" i="168"/>
  <c r="C6" i="168"/>
  <c r="A6" i="168" s="1"/>
  <c r="D5" i="168"/>
  <c r="C5" i="168"/>
  <c r="A5" i="168" s="1"/>
  <c r="D4" i="168"/>
  <c r="C4" i="168"/>
  <c r="A4" i="168" s="1"/>
  <c r="C98" i="167"/>
  <c r="C99" i="167" s="1"/>
  <c r="C100" i="167" s="1"/>
  <c r="C101" i="167" s="1"/>
  <c r="C102" i="167" s="1"/>
  <c r="C103" i="167" s="1"/>
  <c r="B98" i="167"/>
  <c r="D97" i="167"/>
  <c r="C90" i="167"/>
  <c r="C91" i="167" s="1"/>
  <c r="C92" i="167" s="1"/>
  <c r="C93" i="167" s="1"/>
  <c r="C94" i="167" s="1"/>
  <c r="C95" i="167" s="1"/>
  <c r="B90" i="167"/>
  <c r="D89" i="167"/>
  <c r="C56" i="167"/>
  <c r="B56" i="167"/>
  <c r="D55" i="167"/>
  <c r="D53" i="167"/>
  <c r="C33" i="167"/>
  <c r="C34" i="167" s="1"/>
  <c r="C35" i="167" s="1"/>
  <c r="C36" i="167" s="1"/>
  <c r="C37" i="167" s="1"/>
  <c r="C38" i="167" s="1"/>
  <c r="C39" i="167" s="1"/>
  <c r="C40" i="167" s="1"/>
  <c r="C41" i="167" s="1"/>
  <c r="C42" i="167" s="1"/>
  <c r="B33" i="167"/>
  <c r="B34" i="167" s="1"/>
  <c r="D32" i="167"/>
  <c r="D9" i="167"/>
  <c r="C16" i="167" l="1"/>
  <c r="C17" i="167" s="1"/>
  <c r="C18" i="167" s="1"/>
  <c r="C19" i="167" s="1"/>
  <c r="D16" i="167"/>
  <c r="L9" i="8"/>
  <c r="D56" i="167"/>
  <c r="R25" i="177"/>
  <c r="D67" i="167"/>
  <c r="D98" i="167"/>
  <c r="L17" i="8"/>
  <c r="D106" i="167"/>
  <c r="D15" i="167"/>
  <c r="D69" i="167"/>
  <c r="D11" i="167"/>
  <c r="D22" i="167"/>
  <c r="S12" i="177"/>
  <c r="D90" i="167"/>
  <c r="D7" i="167"/>
  <c r="H15" i="8"/>
  <c r="L15" i="8" s="1"/>
  <c r="D27" i="167"/>
  <c r="F21" i="8"/>
  <c r="G19" i="8" s="1"/>
  <c r="D34" i="167"/>
  <c r="B35" i="167"/>
  <c r="D35" i="167" s="1"/>
  <c r="D10" i="167"/>
  <c r="D73" i="167"/>
  <c r="M27" i="178"/>
  <c r="B91" i="167"/>
  <c r="B92" i="167" s="1"/>
  <c r="D33" i="167"/>
  <c r="N27" i="178"/>
  <c r="J17" i="8"/>
  <c r="D28" i="167"/>
  <c r="D68" i="167"/>
  <c r="B12" i="167"/>
  <c r="D12" i="167" s="1"/>
  <c r="D75" i="167"/>
  <c r="B76" i="167"/>
  <c r="B17" i="167"/>
  <c r="B64" i="167"/>
  <c r="D64" i="167" s="1"/>
  <c r="D63" i="167"/>
  <c r="B87" i="167"/>
  <c r="D87" i="167" s="1"/>
  <c r="D86" i="167"/>
  <c r="B47" i="167"/>
  <c r="D46" i="167"/>
  <c r="B99" i="167"/>
  <c r="D62" i="167"/>
  <c r="B70" i="167"/>
  <c r="D70" i="167" s="1"/>
  <c r="D21" i="8"/>
  <c r="B23" i="167"/>
  <c r="D74" i="167"/>
  <c r="B15" i="8"/>
  <c r="D45" i="167"/>
  <c r="D85" i="167"/>
  <c r="H21" i="8" l="1"/>
  <c r="I18" i="8" s="1"/>
  <c r="B36" i="167"/>
  <c r="B37" i="167" s="1"/>
  <c r="D91" i="167"/>
  <c r="G13" i="8"/>
  <c r="G17" i="8"/>
  <c r="G15" i="8"/>
  <c r="G18" i="8"/>
  <c r="G20" i="8"/>
  <c r="G11" i="8"/>
  <c r="G12" i="8"/>
  <c r="G14" i="8"/>
  <c r="G16" i="8"/>
  <c r="G9" i="8"/>
  <c r="G10" i="8"/>
  <c r="D23" i="167"/>
  <c r="B24" i="167"/>
  <c r="D24" i="167" s="1"/>
  <c r="E18" i="8"/>
  <c r="E16" i="8"/>
  <c r="E13" i="8"/>
  <c r="E14" i="8"/>
  <c r="E12" i="8"/>
  <c r="E11" i="8"/>
  <c r="E10" i="8"/>
  <c r="E20" i="8"/>
  <c r="E19" i="8"/>
  <c r="E9" i="8"/>
  <c r="E15" i="8"/>
  <c r="J15" i="8"/>
  <c r="C15" i="8"/>
  <c r="D47" i="167"/>
  <c r="B48" i="167"/>
  <c r="D99" i="167"/>
  <c r="B100" i="167"/>
  <c r="B18" i="167"/>
  <c r="D17" i="167"/>
  <c r="D76" i="167"/>
  <c r="B77" i="167"/>
  <c r="D92" i="167"/>
  <c r="B93" i="167"/>
  <c r="L21" i="8"/>
  <c r="M15" i="8" s="1"/>
  <c r="E17" i="8"/>
  <c r="I10" i="8" l="1"/>
  <c r="D36" i="167"/>
  <c r="I9" i="8"/>
  <c r="I15" i="8"/>
  <c r="I19" i="8"/>
  <c r="I20" i="8"/>
  <c r="I17" i="8"/>
  <c r="I11" i="8"/>
  <c r="I13" i="8"/>
  <c r="I16" i="8"/>
  <c r="I14" i="8"/>
  <c r="I12" i="8"/>
  <c r="B19" i="167"/>
  <c r="D19" i="167" s="1"/>
  <c r="D18" i="167"/>
  <c r="D100" i="167"/>
  <c r="B101" i="167"/>
  <c r="D77" i="167"/>
  <c r="B78" i="167"/>
  <c r="D48" i="167"/>
  <c r="B49" i="167"/>
  <c r="J21" i="8"/>
  <c r="K15" i="8" s="1"/>
  <c r="D37" i="167"/>
  <c r="B38" i="167"/>
  <c r="M18" i="8"/>
  <c r="M12" i="8"/>
  <c r="M19" i="8"/>
  <c r="M14" i="8"/>
  <c r="M11" i="8"/>
  <c r="M13" i="8"/>
  <c r="M17" i="8"/>
  <c r="M9" i="8"/>
  <c r="M20" i="8"/>
  <c r="M10" i="8"/>
  <c r="M16" i="8"/>
  <c r="D93" i="167"/>
  <c r="B94" i="167"/>
  <c r="B79" i="167" l="1"/>
  <c r="D78" i="167"/>
  <c r="B39" i="167"/>
  <c r="D38" i="167"/>
  <c r="K16" i="8"/>
  <c r="K19" i="8"/>
  <c r="K10" i="8"/>
  <c r="K12" i="8"/>
  <c r="K9" i="8"/>
  <c r="K11" i="8"/>
  <c r="K14" i="8"/>
  <c r="K20" i="8"/>
  <c r="K13" i="8"/>
  <c r="K18" i="8"/>
  <c r="K17" i="8"/>
  <c r="D49" i="167"/>
  <c r="B50" i="167"/>
  <c r="B95" i="167"/>
  <c r="D95" i="167" s="1"/>
  <c r="D94" i="167"/>
  <c r="D101" i="167"/>
  <c r="B102" i="167"/>
  <c r="D50" i="167" l="1"/>
  <c r="B51" i="167"/>
  <c r="D51" i="167" s="1"/>
  <c r="B103" i="167"/>
  <c r="D103" i="167" s="1"/>
  <c r="D102" i="167"/>
  <c r="D39" i="167"/>
  <c r="B40" i="167"/>
  <c r="D79" i="167"/>
  <c r="B80" i="167"/>
  <c r="D80" i="167" l="1"/>
  <c r="B81" i="167"/>
  <c r="D40" i="167"/>
  <c r="B41" i="167"/>
  <c r="B42" i="167" l="1"/>
  <c r="D42" i="167" s="1"/>
  <c r="D41" i="167"/>
  <c r="D81" i="167"/>
  <c r="B82" i="167"/>
  <c r="D82" i="167" s="1"/>
</calcChain>
</file>

<file path=xl/sharedStrings.xml><?xml version="1.0" encoding="utf-8"?>
<sst xmlns="http://schemas.openxmlformats.org/spreadsheetml/2006/main" count="4907" uniqueCount="1825">
  <si>
    <t>Imprese nazionali</t>
  </si>
  <si>
    <t>Totale</t>
  </si>
  <si>
    <t>(milioni di euro)</t>
  </si>
  <si>
    <t>Paese</t>
  </si>
  <si>
    <t>Austria</t>
  </si>
  <si>
    <t>-</t>
  </si>
  <si>
    <t>Belgio</t>
  </si>
  <si>
    <t>Francia</t>
  </si>
  <si>
    <t>Germania</t>
  </si>
  <si>
    <t>Irlanda</t>
  </si>
  <si>
    <t>Lussemburgo</t>
  </si>
  <si>
    <t>Spagna</t>
  </si>
  <si>
    <t>Regno Unito</t>
  </si>
  <si>
    <t>Liechtenstein</t>
  </si>
  <si>
    <t>Malta</t>
  </si>
  <si>
    <t>Paesi Bassi</t>
  </si>
  <si>
    <t>Assistenza</t>
  </si>
  <si>
    <t>Credito e cauzione</t>
  </si>
  <si>
    <t>Incendio e altri danni a beni</t>
  </si>
  <si>
    <t>Protezione del reddito</t>
  </si>
  <si>
    <t>Tutela giudiziaria</t>
  </si>
  <si>
    <t>Marittima, aeronautica e trasporti</t>
  </si>
  <si>
    <t>Spese mediche</t>
  </si>
  <si>
    <t>Perdite pecuniarie</t>
  </si>
  <si>
    <t>Altre assicurazioni auto</t>
  </si>
  <si>
    <t>Risarcimento dei lavoratori</t>
  </si>
  <si>
    <t>Romania</t>
  </si>
  <si>
    <t>Svezia</t>
  </si>
  <si>
    <t>Finlandia</t>
  </si>
  <si>
    <t>Ungheria</t>
  </si>
  <si>
    <t>Lettonia</t>
  </si>
  <si>
    <t xml:space="preserve">Vita </t>
  </si>
  <si>
    <t xml:space="preserve">Danni </t>
  </si>
  <si>
    <t>Premi rami vita</t>
  </si>
  <si>
    <t>Premi rami danni</t>
  </si>
  <si>
    <t>Vita</t>
  </si>
  <si>
    <t>Danni</t>
  </si>
  <si>
    <t>Premi</t>
  </si>
  <si>
    <t>%</t>
  </si>
  <si>
    <t>Controllo soggetti esteri UE settore assicurativo</t>
  </si>
  <si>
    <t>Controllo soggetti esteri UE settore finanziario</t>
  </si>
  <si>
    <t>Controllo soggetti esteri extra UE settore assicurativo</t>
  </si>
  <si>
    <t>Controllo soggetti esteri extra UE settore finanziario</t>
  </si>
  <si>
    <t>Controllo dallo Stato e da enti pubblici italiani</t>
  </si>
  <si>
    <t>RAMI DANNI</t>
  </si>
  <si>
    <t xml:space="preserve">Infortuni </t>
  </si>
  <si>
    <t xml:space="preserve">Malattia </t>
  </si>
  <si>
    <t xml:space="preserve">Corpi di veicoli terrestri </t>
  </si>
  <si>
    <t xml:space="preserve">Corpi di veicoli ferroviari </t>
  </si>
  <si>
    <t xml:space="preserve">Corpi di veicoli aerei </t>
  </si>
  <si>
    <t>Corpi di veicoli marittimi, lacustri e fluviali</t>
  </si>
  <si>
    <t xml:space="preserve">Merci trasportate </t>
  </si>
  <si>
    <t xml:space="preserve">Incendio ed elementi naturali </t>
  </si>
  <si>
    <t>Altri danni ai beni</t>
  </si>
  <si>
    <t>R.C. autoveicoli terrestri</t>
  </si>
  <si>
    <t xml:space="preserve">R.C. aeromobili </t>
  </si>
  <si>
    <t xml:space="preserve">R.C. veicoli marittimi, lacustri e fluviali </t>
  </si>
  <si>
    <t>R.C. generale</t>
  </si>
  <si>
    <t xml:space="preserve">Credito </t>
  </si>
  <si>
    <t>Cauzione</t>
  </si>
  <si>
    <t xml:space="preserve">Perdite pecuniarie di vario genere </t>
  </si>
  <si>
    <t>Totale rami danni</t>
  </si>
  <si>
    <t>RAMI VITA</t>
  </si>
  <si>
    <t xml:space="preserve"> Ramo I</t>
  </si>
  <si>
    <t xml:space="preserve"> Ramo II </t>
  </si>
  <si>
    <t xml:space="preserve"> </t>
  </si>
  <si>
    <t xml:space="preserve"> Ramo III </t>
  </si>
  <si>
    <t xml:space="preserve"> Ramo IV </t>
  </si>
  <si>
    <t xml:space="preserve"> Ramo V</t>
  </si>
  <si>
    <t xml:space="preserve"> Ramo VI</t>
  </si>
  <si>
    <t>Totale rami vita</t>
  </si>
  <si>
    <t>ramo I</t>
  </si>
  <si>
    <t>var. %</t>
  </si>
  <si>
    <t>ramo III</t>
  </si>
  <si>
    <t>ramo IV</t>
  </si>
  <si>
    <t>ramo V</t>
  </si>
  <si>
    <t>ramo VI</t>
  </si>
  <si>
    <t>(milioni di euro e valori percentuali)</t>
  </si>
  <si>
    <t>Voci</t>
  </si>
  <si>
    <t>Variazione annua</t>
  </si>
  <si>
    <t>**</t>
  </si>
  <si>
    <t>Infortuni</t>
  </si>
  <si>
    <t>Corpi di veicoli terrestri</t>
  </si>
  <si>
    <t>Corpi di veicoli aerei</t>
  </si>
  <si>
    <t>Merci trasportate</t>
  </si>
  <si>
    <t xml:space="preserve">Assistenza </t>
  </si>
  <si>
    <t>Attivo</t>
  </si>
  <si>
    <t>Crediti verso soci</t>
  </si>
  <si>
    <t>Attivi immateriali</t>
  </si>
  <si>
    <t>Investimenti classe C (A)+(B)</t>
  </si>
  <si>
    <t>Investimenti classe C danni (A)</t>
  </si>
  <si>
    <t>Investimenti classe C vita (B)</t>
  </si>
  <si>
    <t>Investimenti classe D vita</t>
  </si>
  <si>
    <t>Crediti</t>
  </si>
  <si>
    <t>Altri elementi dell'attivo</t>
  </si>
  <si>
    <t>Totale attivo</t>
  </si>
  <si>
    <t>Passivo</t>
  </si>
  <si>
    <t>Patrimonio netto</t>
  </si>
  <si>
    <t>Passività subordinate</t>
  </si>
  <si>
    <t>Riserve tecniche vita C</t>
  </si>
  <si>
    <t>Riserve tecniche vita D</t>
  </si>
  <si>
    <t>Fondi rischi e oneri</t>
  </si>
  <si>
    <t>ATTIVO</t>
  </si>
  <si>
    <t>A.</t>
  </si>
  <si>
    <t>B.</t>
  </si>
  <si>
    <t>C.</t>
  </si>
  <si>
    <t>INVESTIMENTI</t>
  </si>
  <si>
    <t xml:space="preserve">I </t>
  </si>
  <si>
    <t>- Terreni e fabbricati</t>
  </si>
  <si>
    <t xml:space="preserve">II </t>
  </si>
  <si>
    <t xml:space="preserve">III </t>
  </si>
  <si>
    <t>- Altri investimenti finanziari</t>
  </si>
  <si>
    <t xml:space="preserve">IV </t>
  </si>
  <si>
    <t>- Depositi presso imprese cedenti</t>
  </si>
  <si>
    <t>D.</t>
  </si>
  <si>
    <t>Investimenti derivanti dalla gestione dei fondi pensione</t>
  </si>
  <si>
    <t>Dbis.</t>
  </si>
  <si>
    <t>I</t>
  </si>
  <si>
    <t>- RAMI DANNI</t>
  </si>
  <si>
    <t>II</t>
  </si>
  <si>
    <t>- RAMI VITA</t>
  </si>
  <si>
    <t>E.</t>
  </si>
  <si>
    <t>CREDITI</t>
  </si>
  <si>
    <t>- Altri crediti</t>
  </si>
  <si>
    <t>F.</t>
  </si>
  <si>
    <t>ALTRI ELEMENTI DELL'ATTIVO</t>
  </si>
  <si>
    <t>- Attivi materiali e scorte:</t>
  </si>
  <si>
    <t>- Disponibilità liquide</t>
  </si>
  <si>
    <t>- Altre attività</t>
  </si>
  <si>
    <t>G.</t>
  </si>
  <si>
    <t>PASSIVO E PATRIMONIO NETTO</t>
  </si>
  <si>
    <t>PATRIMONIO NETTO</t>
  </si>
  <si>
    <t>- Capitale sociale sottoscritto o fondo equivalente</t>
  </si>
  <si>
    <t>- Riserva da sovrapprezzo di emissione</t>
  </si>
  <si>
    <t>- Riserve di rivalutazione</t>
  </si>
  <si>
    <t>IV</t>
  </si>
  <si>
    <t>- Riserva legale</t>
  </si>
  <si>
    <t xml:space="preserve">V </t>
  </si>
  <si>
    <t>- Riserve statutarie</t>
  </si>
  <si>
    <t>VI</t>
  </si>
  <si>
    <t>VII</t>
  </si>
  <si>
    <t>- Altre riserve</t>
  </si>
  <si>
    <t>VIII</t>
  </si>
  <si>
    <t>- Utili (perdite) portati a nuovo</t>
  </si>
  <si>
    <t>IX</t>
  </si>
  <si>
    <t>- Utile (perdita) dell'esercizio</t>
  </si>
  <si>
    <t>X</t>
  </si>
  <si>
    <t>RISERVE TECNICHE</t>
  </si>
  <si>
    <t xml:space="preserve">   4. Altre riserve tecniche</t>
  </si>
  <si>
    <t xml:space="preserve">   1. Riserve matematiche</t>
  </si>
  <si>
    <t xml:space="preserve">   2. Riserva premi delle assicurazioni complementari</t>
  </si>
  <si>
    <t xml:space="preserve">   4. Riserva per partecipazione agli utili e ristorni</t>
  </si>
  <si>
    <t xml:space="preserve">   5. Altre riserve tecniche</t>
  </si>
  <si>
    <t>- Riserve derivanti dalla gestione dei fondi pensione</t>
  </si>
  <si>
    <t>FONDI PER RISCHI E ONERI</t>
  </si>
  <si>
    <t>2. Fondi per imposte</t>
  </si>
  <si>
    <t>3. Altri accantonamenti</t>
  </si>
  <si>
    <t>DEPOSITI RICEVUTI DA RIASSICURATORI</t>
  </si>
  <si>
    <t>- Debiti, derivanti da operazioni di assicurazione diretta, nei confronti di:</t>
  </si>
  <si>
    <t xml:space="preserve">- Prestiti obbligazionari </t>
  </si>
  <si>
    <t>- Debiti verso banche e istituti finanziari</t>
  </si>
  <si>
    <t>V</t>
  </si>
  <si>
    <t>- Debiti con garanzia reale</t>
  </si>
  <si>
    <t>- Prestiti diversi e altri debiti finanziari</t>
  </si>
  <si>
    <t>- Altri debiti</t>
  </si>
  <si>
    <t>- Altre passività</t>
  </si>
  <si>
    <t>H.</t>
  </si>
  <si>
    <t xml:space="preserve">RATEI E RISCONTI </t>
  </si>
  <si>
    <t>1.</t>
  </si>
  <si>
    <t>a) Premi lordi contabilizzati</t>
  </si>
  <si>
    <t>+</t>
  </si>
  <si>
    <t>b) Premi ceduti in riassicurazione</t>
  </si>
  <si>
    <t xml:space="preserve">c) Variazione dell'importo lordo della riserva premi </t>
  </si>
  <si>
    <t>2.</t>
  </si>
  <si>
    <t>3.</t>
  </si>
  <si>
    <t>4.</t>
  </si>
  <si>
    <t xml:space="preserve">a) Importi pagati </t>
  </si>
  <si>
    <t xml:space="preserve">c) Variazione della riserva sinistri </t>
  </si>
  <si>
    <t>5.</t>
  </si>
  <si>
    <t>6.</t>
  </si>
  <si>
    <t>7.</t>
  </si>
  <si>
    <t>SPESE DI GESTIONE:</t>
  </si>
  <si>
    <t>a) Provvigioni di acquisizione</t>
  </si>
  <si>
    <t xml:space="preserve">b) Altre spese di acquisizione </t>
  </si>
  <si>
    <t xml:space="preserve">c) Variazione delle provvigioni e delle altre spese di acquisizione da ammortizzare </t>
  </si>
  <si>
    <t>e) Altre spese di amministrazione</t>
  </si>
  <si>
    <t>8.</t>
  </si>
  <si>
    <t>9.</t>
  </si>
  <si>
    <t>10.</t>
  </si>
  <si>
    <t>RISULTATO DEL CONTO TECNICO DEI RAMI DANNI (Voce III. 1)</t>
  </si>
  <si>
    <t>b) premi ceduti in riassicurazione</t>
  </si>
  <si>
    <t>PROVENTI DA INVESTIMENTI:</t>
  </si>
  <si>
    <t>a) Proventi derivanti da azioni e quote</t>
  </si>
  <si>
    <t>b) Proventi derivanti da altri investimenti:</t>
  </si>
  <si>
    <t>c) Riprese di rettifiche di valore sugli investimenti</t>
  </si>
  <si>
    <t>d) Profitti sul realizzo di investimenti</t>
  </si>
  <si>
    <t>ONERI RELATIVI AI SINISTRI, AL NETTO DELLE CESSIONI IN RIASSICURAZIONE:</t>
  </si>
  <si>
    <t>a) Somme pagate</t>
  </si>
  <si>
    <t>b) Variazione della riserva per somme da pagare</t>
  </si>
  <si>
    <t>a) Riserve matematiche:</t>
  </si>
  <si>
    <t>b) Riserva premi delle assicurazioni complementari:</t>
  </si>
  <si>
    <t>c) Altre riserve tecniche</t>
  </si>
  <si>
    <t>d) Provvigioni di incasso</t>
  </si>
  <si>
    <t>ONERI PATRIMONIALI E FINANZIARI:</t>
  </si>
  <si>
    <t>b) Rettifiche di valore sugli investimenti</t>
  </si>
  <si>
    <t>c) Perdite sul realizzo di investimenti</t>
  </si>
  <si>
    <t>11.</t>
  </si>
  <si>
    <t>12.</t>
  </si>
  <si>
    <t>13.</t>
  </si>
  <si>
    <t>ALTRI PROVENTI</t>
  </si>
  <si>
    <t>ALTRI ONERI</t>
  </si>
  <si>
    <t>PROVENTI STRAORDINARI</t>
  </si>
  <si>
    <t>ONERI STRAORDINARI</t>
  </si>
  <si>
    <t>RISULTATO PRIMA DELLE IMPOSTE</t>
  </si>
  <si>
    <t>14.</t>
  </si>
  <si>
    <t>IMPOSTE SUL REDDITO DELL'ESERCIZIO</t>
  </si>
  <si>
    <t>15.</t>
  </si>
  <si>
    <t>UTILE (PERDITA) D'ESERCIZIO</t>
  </si>
  <si>
    <t>Investimenti</t>
  </si>
  <si>
    <t>Composizione percentuale</t>
  </si>
  <si>
    <t>Immobili</t>
  </si>
  <si>
    <t>Azioni</t>
  </si>
  <si>
    <t>Obbligazioni</t>
  </si>
  <si>
    <t>Altri investimenti</t>
  </si>
  <si>
    <t xml:space="preserve">Risultato del conto tecnico </t>
  </si>
  <si>
    <t xml:space="preserve">Altri proventi </t>
  </si>
  <si>
    <t xml:space="preserve">Altri oneri </t>
  </si>
  <si>
    <t>Proventi straordinari</t>
  </si>
  <si>
    <t xml:space="preserve">Oneri straordinari </t>
  </si>
  <si>
    <t xml:space="preserve">Risultato prima delle imposte </t>
  </si>
  <si>
    <t>Imposte sul reddito dell'esercizio</t>
  </si>
  <si>
    <t xml:space="preserve">Risultato di esercizio </t>
  </si>
  <si>
    <t xml:space="preserve">Proventi da investimenti </t>
  </si>
  <si>
    <t>Oneri patrimoniali e finanziari</t>
  </si>
  <si>
    <t>Altri oneri</t>
  </si>
  <si>
    <t>Risultato prima delle imposte</t>
  </si>
  <si>
    <t>Risultato di esercizio</t>
  </si>
  <si>
    <t>Compos. %</t>
  </si>
  <si>
    <t>TOTALE PATRIMONIO NETTO E PASSIVITÀ</t>
  </si>
  <si>
    <t>DESCRIZIONE</t>
  </si>
  <si>
    <t>Importo</t>
  </si>
  <si>
    <t>A</t>
  </si>
  <si>
    <t>A.1</t>
  </si>
  <si>
    <t>Titoli di debito e altri valori assimilabili</t>
  </si>
  <si>
    <t>A.1.1a</t>
  </si>
  <si>
    <t>A.1.1b</t>
  </si>
  <si>
    <t>A.1.2a</t>
  </si>
  <si>
    <t>Obbligazioni od altri titoli assimilabili negoziati in un mercato regolamentato</t>
  </si>
  <si>
    <t>A.1.2b</t>
  </si>
  <si>
    <t>A.1.2c</t>
  </si>
  <si>
    <t>A.1.2d</t>
  </si>
  <si>
    <t>di cui titoli non negoziati</t>
  </si>
  <si>
    <t>A.1.3</t>
  </si>
  <si>
    <t>A.1.4</t>
  </si>
  <si>
    <t>Quote di OICVM italiani e UE</t>
  </si>
  <si>
    <t>A.1.5</t>
  </si>
  <si>
    <t>A.1.8</t>
  </si>
  <si>
    <t>Ratei attivi per interessi su titoli idonei alla copertura delle riserve tecniche</t>
  </si>
  <si>
    <t>A.1.9</t>
  </si>
  <si>
    <t>Totale A.1</t>
  </si>
  <si>
    <t>A.2</t>
  </si>
  <si>
    <t>Prestiti</t>
  </si>
  <si>
    <t>A.2.1</t>
  </si>
  <si>
    <t>A.2.2</t>
  </si>
  <si>
    <t>Finanziamenti diretti non selezionati da una banca o da un intermediario finanziario</t>
  </si>
  <si>
    <t>A.3</t>
  </si>
  <si>
    <t>Titoli di capitale e altri valori assimilabili</t>
  </si>
  <si>
    <t>A.3.1a</t>
  </si>
  <si>
    <t>Azioni negoziate in un mercato regolamentato</t>
  </si>
  <si>
    <t>A.3.1b</t>
  </si>
  <si>
    <t>A.3.3</t>
  </si>
  <si>
    <t>A.3.4</t>
  </si>
  <si>
    <t>Totale A.3</t>
  </si>
  <si>
    <t>A.4</t>
  </si>
  <si>
    <t xml:space="preserve">Comparto immobiliare </t>
  </si>
  <si>
    <t>A.4.1</t>
  </si>
  <si>
    <t>A.4.2</t>
  </si>
  <si>
    <t>Beni immobili concessi in leasing</t>
  </si>
  <si>
    <t>A.4.3</t>
  </si>
  <si>
    <t xml:space="preserve">Partecipazioni in società immobiliari ... </t>
  </si>
  <si>
    <t>A.4.4</t>
  </si>
  <si>
    <t>Totale A.4</t>
  </si>
  <si>
    <t>A.5</t>
  </si>
  <si>
    <t>Investimenti alternativi</t>
  </si>
  <si>
    <t>A.5.1a</t>
  </si>
  <si>
    <t>A.5.1b</t>
  </si>
  <si>
    <t>A.5.2a</t>
  </si>
  <si>
    <t>A.5.2b</t>
  </si>
  <si>
    <t>Totale A.5</t>
  </si>
  <si>
    <t xml:space="preserve">TOTALE A </t>
  </si>
  <si>
    <t>B</t>
  </si>
  <si>
    <t>B.1</t>
  </si>
  <si>
    <t>B.2</t>
  </si>
  <si>
    <t>B.3.1</t>
  </si>
  <si>
    <t>B.3.2</t>
  </si>
  <si>
    <t>B.4</t>
  </si>
  <si>
    <t>Anticipazioni su polizze</t>
  </si>
  <si>
    <t>B.5</t>
  </si>
  <si>
    <t>B.6</t>
  </si>
  <si>
    <t>B.7</t>
  </si>
  <si>
    <t>TOTALE B</t>
  </si>
  <si>
    <t>C</t>
  </si>
  <si>
    <t>ALTRI ATTIVI</t>
  </si>
  <si>
    <t>C.1</t>
  </si>
  <si>
    <t>C.2</t>
  </si>
  <si>
    <t>C.3</t>
  </si>
  <si>
    <t>C.4</t>
  </si>
  <si>
    <t>C.5</t>
  </si>
  <si>
    <t>Interessi reversibili</t>
  </si>
  <si>
    <t>TOTALE C</t>
  </si>
  <si>
    <t>D</t>
  </si>
  <si>
    <t>E</t>
  </si>
  <si>
    <t xml:space="preserve">Riserve tecniche da coprire </t>
  </si>
  <si>
    <t>Sub-totale A.1.1b+A.1.2b+A.1.2d+A.1.3+A.1.9+A.3.1b+A.5.2a+A.5.2b</t>
  </si>
  <si>
    <t>di cui classe D.I (fondi di invest. e indici di mercato)</t>
  </si>
  <si>
    <t>di cui classe D.II (fondi pensione)</t>
  </si>
  <si>
    <t>Totale vita (c) = (a) + (b)</t>
  </si>
  <si>
    <t>Totale danni (d)</t>
  </si>
  <si>
    <t>Riserva sovrappremi sanitari e professionali</t>
  </si>
  <si>
    <t xml:space="preserve">Riserva aggiuntiva per rischio demografico </t>
  </si>
  <si>
    <t>Altre riserve aggiuntive</t>
  </si>
  <si>
    <t xml:space="preserve">Totale riserve matematiche classe C.II.1 </t>
  </si>
  <si>
    <t>Riserva per spese future (classe C.II.5)</t>
  </si>
  <si>
    <t xml:space="preserve">Altre riserve tecniche (classe C.II.5) </t>
  </si>
  <si>
    <t xml:space="preserve">Riserva per somme da pagare (classe C.II.3) </t>
  </si>
  <si>
    <t xml:space="preserve">Totale riserve tecniche classe C </t>
  </si>
  <si>
    <t>Riserve classe D.I prodotti di cui all'articolo 41, comma 1, del decreto lgs. 209/2005</t>
  </si>
  <si>
    <t>Riserve classe D.I prodotti di cui all'articolo 41, comma 2, del decreto lgs. 209/2005</t>
  </si>
  <si>
    <t>Rami</t>
  </si>
  <si>
    <t xml:space="preserve">Riserve tecniche diverse </t>
  </si>
  <si>
    <t>Totale riserve tecniche</t>
  </si>
  <si>
    <t>Corpi di veicoli ferroviari</t>
  </si>
  <si>
    <t xml:space="preserve">Corpi di veicoli marittimi lacustri e fluviali </t>
  </si>
  <si>
    <t xml:space="preserve">Altri danni ai beni </t>
  </si>
  <si>
    <t>Perdite pecuniarie di vario genere</t>
  </si>
  <si>
    <t xml:space="preserve">Tutela legale </t>
  </si>
  <si>
    <t xml:space="preserve">Totale rami danni </t>
  </si>
  <si>
    <t>Reggio Calabria</t>
  </si>
  <si>
    <t>(valori percentuali)</t>
  </si>
  <si>
    <t>(euro e valori percentuali)</t>
  </si>
  <si>
    <t>Periodo</t>
  </si>
  <si>
    <t>Media</t>
  </si>
  <si>
    <t>Mediana</t>
  </si>
  <si>
    <t>C.v. %</t>
  </si>
  <si>
    <t>Dev. Stand.</t>
  </si>
  <si>
    <t>10° Perc.</t>
  </si>
  <si>
    <t>25° Perc.</t>
  </si>
  <si>
    <t>75° Perc.</t>
  </si>
  <si>
    <t>90° Perc.</t>
  </si>
  <si>
    <t>C.v.</t>
  </si>
  <si>
    <t>Rappresentanze di imprese estere</t>
  </si>
  <si>
    <t>Riserve tecniche danni a carico dei riassicuratori</t>
  </si>
  <si>
    <t>Riserve tecniche vita a carico dei riassicuratori</t>
  </si>
  <si>
    <t>Depositi dai riassicuratori</t>
  </si>
  <si>
    <t>Altre categorie di attivo autorizzate dall'ISVAP ai sensi dell'art. 38, comma 4, del d.lgs. 209/2005</t>
  </si>
  <si>
    <t>Tavola 1 - Imprese che esercitano l'attività assicurativa e riassicurativa in Italia</t>
  </si>
  <si>
    <t>Tavola 6 - Raccolta premi del portafoglio italiano ed estero, diretto e indiretto</t>
  </si>
  <si>
    <t>Tavola 7 - Incidenza dei premi sul prodotto interno lordo</t>
  </si>
  <si>
    <t>Tavola 8 - Raccolta premi per gruppo di controllo (portafoglio diretto italiano)</t>
  </si>
  <si>
    <t>Tavola 14 - Stato patrimoniale - gestione vita e danni</t>
  </si>
  <si>
    <t>Tavola 15 - Conto economico - gestione vita e danni</t>
  </si>
  <si>
    <t>ANNI</t>
  </si>
  <si>
    <t>(situazione al 31 dicembre)</t>
  </si>
  <si>
    <t>Imprese operanti in LPS</t>
  </si>
  <si>
    <t>Totale imprese nazionali ed estere con stabile organizzazione in Italia</t>
  </si>
  <si>
    <t>Paesi UE</t>
  </si>
  <si>
    <t>Croazia</t>
  </si>
  <si>
    <t>Slovacchia</t>
  </si>
  <si>
    <t xml:space="preserve">Totale </t>
  </si>
  <si>
    <t>Norvegia</t>
  </si>
  <si>
    <t>Paesi SEE extra UE</t>
  </si>
  <si>
    <t>(imprese nazionali e rappresentanze di imprese extra SEE)</t>
  </si>
  <si>
    <t>(imprese nazionali e rappresentanze di imprese extra SEE; portafoglio diretto italiano)</t>
  </si>
  <si>
    <t>Premi rami vita e danni *</t>
  </si>
  <si>
    <t>variazioni annue %</t>
  </si>
  <si>
    <t xml:space="preserve">Prodotto interno lordo </t>
  </si>
  <si>
    <t>Prodotto interno lordo **</t>
  </si>
  <si>
    <t>Indice costo vita (base 2015=100) **</t>
  </si>
  <si>
    <t>Premi rami vita e danni </t>
  </si>
  <si>
    <t>(milioni di euro *)</t>
  </si>
  <si>
    <t xml:space="preserve">     </t>
  </si>
  <si>
    <t>Rappresentanze extra UE</t>
  </si>
  <si>
    <t>Controllo sogg. italiani settore assicurativo</t>
  </si>
  <si>
    <t>Controllo sogg. italiani settore finanziario</t>
  </si>
  <si>
    <t>Premi diretti</t>
  </si>
  <si>
    <t>(milioni di euro e valori percentuali *)</t>
  </si>
  <si>
    <t>(imprese nazionali e rappresentanze di imprese extra SEE; portafoglio italiano ed estero – diretto e indiretto)</t>
  </si>
  <si>
    <t xml:space="preserve">I - </t>
  </si>
  <si>
    <t>Investimenti relativi a prestazioni connesse con fondi di investimento e indici di mercato</t>
  </si>
  <si>
    <t xml:space="preserve">II - </t>
  </si>
  <si>
    <t xml:space="preserve"> - RAMI DANNI</t>
  </si>
  <si>
    <t xml:space="preserve"> - RAMI VITA</t>
  </si>
  <si>
    <t>- Crediti, derivanti da operazioni di riassicurazione, nei confronti di:</t>
  </si>
  <si>
    <t xml:space="preserve"> RATEI E RISCONTI</t>
  </si>
  <si>
    <t>PASSIVITA' SUBORDINATE</t>
  </si>
  <si>
    <t>- Riserve relative a contratti le cui prestazioni sono connesse con fondi di investimento e indici di mercato</t>
  </si>
  <si>
    <t>1. Fondi per trattamenti di quiescenza ed obblighi simili</t>
  </si>
  <si>
    <t>DEBITI E ALTRE PASSIVITA'</t>
  </si>
  <si>
    <t>- Trattamento di fine rapporto di lavoro subordinato</t>
  </si>
  <si>
    <t>RISERVE TECNICHE A CARICO DEI RIASSICURATORI</t>
  </si>
  <si>
    <t>PREMI DI COMPETENZA, AL NETTO DELLE CESSIONI IN RIASSICURAZIONE</t>
  </si>
  <si>
    <t xml:space="preserve">d) Variazione della riserva premi a carico dei riassicuratori </t>
  </si>
  <si>
    <t>ONERI RELATIVI AI SINISTRI, AL NETTO DEI RECUPERI E DELLE CESSIONI IN RIASSICURAZIONE</t>
  </si>
  <si>
    <t>b) Variazione dei recuperi al netto delle quote a carico dei riassicuratori</t>
  </si>
  <si>
    <t>VARIAZIONE DELLE ALTRE RISERVE TECNICHE, AL NETTO DELLE CESSIONI IN RIASSICURAZIONE</t>
  </si>
  <si>
    <t>RISTORNI E PARTECIPAZIONI AGLI UTILI, AL NETTO DELLE CESSIONI IN RIASSICURAZIONE</t>
  </si>
  <si>
    <t xml:space="preserve">VARIAZIONE DELLE RISERVE DI PEREQUAZIONE </t>
  </si>
  <si>
    <t xml:space="preserve">VARIAZIONE DELLE RISERVE MATEMATICHE E DELLE ALTRE RISERVE TECNICHE, AL NETTO DELLE CESSIONI IN RIASSICURAZIONE </t>
  </si>
  <si>
    <t>d) Riserve tecniche allorché il rischio dell'investimento è sopportato dagli assicurati e derivanti dalla gestione dei fondi pensione</t>
  </si>
  <si>
    <t>ONERI PATRIMONIALI E FINANZIARI E MINUSVALENZE NON REALIZZATE RELATIVI A INVESTIMENTI A BENEFICIO DI ASSICURATI I QUALI NE SOPPORTANO IL RISCHIO E A INVESTIMENTI DERIVANTI DALLA GESTIONE DEI FONDI PENSIONE</t>
  </si>
  <si>
    <t>ALTRI ONERI TECNICI, AL NETTO DELLE CESSIONI IN RIASSICURAZIONE</t>
  </si>
  <si>
    <t>PROVENTI DA INVESTIMENTI DEI RAMI DANNI:</t>
  </si>
  <si>
    <t>RISULTATO DELLA ATTIVITA' ORDINARIA</t>
  </si>
  <si>
    <t>RISULTATO DELLA ATTIVITA' STRAORDINARIA</t>
  </si>
  <si>
    <t>di cui: Titoli di Stato</t>
  </si>
  <si>
    <t>(milioni di euro e variazioni percentuali *)</t>
  </si>
  <si>
    <t>Pronti contro termine ...</t>
  </si>
  <si>
    <t>Titoli di debito relativi ad operazioni di cartolarizzazione anche se non destinati ad essere negoziati …</t>
  </si>
  <si>
    <t>A.1.9a)</t>
  </si>
  <si>
    <t>A1.9b)</t>
  </si>
  <si>
    <t>A1.9c)</t>
  </si>
  <si>
    <t>A2.2a)</t>
  </si>
  <si>
    <t>A2.2b)</t>
  </si>
  <si>
    <t>A2.2c)</t>
  </si>
  <si>
    <t>A2.2d)</t>
  </si>
  <si>
    <t>Terreni, fabbricati e diritti immobiliari di godimento, per le quote libere da ipoteche</t>
  </si>
  <si>
    <t>Quote di FIA italiani e UE chiusi non negoziate in un mercato regolamentato ed in FIA italiani riservati</t>
  </si>
  <si>
    <t>Depositi e crediti ... presso le imprese cedenti ... fino al 90% del loro ammontare</t>
  </si>
  <si>
    <t>Crediti d’imposta ...</t>
  </si>
  <si>
    <t>Crediti verso fondi di garanzia ...</t>
  </si>
  <si>
    <t>Immobilizzazioni materiali, non strumentali all'esercizio dell'impresa, diverse da terreni e fabbricati ...</t>
  </si>
  <si>
    <t>Depositi bancari, depositi presso altri enti creditizi ... al netto delle partite debitorie</t>
  </si>
  <si>
    <t>TOTALE GENERALE ATTIVITA' A COPERTURA</t>
  </si>
  <si>
    <t>Crediti nei confronti di intermediari ... esigibili da meno di 3 mesi</t>
  </si>
  <si>
    <t>Vita tradizionali – classe C (a)</t>
  </si>
  <si>
    <t xml:space="preserve">Vita – classe D (b) </t>
  </si>
  <si>
    <t>Totale complessivo = (c) + (d)</t>
  </si>
  <si>
    <t>Ramo</t>
  </si>
  <si>
    <t>III</t>
  </si>
  <si>
    <t>Riserva premi delle assicurazioni complementari (classe C.II.2)</t>
  </si>
  <si>
    <t xml:space="preserve">TOTALE RISERVE TECNICHE </t>
  </si>
  <si>
    <t>Rami </t>
  </si>
  <si>
    <t>R.c. autoveicoli terrestri</t>
  </si>
  <si>
    <t xml:space="preserve">R.c. aeromobili </t>
  </si>
  <si>
    <t>R.c. veicoli marittimi, lacustri e fluviali</t>
  </si>
  <si>
    <t xml:space="preserve">R.c. generale </t>
  </si>
  <si>
    <t>Riserve tecniche diverse</t>
  </si>
  <si>
    <t xml:space="preserve">Corpi di veicoli marittimi, lacustri e fluviali </t>
  </si>
  <si>
    <t xml:space="preserve">Cauzione </t>
  </si>
  <si>
    <t>Tutela legale</t>
  </si>
  <si>
    <t>Tavola 10 - Rami vita - andamento della raccolta per ramo</t>
  </si>
  <si>
    <t>Tavola 11 - Rami vita - polizze individuali - andamento della raccolta per tipologia di prodotto</t>
  </si>
  <si>
    <t>Tavola 12 - Rami danni – andamento della raccolta per ramo</t>
  </si>
  <si>
    <r>
      <t>Tavola 13 - Principali voci dello stato patrimoniale</t>
    </r>
    <r>
      <rPr>
        <i/>
        <u/>
        <sz val="11"/>
        <color theme="10"/>
        <rFont val="Calibri"/>
        <family val="2"/>
        <scheme val="minor"/>
      </rPr>
      <t xml:space="preserve"> (local gaap)</t>
    </r>
  </si>
  <si>
    <r>
      <t xml:space="preserve">Tavola 16 - Investimenti vita (classe C) e danni </t>
    </r>
    <r>
      <rPr>
        <i/>
        <u/>
        <sz val="11"/>
        <color theme="10"/>
        <rFont val="Calibri"/>
        <family val="2"/>
        <scheme val="minor"/>
      </rPr>
      <t>(local gaap)</t>
    </r>
  </si>
  <si>
    <r>
      <t>Tavola 17 - Investimenti vita (classe C)</t>
    </r>
    <r>
      <rPr>
        <i/>
        <u/>
        <sz val="11"/>
        <color theme="10"/>
        <rFont val="Calibri"/>
        <family val="2"/>
        <scheme val="minor"/>
      </rPr>
      <t xml:space="preserve"> (local gaap)</t>
    </r>
  </si>
  <si>
    <t>Tavola 20 - Risultato di esercizio - gestione vita</t>
  </si>
  <si>
    <t>Tavola 21 - Risultato di esercizio - gestione danni</t>
  </si>
  <si>
    <r>
      <t xml:space="preserve">Tavola 18 -Investimenti danni </t>
    </r>
    <r>
      <rPr>
        <i/>
        <u/>
        <sz val="11"/>
        <color theme="10"/>
        <rFont val="Calibri"/>
        <family val="2"/>
        <scheme val="minor"/>
      </rPr>
      <t>(local gaap)</t>
    </r>
  </si>
  <si>
    <r>
      <t xml:space="preserve">Tavola 19 - Investimenti vita classe D </t>
    </r>
    <r>
      <rPr>
        <i/>
        <u/>
        <sz val="11"/>
        <color theme="10"/>
        <rFont val="Calibri"/>
        <family val="2"/>
        <scheme val="minor"/>
      </rPr>
      <t>(local gaap)</t>
    </r>
  </si>
  <si>
    <t xml:space="preserve">con sede in un Paese extra SEE </t>
  </si>
  <si>
    <t>con sede in un Paese SEE *</t>
  </si>
  <si>
    <t>con sede in un Paese SEE **</t>
  </si>
  <si>
    <t>Fonte: EIOPA.</t>
  </si>
  <si>
    <t>R.c. generale</t>
  </si>
  <si>
    <t>R.c. autoveicoli</t>
  </si>
  <si>
    <t>Bulgaria</t>
  </si>
  <si>
    <t>Danimarca</t>
  </si>
  <si>
    <t>Polonia</t>
  </si>
  <si>
    <t>Portogallo</t>
  </si>
  <si>
    <t>Slovenia</t>
  </si>
  <si>
    <r>
      <t>di cui</t>
    </r>
    <r>
      <rPr>
        <sz val="9"/>
        <color rgb="FF000000"/>
        <rFont val="Arial"/>
        <family val="2"/>
      </rPr>
      <t xml:space="preserve"> r.c. auto e natanti</t>
    </r>
  </si>
  <si>
    <t xml:space="preserve">Indice costo vita </t>
  </si>
  <si>
    <t>incidenza % sul P.I.L.</t>
  </si>
  <si>
    <t>* Il ramo II non è riportato in quanto la relativa raccolta premi è stata nulla.</t>
  </si>
  <si>
    <t>R.c. aeromobili</t>
  </si>
  <si>
    <t>Incendio ed elementi naturali</t>
  </si>
  <si>
    <t>Debiti e altre passività (compresi ratei e risconti)</t>
  </si>
  <si>
    <t>Totale passività e patrimonio netto</t>
  </si>
  <si>
    <t>CREDITI VERSO SOCI PER CAPITALE SOCIALE SOTTOSCRITTO NON VERSATO</t>
  </si>
  <si>
    <t>ATTIVI IMMATERIALI</t>
  </si>
  <si>
    <t xml:space="preserve"> 1. Provvigioni di acquisizione da ammortizzare</t>
  </si>
  <si>
    <t xml:space="preserve">   a) rami vita</t>
  </si>
  <si>
    <t xml:space="preserve">   b) rami danni</t>
  </si>
  <si>
    <t xml:space="preserve"> 2. Altre spese di acquisizione</t>
  </si>
  <si>
    <t xml:space="preserve"> 3. Costi di impianto e di ampliamento</t>
  </si>
  <si>
    <t xml:space="preserve"> 4. Avviamento</t>
  </si>
  <si>
    <t xml:space="preserve"> 5. Altri costi pluriennali</t>
  </si>
  <si>
    <t xml:space="preserve"> 1. Immobili destinati all'esercizio dell'impresa</t>
  </si>
  <si>
    <t xml:space="preserve"> 2. Immobili ad uso di terzi</t>
  </si>
  <si>
    <t xml:space="preserve"> 3. Altri immobili</t>
  </si>
  <si>
    <t xml:space="preserve"> 4. Altri diritti reali </t>
  </si>
  <si>
    <t xml:space="preserve"> 5. Immobilizzazioni in corso e acconti</t>
  </si>
  <si>
    <t>- Investimenti in imprese del gruppo ed in altre partecipate</t>
  </si>
  <si>
    <t xml:space="preserve"> 1. Azioni e quote di imprese:</t>
  </si>
  <si>
    <t xml:space="preserve">   a) controllanti</t>
  </si>
  <si>
    <t xml:space="preserve">   b) controllate</t>
  </si>
  <si>
    <t xml:space="preserve">   c) consociate</t>
  </si>
  <si>
    <t xml:space="preserve">   d) collegate</t>
  </si>
  <si>
    <t xml:space="preserve">   e) altre </t>
  </si>
  <si>
    <t xml:space="preserve"> 2. Obbligazioni emesse da imprese:</t>
  </si>
  <si>
    <t xml:space="preserve"> 3. Finanziamenti ad imprese:</t>
  </si>
  <si>
    <t xml:space="preserve"> 1. Azioni e quote </t>
  </si>
  <si>
    <t xml:space="preserve">   a) Azioni quotate</t>
  </si>
  <si>
    <t xml:space="preserve">   b) Azioni non quotate</t>
  </si>
  <si>
    <t xml:space="preserve">   c) Quote</t>
  </si>
  <si>
    <t xml:space="preserve"> 2. Quote di fondi comuni di investimento</t>
  </si>
  <si>
    <t xml:space="preserve"> 3. Obbligazioni e altri titoli a reddito fisso</t>
  </si>
  <si>
    <t xml:space="preserve">   a) quotati</t>
  </si>
  <si>
    <t xml:space="preserve">   b) non quotati</t>
  </si>
  <si>
    <t xml:space="preserve">   c) obbligazioni convertibili</t>
  </si>
  <si>
    <t xml:space="preserve"> 4. Finanziamenti</t>
  </si>
  <si>
    <t xml:space="preserve">   a) prestiti con garanzia reale</t>
  </si>
  <si>
    <t xml:space="preserve">   b) prestiti su polizze</t>
  </si>
  <si>
    <t xml:space="preserve">   c) altri prestiti </t>
  </si>
  <si>
    <t xml:space="preserve"> 5. Quote in investimenti comuni</t>
  </si>
  <si>
    <t xml:space="preserve"> 6. Depositi presso enti creditizi</t>
  </si>
  <si>
    <t xml:space="preserve"> 7. Investimenti finanziari diversi</t>
  </si>
  <si>
    <t>INVESTIMENTI A BENEFICIO DI ASSICURATI DEI RAMI VITA I QUALI NE SOPPORTANO IL RISCHIO E DERIVANTI DALLA GESTIONE DEI FONDI PENSIONE</t>
  </si>
  <si>
    <t xml:space="preserve">   1. Riserva premi</t>
  </si>
  <si>
    <t xml:space="preserve">   2. Riserva sinistri</t>
  </si>
  <si>
    <t xml:space="preserve">   3. Riserva per partecipazioni agli utili e ristorni</t>
  </si>
  <si>
    <t xml:space="preserve">   3. Riserva per somme da pagare </t>
  </si>
  <si>
    <t xml:space="preserve">   6. Riserve tecniche allorché il rischio dell'investimento è sopportato dagli assicurati e riserve derivanti dalla gestione dei fondi pensione</t>
  </si>
  <si>
    <t>- Crediti, derivanti da operazioni di assicurazione diretta, nei confronti di:</t>
  </si>
  <si>
    <t xml:space="preserve"> 1. Assicurati</t>
  </si>
  <si>
    <t xml:space="preserve">      a) per premi dell'esercizio</t>
  </si>
  <si>
    <t xml:space="preserve">      b) per premi degli es. precedenti</t>
  </si>
  <si>
    <t xml:space="preserve"> 2. Intermediari di assicurazione</t>
  </si>
  <si>
    <t xml:space="preserve"> 3. Compagnie conti correnti</t>
  </si>
  <si>
    <t xml:space="preserve"> 4. Assicurati e terzi per somme da recuperare</t>
  </si>
  <si>
    <t xml:space="preserve"> 1. Compagnie di assicurazione e riassicurazione</t>
  </si>
  <si>
    <t xml:space="preserve"> 2. Intermediari di riassicurazione</t>
  </si>
  <si>
    <t xml:space="preserve"> 1. Mobili, macchine d'ufficio e mezzi di trasporto interno</t>
  </si>
  <si>
    <t xml:space="preserve"> 2. Beni mobili iscritti in pubblici registri</t>
  </si>
  <si>
    <t xml:space="preserve"> 3. Impianti e attrezzature</t>
  </si>
  <si>
    <t xml:space="preserve"> 4. Scorte e beni diversi</t>
  </si>
  <si>
    <t xml:space="preserve"> 1. Depositi bancari e c/c postali</t>
  </si>
  <si>
    <t xml:space="preserve"> 2. Assegni e consistenza di cassa</t>
  </si>
  <si>
    <t xml:space="preserve"> 1. Conti transitori attivi di riassicurazione</t>
  </si>
  <si>
    <t xml:space="preserve"> 2. Attività diverse</t>
  </si>
  <si>
    <t xml:space="preserve"> 1. Per interessi</t>
  </si>
  <si>
    <t xml:space="preserve"> 2. Per canoni di locazione</t>
  </si>
  <si>
    <t xml:space="preserve"> 3. Altri ratei e risconti</t>
  </si>
  <si>
    <t>TOTALE ATTIVO</t>
  </si>
  <si>
    <t>Riserva per azioni della controllante **</t>
  </si>
  <si>
    <t>- Riserva negativa per azioni proprie in portafoglio *</t>
  </si>
  <si>
    <t xml:space="preserve"> 1. Riserva premi </t>
  </si>
  <si>
    <t xml:space="preserve"> 2. Riserva sinistri </t>
  </si>
  <si>
    <t xml:space="preserve"> 3. Riserva per partecipazione agli utili e ristorni</t>
  </si>
  <si>
    <t xml:space="preserve"> 4. Altre riserve tecniche</t>
  </si>
  <si>
    <t xml:space="preserve"> 5. Riserve di perequazione</t>
  </si>
  <si>
    <t xml:space="preserve"> 1. Riserve matematiche</t>
  </si>
  <si>
    <t xml:space="preserve"> 2. Riserva premi delle assicurazioni complementari</t>
  </si>
  <si>
    <t xml:space="preserve"> 3. Riserva per somme da pagare</t>
  </si>
  <si>
    <t xml:space="preserve"> 4. Riserva per partecipazione agli utili e ristorni</t>
  </si>
  <si>
    <t xml:space="preserve"> 5. Altre riserve tecniche</t>
  </si>
  <si>
    <t>RISERVE TECNICHE ALLORCHE' IL RISCHIO DELL'INVESTIMENTO E' SOPPORTATO DAGLI ASSICURATI E RISERVE DERIVANTI DALLA GESTIONE DEI FONDI PENSIONE</t>
  </si>
  <si>
    <t xml:space="preserve"> 1. Intermediari di assicurazione</t>
  </si>
  <si>
    <t xml:space="preserve"> 2. Compagnie conti correnti</t>
  </si>
  <si>
    <t xml:space="preserve"> 3. Assicurati per depositi cauzionali e premi</t>
  </si>
  <si>
    <t xml:space="preserve"> 4. Fondi di garanzia a favore degli assicurati</t>
  </si>
  <si>
    <t>- Debiti, derivanti da operazioni di riassicurazione, nei confronti di:</t>
  </si>
  <si>
    <t xml:space="preserve"> 1. Per imposte a carico degli assicurati</t>
  </si>
  <si>
    <t xml:space="preserve"> 2. Per oneri tributari diversi</t>
  </si>
  <si>
    <t xml:space="preserve"> 3. Verso enti assistenziali e previdenziali</t>
  </si>
  <si>
    <t xml:space="preserve"> 4. Debiti diversi</t>
  </si>
  <si>
    <t xml:space="preserve"> 1. Conti transitori passivi di riassicurazione</t>
  </si>
  <si>
    <t xml:space="preserve"> 2. Provvigioni per premi in corso di riscossione</t>
  </si>
  <si>
    <t xml:space="preserve"> 3. Passività diverse</t>
  </si>
  <si>
    <t>TOTALE PASSIVO E PATRIMONIO NETTO</t>
  </si>
  <si>
    <t>I. CONTO TECNICO DEI RAMI DANNI</t>
  </si>
  <si>
    <t xml:space="preserve">  aa) Importo lordo</t>
  </si>
  <si>
    <t xml:space="preserve">  bb) quote a carico dei riassicuratori</t>
  </si>
  <si>
    <t>II. CONTO TECNICO DEI RAMI VITA</t>
  </si>
  <si>
    <t xml:space="preserve">  aa) da terreni e fabbricati</t>
  </si>
  <si>
    <t xml:space="preserve">  bb) da altri investimenti</t>
  </si>
  <si>
    <t xml:space="preserve">  bb) Quote a carico dei riassicuratori</t>
  </si>
  <si>
    <t>(-) QUOTA DELL'UTILE DEGLI INVESTIMENTI TRASFERITA AL CONTO NON TECNICO (voce III. 4)</t>
  </si>
  <si>
    <t>III. CONTO NON TECNICO</t>
  </si>
  <si>
    <t>Quote di fondi comuni / azioni sicav</t>
  </si>
  <si>
    <t xml:space="preserve">Risultato intermedio di gestione </t>
  </si>
  <si>
    <t>Passività fiscali differite</t>
  </si>
  <si>
    <t>Altre passività</t>
  </si>
  <si>
    <t>Attività fiscali differite</t>
  </si>
  <si>
    <t>Altre attività</t>
  </si>
  <si>
    <t>Spese di gestione</t>
  </si>
  <si>
    <t>Variaz. %</t>
  </si>
  <si>
    <t>Riserve tecniche da coprire **</t>
  </si>
  <si>
    <t xml:space="preserve">Titoli emessi o garant. da Stati membri dell'Unione Europea o apparten. all'OCSE... negoz. in un mercato regolam. </t>
  </si>
  <si>
    <t>Obbligazioni od altri titoli assimilabili non negoziati in un mercato regolamentato ...</t>
  </si>
  <si>
    <t>Obbligazioni emesse ai sensi dell'art. 157, comma 1, d.lgs. 163/2006 da società di progetto…..</t>
  </si>
  <si>
    <t>Obbligazioni, cambiali finanziarie e titoli similari ai sensi dell’art. 32, comma 26-bis, del D.L. n. 83/2012…</t>
  </si>
  <si>
    <t>Altre obbligazioni o titoli assimilabili, diversi da quelli indicati ai punti precedenti ...</t>
  </si>
  <si>
    <t xml:space="preserve"> di cui titoli strutturati (a)          </t>
  </si>
  <si>
    <t xml:space="preserve">di cui cartolarizzazioni (b)          </t>
  </si>
  <si>
    <t xml:space="preserve">Totale (a) + (b)                </t>
  </si>
  <si>
    <t>Quote di FIA immobiliari italiani</t>
  </si>
  <si>
    <t>Crediti verso riassicuratori ... fino al 90% del loro ammontare</t>
  </si>
  <si>
    <t>Crediti derivanti da operazioni di gestione accentrata della tesoreria di gruppo …</t>
  </si>
  <si>
    <t>* Attività a copertura delle riserve tecniche di cui agli artt. 36 bis e 36 ter CAP, incluse le riserve tecniche da costituirsi in relazione ai contratti di cui all’art. 41 comma 4 CAP. Vedasi anche il riferimento normativo contenuto nel d.lgs. 209/2005, artt. 37 ter (principio della persona prudente) e 38 (copertura delle riserve tecniche) del CAP e nel Regolamento IVASS 24/2016 in materia di investimenti e di attivi a copertura delle riserve tecniche, e in particolare i criteri di investimento (art. 26, escluso comma 3) e di valutazione (art. 27). Nelle more della emanazione delle istruzioni tecniche di cui all'art. 26, comma 3, del Regolamento IVASS 24/2016 viene prorogata la validità dei prospetti trimestrali previsti dal Regolamento ISVAP 36/2011. – ** Dati da comunicazione di vigilanza al IV trimestre.</t>
  </si>
  <si>
    <t xml:space="preserve">Titoli emessi o garant. da Stati membri dell'Unione Europea o apparten. all'OCSE... non neg. in un mercato regolam. </t>
  </si>
  <si>
    <t>Titoli di debito relativi ad operazioni di cartolarizzazione realizzate mediante la sottoscrizione o l'acquisto di obblig.ni…</t>
  </si>
  <si>
    <t xml:space="preserve"> Titoli di debito relativi ad operazioni di cartolarizzazione di finanziamenti concessi da società di cartolarizzazione…</t>
  </si>
  <si>
    <t>Mutui e prestiti fruttiferi garantiti da ipoteche o da garanzie bancarie o assicurative, o da altre idonee garanzie…</t>
  </si>
  <si>
    <t>Finanz. diretti non garant. concessi nei confronti di soggetti diversi dalle persone fisiche e dalle microimprese.</t>
  </si>
  <si>
    <t>Finanz. diretti selez. da una banca o da un interm. finanz. ed in possesso di tutte le caratteristiche sulla qualità…</t>
  </si>
  <si>
    <t>Finanz. diretti selez. da una banca o da un interm. finanz. ma non in possesso delle sole caratterist. sulla qualità…</t>
  </si>
  <si>
    <t>Finanz. diretti selez. da una banca o da un interm. finanz. ma non in possesso delle caratteristiche sulla qualità…</t>
  </si>
  <si>
    <t>Quote della Banca d’Italia, quote di soc. coop. , srl ed azioni non negoziate in un mercato regolamentato …</t>
  </si>
  <si>
    <t>Quote di FIA chiusi negoziate in un mercato regolamentato</t>
  </si>
  <si>
    <t>Quote di FIA italiani e UE aperti che investono prevalentemente nel comparto obbligazionario</t>
  </si>
  <si>
    <t>Quote di FIA italiani e UE aperti che investono prevalentemente nel comparto azionario</t>
  </si>
  <si>
    <t>Quote di altri FIA italiani e UE aperti diversi dalle classi precedenti</t>
  </si>
  <si>
    <t>Crediti nei confronti di assicurati ... esigibili da meno di 3 mesi</t>
  </si>
  <si>
    <t xml:space="preserve">Immobilizzazioni materiali, strumentali all'esercizio dell'impresa, diverse da terreni e fabbricati ... </t>
  </si>
  <si>
    <t>Provvigioni di acquisizione da ammortizzare ... nei limiti del 90% del loro ammontare</t>
  </si>
  <si>
    <t xml:space="preserve">Ratei attivi per canoni di locazione nel limite del 30% del loro ammontare </t>
  </si>
  <si>
    <t>Contratti collegati al valore delle quote di OICR</t>
  </si>
  <si>
    <t>* Vedasi l’art. 41 (Contratti direttamente collegati ad indici o a quote di organismi di investimento collettivo del risparmio), commi 3 e 5, art. 37 ter (principio della persona prudente), commi 1, 2, 4, 5 e 6, art. 38 (copertura delle riserve tecniche) del CAP e il Regolamento IVASS 24/2016 in materia di investimento e di attivi a copertura delle riserve tecniche, e in particolare i criteri di investimento (art. 26, escluso comma 3) e di valutazione (art. 27 e 29, comma 7. Nelle more della emanazione delle istruzioni tecniche di cui all'art. 26, comma 3, del Regolamento IVASS 24/2016 viene prorogata la validità dei prospetti trimestrali previsti dal Regolamento ISVAP 36/2011. – ** Dati da comunicazione di vigilanza al IV trimestre.</t>
  </si>
  <si>
    <t>Fondi pensione aperti</t>
  </si>
  <si>
    <t>Fondi pensione chiusi</t>
  </si>
  <si>
    <t>* Vedasi il riferimento normativo contenuto nel Regolamento IVASS 24/2016 in materia di investimenti e di attivi a copertura delle riserve tecniche, e in particolare i criteri di investimento (art. 26, escluso comma 3) e di valutazione (art. 27 e 29, comma 7, nel quale viene disposto che le attività a copertura delle riserve derivanti dalla gestione dei fondi pensione sono iscritte nel registro delle attività a copertura delle riserve tecniche vita sulla base del valore corrente alla data di riferimento secondo i criteri di cui all'art. 16, comma 8, del decreto legislativo 26 maggio 1997, n. 173). Nelle more della emanazione delle istruzioni tecniche di cui all'art. 26, comma 3, del Regolamento IVASS 24/2016 viene prorogata la validità dei prospetti trimestrali previsti dal Regolamento ISVAP 36/2011.</t>
  </si>
  <si>
    <t>Variazione annua percentuale</t>
  </si>
  <si>
    <t xml:space="preserve">Titoli emessi o garant. da Stati membri dell'Unione Europea o apparten. all'OCSE... negoz. In un mercato regolam. </t>
  </si>
  <si>
    <t>Titoli di debito relativi alle operazioni di cartolarizzazione di crediti di cui all’art. 1, comma 1, della L. n. 130/1999…</t>
  </si>
  <si>
    <t>Crediti derivanti da salvataggio o surrogazione</t>
  </si>
  <si>
    <t>* Vedasi l’art. 37 ter (principio della persona prudente) e 38 (copertura delle riserve tecniche) del CAP e il Regolamento IVASS 24/2016 in materia di investimenti e di attivi a copertura delle riserve tecniche, e in particolare i criteri di investimenti (art. 26, escluso comma 3) e di valutazione (art. 27). Nelle more della emanazione delle istruzioni tecniche di cui all'art. 26, comma 3, del Regolamento IVASS 24/2016 viene prorogata la validità dei prospetti trimestrali previsti dal Regolamento ISVAP 36/2011. – ** Dati da comunicazione di vigilanza al IV trimestre.</t>
  </si>
  <si>
    <t>Riserve matematiche per premi puri (compreso il riporto premi)</t>
  </si>
  <si>
    <t xml:space="preserve">Riserva aggiuntiva per rischio di tasso di interesse garantito </t>
  </si>
  <si>
    <t xml:space="preserve">Riserva aggiuntiva per sfasamento temporale (decrescenza tassi) </t>
  </si>
  <si>
    <t>Riserve aggiuntive di cui all'articolo 41, comma 4, del decreto lgs. 209/2005</t>
  </si>
  <si>
    <t>Riserve supplementari per rischi generali (classe C.II.5)</t>
  </si>
  <si>
    <t xml:space="preserve">Riserva per partecipazioni agli utili e ristorni (classe C.II.4) </t>
  </si>
  <si>
    <t>Totale riserve di classe D.I connesse con indici o fondi o altri valori di riferimento</t>
  </si>
  <si>
    <t>Totale riserve di classe D.II derivanti dalla gestione dei fondi pensione</t>
  </si>
  <si>
    <t xml:space="preserve">R.c. autoveicoli terrestri </t>
  </si>
  <si>
    <t xml:space="preserve">Totale rami danni  </t>
  </si>
  <si>
    <t xml:space="preserve">R.c. auto - Statistiche sulla distribuzione dei premi effettivi stimati in IPER </t>
  </si>
  <si>
    <t xml:space="preserve">R.c. auto – Statistiche sulla distribuzione dei premi effettivi stimati in IPER – variazioni </t>
  </si>
  <si>
    <t xml:space="preserve">Variazione % </t>
  </si>
  <si>
    <t> Periodo</t>
  </si>
  <si>
    <t>su base annuale *</t>
  </si>
  <si>
    <t>su base trimestrale **</t>
  </si>
  <si>
    <t>* Variazioni percentuali rispetto allo stesso trimestre dell'anno precedente. – ** Variazioni percentuali rispetto al trimestre precedente.</t>
  </si>
  <si>
    <t>Aosta</t>
  </si>
  <si>
    <t>Bergamo</t>
  </si>
  <si>
    <t>Bolzano</t>
  </si>
  <si>
    <t>Brescia</t>
  </si>
  <si>
    <t>Trento</t>
  </si>
  <si>
    <t>Alessandria</t>
  </si>
  <si>
    <t>Como</t>
  </si>
  <si>
    <t>Asti</t>
  </si>
  <si>
    <t>Cremona</t>
  </si>
  <si>
    <t>Gorizia</t>
  </si>
  <si>
    <t>Biella</t>
  </si>
  <si>
    <t>Lecco</t>
  </si>
  <si>
    <t>Pordenone</t>
  </si>
  <si>
    <t>Cuneo</t>
  </si>
  <si>
    <t>Lodi</t>
  </si>
  <si>
    <t>Trieste</t>
  </si>
  <si>
    <t>Novara</t>
  </si>
  <si>
    <t>Mantova</t>
  </si>
  <si>
    <t>Udine</t>
  </si>
  <si>
    <t>Torino</t>
  </si>
  <si>
    <t>Milano</t>
  </si>
  <si>
    <t>Verbano-Cusio-Ossola</t>
  </si>
  <si>
    <t>Belluno</t>
  </si>
  <si>
    <t>Vercelli</t>
  </si>
  <si>
    <t>Pavia</t>
  </si>
  <si>
    <t>Padova</t>
  </si>
  <si>
    <t>Sondrio</t>
  </si>
  <si>
    <t>Rovigo</t>
  </si>
  <si>
    <t>Genova</t>
  </si>
  <si>
    <t>Varese</t>
  </si>
  <si>
    <t>Treviso</t>
  </si>
  <si>
    <t>Imperia</t>
  </si>
  <si>
    <t>Venezia</t>
  </si>
  <si>
    <t>La Spezia</t>
  </si>
  <si>
    <t>Bologna</t>
  </si>
  <si>
    <t>Verona</t>
  </si>
  <si>
    <t>Savona</t>
  </si>
  <si>
    <t>Ferrara</t>
  </si>
  <si>
    <t>Vicenza</t>
  </si>
  <si>
    <t>Arezzo</t>
  </si>
  <si>
    <t>Modena</t>
  </si>
  <si>
    <t>Perugia</t>
  </si>
  <si>
    <t>Firenze</t>
  </si>
  <si>
    <t>Parma</t>
  </si>
  <si>
    <t>Terni</t>
  </si>
  <si>
    <t>Grosseto</t>
  </si>
  <si>
    <t>Piacenza</t>
  </si>
  <si>
    <t>Livorno</t>
  </si>
  <si>
    <t>Ravenna</t>
  </si>
  <si>
    <t>Chieti</t>
  </si>
  <si>
    <t>Lucca</t>
  </si>
  <si>
    <t>Reggio Emilia</t>
  </si>
  <si>
    <t>Massa-Carrara</t>
  </si>
  <si>
    <t>Rimini</t>
  </si>
  <si>
    <t>Pescara</t>
  </si>
  <si>
    <t>Pisa</t>
  </si>
  <si>
    <t>Teramo</t>
  </si>
  <si>
    <t>Pistoia</t>
  </si>
  <si>
    <t>Frosinone</t>
  </si>
  <si>
    <t>Prato</t>
  </si>
  <si>
    <t>Latina</t>
  </si>
  <si>
    <t>Ancona</t>
  </si>
  <si>
    <t>Siena</t>
  </si>
  <si>
    <t>Rieti</t>
  </si>
  <si>
    <t>Ascoli Piceno</t>
  </si>
  <si>
    <t>Roma</t>
  </si>
  <si>
    <t>Fermo</t>
  </si>
  <si>
    <t>Cagliari</t>
  </si>
  <si>
    <t>Viterbo</t>
  </si>
  <si>
    <t>Macerata</t>
  </si>
  <si>
    <t>Nuoro</t>
  </si>
  <si>
    <t>Oristano</t>
  </si>
  <si>
    <t>Avellino</t>
  </si>
  <si>
    <t>Sassari</t>
  </si>
  <si>
    <t>Benevento</t>
  </si>
  <si>
    <t>Campobasso</t>
  </si>
  <si>
    <t>Sud Sardegna</t>
  </si>
  <si>
    <t>Caserta</t>
  </si>
  <si>
    <t>Isernia</t>
  </si>
  <si>
    <t>Napoli</t>
  </si>
  <si>
    <t>Agrigento</t>
  </si>
  <si>
    <t>Salerno</t>
  </si>
  <si>
    <t>Matera</t>
  </si>
  <si>
    <t>Caltanissetta</t>
  </si>
  <si>
    <t>Potenza</t>
  </si>
  <si>
    <t>Catania</t>
  </si>
  <si>
    <t>Catanzaro</t>
  </si>
  <si>
    <t>Enna</t>
  </si>
  <si>
    <t>Cosenza</t>
  </si>
  <si>
    <t>Bari</t>
  </si>
  <si>
    <t>Messina</t>
  </si>
  <si>
    <t>Crotone</t>
  </si>
  <si>
    <t>Barletta-Andria-Trani</t>
  </si>
  <si>
    <t>Palermo</t>
  </si>
  <si>
    <t>Brindisi</t>
  </si>
  <si>
    <t>Ragusa</t>
  </si>
  <si>
    <t>Vibo Valentia</t>
  </si>
  <si>
    <t>Foggia</t>
  </si>
  <si>
    <t>Siracusa</t>
  </si>
  <si>
    <t>Lecce</t>
  </si>
  <si>
    <t>Trapani</t>
  </si>
  <si>
    <t>Taranto</t>
  </si>
  <si>
    <t xml:space="preserve">Tavola 22 - Stato patrimoniale consolidato – Attività delle imprese che continuano ad applicare lo IAS 39 </t>
  </si>
  <si>
    <t xml:space="preserve">Tavola 24 - Stato patrimoniale consolidato – Attività delle imprese che applicano l'IFRS 9 dal 1 gennaio 2018 </t>
  </si>
  <si>
    <t xml:space="preserve">Tavola 25 - Stato patrimoniale consolidato – patrimonio netto e passività delle imprese che applicano l'IFRS 9 dal 1 gennaio 2018 </t>
  </si>
  <si>
    <t>Tavola 37 - Rapporto sinistri dell'esercizio a premi di competenza - rami danni</t>
  </si>
  <si>
    <t xml:space="preserve">Tavola 27 - Conto economico consolidato delle imprese che applicano l'IFRS 9 dal 1 gennaio 2018 </t>
  </si>
  <si>
    <t xml:space="preserve">Tavola 28 - Attività a copertura delle riserve tecniche vita (esclusi contratti collegati a indici o quote di OICR o derivanti dalla gestione dei fondi pensione) </t>
  </si>
  <si>
    <t xml:space="preserve">Tavola 29 - Attività a copertura delle riserve tecniche vita relative a contratti direttamente collegati a indici o a quote di OICR </t>
  </si>
  <si>
    <t xml:space="preserve">Tavola 30 - Attività a copertura delle riserve tecniche derivanti dalla gestione dei fondi pensione </t>
  </si>
  <si>
    <t xml:space="preserve">Tavola 31 -Attività a copertura delle riserve tecniche danni </t>
  </si>
  <si>
    <t>Tavola 32 - Riserve tecniche del portafoglio italiano ed estero, diretto e indiretto</t>
  </si>
  <si>
    <r>
      <t xml:space="preserve">Società controllate da soggetti privati </t>
    </r>
    <r>
      <rPr>
        <i/>
        <sz val="9"/>
        <color theme="1"/>
        <rFont val="Arial"/>
        <family val="2"/>
      </rPr>
      <t>di cui:</t>
    </r>
    <r>
      <rPr>
        <sz val="9"/>
        <color theme="1"/>
        <rFont val="Arial"/>
        <family val="2"/>
      </rPr>
      <t xml:space="preserve"> </t>
    </r>
  </si>
  <si>
    <t xml:space="preserve">Tavola 26 - Conto economico consolidato delle imprese che continuano ad applicare lo IAS 39 </t>
  </si>
  <si>
    <r>
      <t xml:space="preserve">Polizze </t>
    </r>
    <r>
      <rPr>
        <b/>
        <i/>
        <sz val="9"/>
        <color rgb="FF000000"/>
        <rFont val="Arial"/>
        <family val="2"/>
      </rPr>
      <t>unit-linked</t>
    </r>
    <r>
      <rPr>
        <b/>
        <sz val="9"/>
        <color rgb="FF000000"/>
        <rFont val="Arial"/>
        <family val="2"/>
      </rPr>
      <t xml:space="preserve"> e </t>
    </r>
    <r>
      <rPr>
        <b/>
        <i/>
        <sz val="9"/>
        <color rgb="FF000000"/>
        <rFont val="Arial"/>
        <family val="2"/>
      </rPr>
      <t>index-linked</t>
    </r>
  </si>
  <si>
    <t>Malattia a lungo termine</t>
  </si>
  <si>
    <t>Polizze con partecipazione  agli utili</t>
  </si>
  <si>
    <t>Altre polizze vita</t>
  </si>
  <si>
    <t>Polizze unit e index linked</t>
  </si>
  <si>
    <t>Polizze con partecipazione agli utili</t>
  </si>
  <si>
    <t>Rapporto % cessioni a premi</t>
  </si>
  <si>
    <t>PREMI DELL'ESERCIZIO, AL NETTO DELLE CESSIONI IN RIASSICURAZIONE:</t>
  </si>
  <si>
    <t>PROVENTI E PLUSVALENZE NON REALIZZATE RELATIVI A INVESTIMENTI A BENEFICIO DI ASSICURATI I QUALI NE SOPPORTANO IL RISCHIO E A INVESTIMENTI DERIVANTI DALLA GESTIONE DEI FONDI PENSIONE</t>
  </si>
  <si>
    <t>ALTRI PROVENTI TECNICI, AL NETTO DELLE CESSIONI IN RIASSICURAZIONE</t>
  </si>
  <si>
    <t xml:space="preserve">f) Provvigioni e partecipazioni agli utili ricevute dai riassicuratori </t>
  </si>
  <si>
    <t>a) Oneri di gestione degli investimenti e interessi passivi</t>
  </si>
  <si>
    <t>RISULTATO DEL CONTO TECNICO DEI RAMI DANNI (voce I. 10)</t>
  </si>
  <si>
    <t>RISULTATO DEL CONTO TECNICO DEI RAMI VITA (voce II. 13)</t>
  </si>
  <si>
    <t>ONERI PATRIMONIALI E FINANZIARI DEI RAMI DANNI:</t>
  </si>
  <si>
    <t>(-) QUOTA DELL'UTILE DEGLI INVESTIMENTI TRASFERITA AL CONTO TECNICO DEI RAMI DANNI (voce I. 2)</t>
  </si>
  <si>
    <t>(+) QUOTA DELL'UTILE DEGLI INVESTIMENTI TRASFERITA DAL CONTO NON TECNICO  (VOCE III. 6)</t>
  </si>
  <si>
    <t>c) Variazione delle provvigioni e delle altre spese di acquisizione da ammortizzare</t>
  </si>
  <si>
    <t>RISULTATO DEL CONTO TECNICO DEI RAMI VITA (Voce III. 2)</t>
  </si>
  <si>
    <t>(+) QUOTA DELL'UTILE DEGLI INVESTIMENTI TRASFERITA DAL CONTO TECNICO DEI RAMI VITA (voce II. 12)</t>
  </si>
  <si>
    <t>Quote dell'utile degli investimenti trasferite al conto tecnico dei rami danni</t>
  </si>
  <si>
    <t>Riserve tecniche danni</t>
  </si>
  <si>
    <t>2020 **</t>
  </si>
  <si>
    <t>Riserva premi</t>
  </si>
  <si>
    <t>Riserva sinistri</t>
  </si>
  <si>
    <t>Premi lordi contabilizzati</t>
  </si>
  <si>
    <t>Sinistri gestiti al netto IBNR</t>
  </si>
  <si>
    <t>Sinistri IBNR</t>
  </si>
  <si>
    <t>Sinistri gestiti inclusa IBNR</t>
  </si>
  <si>
    <t>Caricamento globale</t>
  </si>
  <si>
    <t>Direzione</t>
  </si>
  <si>
    <t>* Include Direzioni generali</t>
  </si>
  <si>
    <t>Loss Ratio al lordo IBNR (proxy)</t>
  </si>
  <si>
    <t>Frequenza sinistri al netto IBNR</t>
  </si>
  <si>
    <t>Frequenza sinistri al lordo IBNR</t>
  </si>
  <si>
    <t>Costo medio sinistri gestiti al netto IBNR</t>
  </si>
  <si>
    <t>Costo medio sinistri gestiti al lordo IBNR</t>
  </si>
  <si>
    <t>Premio medio puro per sinistri gestiti al netto IBNR</t>
  </si>
  <si>
    <t>Premio medio puro per sinistri gestiti al lordo IBNR</t>
  </si>
  <si>
    <t>Premio medio pagato (*)</t>
  </si>
  <si>
    <t>* al netto di oneri fiscali e parafiscali.</t>
  </si>
  <si>
    <t xml:space="preserve">** Include Direzioni generali. </t>
  </si>
  <si>
    <t>PAGATI</t>
  </si>
  <si>
    <t>RISERVATI</t>
  </si>
  <si>
    <t>Numeri</t>
  </si>
  <si>
    <t>Importi</t>
  </si>
  <si>
    <t>Con solo danni alle persone</t>
  </si>
  <si>
    <t>Con solo danni a veicoli/cose</t>
  </si>
  <si>
    <t>Con danni misti</t>
  </si>
  <si>
    <t>Con solo danni alle persone, al netto IBNR</t>
  </si>
  <si>
    <t>Con solo danni a veicoli/cose, al netto IBNR</t>
  </si>
  <si>
    <t>Con danni misti, al netto IBNR</t>
  </si>
  <si>
    <t>(*) Include Direzioni generali.</t>
  </si>
  <si>
    <t>NUMERI</t>
  </si>
  <si>
    <t>IMPORTI</t>
  </si>
  <si>
    <t>(euro)</t>
  </si>
  <si>
    <t xml:space="preserve">Tavola 43 - R.c. auto - Statistiche sulla distribuzione dei premi effettivi stimati in IPER </t>
  </si>
  <si>
    <t xml:space="preserve">Tavola 44 - R.c. auto - Statistiche sulla distribuzione dei premi effettivi IPER - variazioni     </t>
  </si>
  <si>
    <t>Controllo sogg. italiani settore industria e servizi</t>
  </si>
  <si>
    <t xml:space="preserve">Tavola 23 - Stato patrimoniale consolidato - Patrimonio netto e passività delle imprese che continuano ad applicare lo IAS 39 </t>
  </si>
  <si>
    <t>Depositi e crediti ... presso  le imprese cedenti ... fino al 90% del loro ammontare</t>
  </si>
  <si>
    <t>% riserve tecniche</t>
  </si>
  <si>
    <t>Dati tecnici r.c.auto - settore autovetture - totale mercato</t>
  </si>
  <si>
    <t xml:space="preserve"> (imprese nazionali e rappresentanze di imprese extra SEE; portafoglio diretto italiano)</t>
  </si>
  <si>
    <t>,</t>
  </si>
  <si>
    <t>Tavole in Appendice alla Relazione sull'attività svolta dall'Istituto nell'anno 2021</t>
  </si>
  <si>
    <t>2021 **</t>
  </si>
  <si>
    <t>Tavola 2 - Gestione Vita – Premi acquisiti (lavoro diretto) in Italia da imprese di stati UE e SEE operanti in regime di stabilimento nel 2020 per linea di business e paese</t>
  </si>
  <si>
    <t>Tavola 3 - Gestione Vita – Premi acquisiti (lavoro diretto) in Italia da imprese di stati UE e SEE operanti in regime di l.p.s. nel 2020 per linea di business e paese</t>
  </si>
  <si>
    <t>Tavola 4 - Gestione Danni – Premi acquisiti (lavoro diretto) in Italia da imprese di stati UE operanti in regime di stabilimento nel 2020 per linea di business e paese</t>
  </si>
  <si>
    <t>Tavola 5 - Gestione Danni – Premi acquisiti (lavoro diretto) in Italia da imprese di stati UE operanti in regime di l.p.s nel 2020 per linea di business e paese</t>
  </si>
  <si>
    <t>Anno</t>
  </si>
  <si>
    <t>PROPRIETA' ITALIANA (B) di cui:</t>
  </si>
  <si>
    <t>TOTALE (A) + (B)</t>
  </si>
  <si>
    <t>PROPRIETA' ESTERA (A) di cui:</t>
  </si>
  <si>
    <t>(migliaia di unità, euro, valori percentuali)</t>
  </si>
  <si>
    <t>Unità di rischio</t>
  </si>
  <si>
    <t>Frequenza sinistri</t>
  </si>
  <si>
    <t>Sinistri pagati</t>
  </si>
  <si>
    <t>Sinistri riservati</t>
  </si>
  <si>
    <t>Sinistri totali</t>
  </si>
  <si>
    <t>Premio puro</t>
  </si>
  <si>
    <t>Premio medio lordo</t>
  </si>
  <si>
    <t>Costo medio</t>
  </si>
  <si>
    <t>Variazione %</t>
  </si>
  <si>
    <t>Valore</t>
  </si>
  <si>
    <t>Settore autovetture (lordo IBNR)</t>
  </si>
  <si>
    <t>Settore ciclomotori e motocicli (lordo IBNR)</t>
  </si>
  <si>
    <t>Frequenza</t>
  </si>
  <si>
    <t xml:space="preserve"> sinistri</t>
  </si>
  <si>
    <t>Altre categorie di attivo autorizzate dall'IVASS ai sensi dell'art. 38, comma 4, del d.lgs. 209/2005</t>
  </si>
  <si>
    <t>Tavola 46 - Settore autovetture (lordo IBNR)</t>
  </si>
  <si>
    <t>Tavola 47 - Settore ciclomotori e motocicli (lordo IBNR)</t>
  </si>
  <si>
    <t>Tavola 38 - R.c. auto - Premi lordi, sinistri e caricamento globale – 2021</t>
  </si>
  <si>
    <t>Tavola 39 - R.c.auto - Loss ratio, frequenza, costo medio, premio e caricamento globale – 2021</t>
  </si>
  <si>
    <t>Tavola 40 - R.c.auto - Composizione sinistri gestiti – 2021</t>
  </si>
  <si>
    <t>Tavola 41 - R.c.auto - Velocità di liquidazione per sinistri gestiti - 2021</t>
  </si>
  <si>
    <t>Tavola 42 - R.c.auto - Costo medio per sinistri gestiti – 2021</t>
  </si>
  <si>
    <t>Risparmio / carenza RS - al lordo del saldo dei recuperi</t>
  </si>
  <si>
    <t>Risparmio / carenza RS - al netto del saldo dei recuperi</t>
  </si>
  <si>
    <t>Tavola 48 -R.c.auto e natanti - Saldo di riserva sinistri (RS) su premi di competenza</t>
  </si>
  <si>
    <t>Tavola 9 - Premi ceduti in riassicurazione rami danni e vita - 2020</t>
  </si>
  <si>
    <t>Tavola 33 - Rami vita – riserve tecniche del portafoglio diretto italiano per ramo – 2020</t>
  </si>
  <si>
    <t>Tavola 34 - Rami vita - riserve tecniche del portafoglio diretto italiano per ramo - 2021</t>
  </si>
  <si>
    <t>Tavola 35 - Rami danni - riserve tecniche del portafoglio diretto italiano per ramo - 2020</t>
  </si>
  <si>
    <t>Tavola 36 - Rami danni - riserve tecniche del portafoglio diretto italiano per ramo - 2021</t>
  </si>
  <si>
    <t>Tavola 45 - Incidentalità per chilometro nelle province italiane</t>
  </si>
  <si>
    <t>2022 **</t>
  </si>
  <si>
    <t>_</t>
  </si>
  <si>
    <t xml:space="preserve">Solvency II - Stato patrimoniale delle imprese nazionali </t>
  </si>
  <si>
    <t>Investimenti (esclusi attivi index e unit linked)</t>
  </si>
  <si>
    <t>(di cui) Titoli di Stato Italia</t>
  </si>
  <si>
    <t xml:space="preserve">             Titoli di Stato Estero</t>
  </si>
  <si>
    <t xml:space="preserve">             Obbligazioni Corporate</t>
  </si>
  <si>
    <t xml:space="preserve">             OICVM</t>
  </si>
  <si>
    <t xml:space="preserve">             Partecipazioni</t>
  </si>
  <si>
    <t>Mutui e prestiti</t>
  </si>
  <si>
    <t>Depositi Cedenti</t>
  </si>
  <si>
    <t>Attivi per index e unit linked</t>
  </si>
  <si>
    <t>Cash</t>
  </si>
  <si>
    <t>Altre attivita</t>
  </si>
  <si>
    <t>Totale Attivo</t>
  </si>
  <si>
    <t>Riserve tecniche vita - escluse linked</t>
  </si>
  <si>
    <t>Riserve index e unit linked</t>
  </si>
  <si>
    <t>Altre passivita</t>
  </si>
  <si>
    <t>Totale passivo</t>
  </si>
  <si>
    <t>Eccesso attività su passività</t>
  </si>
  <si>
    <t>Solvency II - Stato patrimoniale delle imprese nazionali vita</t>
  </si>
  <si>
    <t>Solvency II - Stato patrimoniale delle imprese nazionali danni</t>
  </si>
  <si>
    <t>Solvency II - Stato patrimoniale delle imprese nazionali miste</t>
  </si>
  <si>
    <t>Solvency II - Stato patrimoniale dei gruppi nazionali</t>
  </si>
  <si>
    <t>(di cui) Titoli di Stato</t>
  </si>
  <si>
    <t>Depositi_Cedenti</t>
  </si>
  <si>
    <t>AAA</t>
  </si>
  <si>
    <t>AA</t>
  </si>
  <si>
    <t>BBB</t>
  </si>
  <si>
    <t>BB</t>
  </si>
  <si>
    <t>Unrated</t>
  </si>
  <si>
    <r>
      <t xml:space="preserve"> </t>
    </r>
    <r>
      <rPr>
        <b/>
        <i/>
        <sz val="9"/>
        <color rgb="FFFFFFFF"/>
        <rFont val="Arial"/>
        <family val="2"/>
      </rPr>
      <t>SCR ratio</t>
    </r>
    <r>
      <rPr>
        <b/>
        <sz val="9"/>
        <color rgb="FFFFFFFF"/>
        <rFont val="Arial"/>
        <family val="2"/>
      </rPr>
      <t xml:space="preserve"> e sue componenti per comparto</t>
    </r>
  </si>
  <si>
    <t>Miste</t>
  </si>
  <si>
    <t>Fondi propri</t>
  </si>
  <si>
    <t>SCR</t>
  </si>
  <si>
    <t>SCR Ratio</t>
  </si>
  <si>
    <t xml:space="preserve">Fondi propri ammissibili per soddisfare il requisito patrimoniale di solvibilità (SCR) </t>
  </si>
  <si>
    <t>Tier 1 - illimitati</t>
  </si>
  <si>
    <t>Tier 1 - limitati</t>
  </si>
  <si>
    <t>Tier 2</t>
  </si>
  <si>
    <t>Tier 3</t>
  </si>
  <si>
    <t>Mortality risk</t>
  </si>
  <si>
    <t>Longevity risk</t>
  </si>
  <si>
    <t>Disability-morbidity risk</t>
  </si>
  <si>
    <t>Lapse risk</t>
  </si>
  <si>
    <t>Life expense risk</t>
  </si>
  <si>
    <t>Life catastrophe risk</t>
  </si>
  <si>
    <t>Diversification</t>
  </si>
  <si>
    <t>Total life underwriting risk</t>
  </si>
  <si>
    <t>Market risk</t>
  </si>
  <si>
    <t>Life underwriting risk</t>
  </si>
  <si>
    <t>Health underwriting risk</t>
  </si>
  <si>
    <t>Non-life underwriting risk</t>
  </si>
  <si>
    <t>Counterparty default risk</t>
  </si>
  <si>
    <t>Basic Solvency Capital Requirement</t>
  </si>
  <si>
    <t>Italia</t>
  </si>
  <si>
    <t>Media Paesi UE*</t>
  </si>
  <si>
    <t>di cui:</t>
  </si>
  <si>
    <r>
      <t xml:space="preserve">*Fonte: Per i Paesi esteri, </t>
    </r>
    <r>
      <rPr>
        <sz val="11"/>
        <color theme="4" tint="-0.499984740745262"/>
        <rFont val="Calibri"/>
        <family val="2"/>
        <scheme val="minor"/>
      </rPr>
      <t>EIOPA</t>
    </r>
    <r>
      <rPr>
        <sz val="11"/>
        <color indexed="8"/>
        <rFont val="Calibri"/>
        <family val="2"/>
        <scheme val="minor"/>
      </rPr>
      <t>, Insurance Statistics.</t>
    </r>
  </si>
  <si>
    <t>Investimenti vita e danni per attivi non destinati a contratti index linked e unit linked</t>
  </si>
  <si>
    <t>Titoli di Stato</t>
  </si>
  <si>
    <t xml:space="preserve">  di cui: titoli di Stato italiani</t>
  </si>
  <si>
    <t>Obbligazioni societarie</t>
  </si>
  <si>
    <t>Strumenti di capitale quotati</t>
  </si>
  <si>
    <t>Strumenti di capitale non quotati</t>
  </si>
  <si>
    <t>Organismi di investimento collettivi</t>
  </si>
  <si>
    <t>Obbligazioni strutturate</t>
  </si>
  <si>
    <t>Titoli garantiti</t>
  </si>
  <si>
    <t>Depositi diversi da equivalenti a contante</t>
  </si>
  <si>
    <t>Immobili (diversi da quelli per uso proprio)</t>
  </si>
  <si>
    <t>Derivati</t>
  </si>
  <si>
    <t>Quote detenute in imprese partecipate, incluse le partecipazioni </t>
  </si>
  <si>
    <t>Totale (A)</t>
  </si>
  <si>
    <r>
      <t xml:space="preserve">Investimenti detenuti per contratti </t>
    </r>
    <r>
      <rPr>
        <b/>
        <i/>
        <sz val="9"/>
        <color theme="1"/>
        <rFont val="Arial"/>
        <family val="2"/>
      </rPr>
      <t>index linked</t>
    </r>
    <r>
      <rPr>
        <b/>
        <sz val="9"/>
        <color theme="1"/>
        <rFont val="Arial"/>
        <family val="2"/>
      </rPr>
      <t xml:space="preserve"> e </t>
    </r>
    <r>
      <rPr>
        <b/>
        <i/>
        <sz val="9"/>
        <color theme="1"/>
        <rFont val="Arial"/>
        <family val="2"/>
      </rPr>
      <t xml:space="preserve">unit linked </t>
    </r>
    <r>
      <rPr>
        <b/>
        <sz val="9"/>
        <color theme="1"/>
        <rFont val="Arial"/>
        <family val="2"/>
      </rPr>
      <t>(B)</t>
    </r>
  </si>
  <si>
    <t>Strumenti di capitale</t>
  </si>
  <si>
    <t>Totale (B)</t>
  </si>
  <si>
    <t>Totale generale (A+B)</t>
  </si>
  <si>
    <t>ripart. % titoli 
di stato italiani detenuti da imprese vigilate</t>
  </si>
  <si>
    <t>Proprietà italiana</t>
  </si>
  <si>
    <t xml:space="preserve">  controllo dello Stato e di enti pubblici</t>
  </si>
  <si>
    <t xml:space="preserve">  controllo settore assicurativo</t>
  </si>
  <si>
    <t xml:space="preserve">  controllo settore finanziario</t>
  </si>
  <si>
    <t xml:space="preserve">  controllo altri soggetti privati</t>
  </si>
  <si>
    <t>Proprietà estera</t>
  </si>
  <si>
    <t xml:space="preserve">  controllo soggetti UE ed extra-UE settore assicurativo</t>
  </si>
  <si>
    <t xml:space="preserve">  controllo soggetti UE ed extra-UE settore finanziario</t>
  </si>
  <si>
    <t>* Esclusi investimenti detenuti per contratti index linked e unit linked.</t>
  </si>
  <si>
    <t>Best Estimate</t>
  </si>
  <si>
    <t>Risk Margin</t>
  </si>
  <si>
    <t>TP calculated as a whole</t>
  </si>
  <si>
    <t>BE - claim</t>
  </si>
  <si>
    <t>BE - premium</t>
  </si>
  <si>
    <t>Totale vita e danni</t>
  </si>
  <si>
    <t>TP calculated as  a whole</t>
  </si>
  <si>
    <t>With Profit</t>
  </si>
  <si>
    <t>Index e Unit Linked</t>
  </si>
  <si>
    <t>(a) Solo prodotti With Profit e Inded e Unit linked.</t>
  </si>
  <si>
    <r>
      <t>Riserve premi (</t>
    </r>
    <r>
      <rPr>
        <b/>
        <i/>
        <sz val="9"/>
        <color rgb="FF000000"/>
        <rFont val="Arial"/>
        <family val="2"/>
      </rPr>
      <t>BE</t>
    </r>
    <r>
      <rPr>
        <b/>
        <sz val="9"/>
        <color rgb="FF000000"/>
        <rFont val="Arial"/>
        <family val="2"/>
      </rPr>
      <t>)</t>
    </r>
  </si>
  <si>
    <r>
      <t>Riserve  sinistri (</t>
    </r>
    <r>
      <rPr>
        <b/>
        <i/>
        <sz val="9"/>
        <color rgb="FF000000"/>
        <rFont val="Arial"/>
        <family val="2"/>
      </rPr>
      <t>BE</t>
    </r>
    <r>
      <rPr>
        <b/>
        <sz val="9"/>
        <color rgb="FF000000"/>
        <rFont val="Arial"/>
        <family val="2"/>
      </rPr>
      <t>)</t>
    </r>
  </si>
  <si>
    <t>Responsabilità civile autoveicoli</t>
  </si>
  <si>
    <t>Altre assicurazioni</t>
  </si>
  <si>
    <t>Assicurazione marittima, aeronautica e trasporti</t>
  </si>
  <si>
    <t>Responsabilità civile generale</t>
  </si>
  <si>
    <t>MCR</t>
  </si>
  <si>
    <t>Fondi propri ammissibili per soddisfare l'SCR</t>
  </si>
  <si>
    <r>
      <rPr>
        <b/>
        <i/>
        <sz val="9"/>
        <color rgb="FFFFFFFF"/>
        <rFont val="Arial"/>
        <family val="2"/>
      </rPr>
      <t>SCR ratio</t>
    </r>
    <r>
      <rPr>
        <b/>
        <sz val="9"/>
        <color rgb="FFFFFFFF"/>
        <rFont val="Arial"/>
        <family val="2"/>
      </rPr>
      <t xml:space="preserve"> per modalità di calcolo e attività dell'impresa</t>
    </r>
  </si>
  <si>
    <t>(valori percenutali)</t>
  </si>
  <si>
    <t>Totale mercato</t>
  </si>
  <si>
    <t>Standard Formula</t>
  </si>
  <si>
    <t>Standard Formula - USP</t>
  </si>
  <si>
    <t xml:space="preserve">Modello interno </t>
  </si>
  <si>
    <t>.</t>
  </si>
  <si>
    <t>Solvency II - Riserve tecniche vita e danni</t>
  </si>
  <si>
    <r>
      <t>Solvency II - Riserve tecniche vita</t>
    </r>
    <r>
      <rPr>
        <b/>
        <vertAlign val="superscript"/>
        <sz val="9"/>
        <color rgb="FFFFFFFF"/>
        <rFont val="Arial"/>
        <family val="2"/>
      </rPr>
      <t>(*)</t>
    </r>
  </si>
  <si>
    <t>Solvency II - Requisiti Patrimoniali</t>
  </si>
  <si>
    <t>% titoli di stato su totale attivi*</t>
  </si>
  <si>
    <r>
      <t>% titoli di stato su totale attivi</t>
    </r>
    <r>
      <rPr>
        <b/>
        <vertAlign val="superscript"/>
        <sz val="9"/>
        <color theme="1"/>
        <rFont val="Arial"/>
        <family val="2"/>
      </rPr>
      <t>(a)</t>
    </r>
  </si>
  <si>
    <t>di cui: titoli di stato italiani su totale attivi</t>
  </si>
  <si>
    <t>ripart. % titoli di stato italiani detenuti da imprese vigilate</t>
  </si>
  <si>
    <t xml:space="preserve">Tavola 49 - Solvency II - Stato patrimoniale delle imprese nazionali </t>
  </si>
  <si>
    <t>Tavola 50 - Solvency II - Stato patrimoniale delle imprese nazionali vita</t>
  </si>
  <si>
    <t>Tavola 51 - Solvency II - Stato patrimoniale delle imprese nazionali danni</t>
  </si>
  <si>
    <t>Tavola 52 - Solvency II - Stato patrimoniale delle imprese nazionali miste</t>
  </si>
  <si>
    <t>Tavola 53 - Solvency II - Stato patrimoniale dei gruppi nazionali</t>
  </si>
  <si>
    <t>Tavola 54 - Solvency II - Valore di mercato dei titoli di Stato italiani ed esteri delle imprese italiane per classe di rating</t>
  </si>
  <si>
    <t>Tavola 55 - Solvency II - Valore di mercato dei titoli corporate delle imprese italiane per classe di rating</t>
  </si>
  <si>
    <t>Tavola 56 - Solvency II - Composizione dei titoli di Stato italiani ed esteri delle imprese italiane per classe di rating</t>
  </si>
  <si>
    <t>Tavola 57 - Solvency II - Composizione dei titoli corporate delle imprese italiane per classe di rating</t>
  </si>
  <si>
    <t>Tavola 58 -  SCR ratio e sue componenti per comparto</t>
  </si>
  <si>
    <t xml:space="preserve">Tavola 59 - Fondi propri ammissibili per soddisfare il requisito patrimoniale di solvibilità (SCR) </t>
  </si>
  <si>
    <t>Tavola 60 - Composizione del Basic Solvency Capital Requirement</t>
  </si>
  <si>
    <t>Tavola 61 - Composizione del Life underwriting risk</t>
  </si>
  <si>
    <t>Tavola 62 - SCR ratio in Europa</t>
  </si>
  <si>
    <t>Tavola 63 - Solvency II - Investimenti vita e danni</t>
  </si>
  <si>
    <t>Tavola 64 - Solvency II - Attivi sotto forma di titoli di stato detenuti dalle imprese vigilate dall'IVASS distinte per assetti proprietari</t>
  </si>
  <si>
    <t>Tavola 65 - Solvency II - Riserve tecniche vita e danni</t>
  </si>
  <si>
    <t>Tavola 66 - Solvency II - Riserve tecniche vita</t>
  </si>
  <si>
    <t xml:space="preserve">Tavola 67 - Solvency II - Riserve Tecniche Danni </t>
  </si>
  <si>
    <t>Tavola 68 -  SCR ratio e sue componenti per comparto</t>
  </si>
  <si>
    <t>Tavola 69 - Fondi propri ammissibili per soddisfare l'SCR</t>
  </si>
  <si>
    <t>Tavola 70 - SCR ratio per modalità di calcolo e attività dell'impresa</t>
  </si>
  <si>
    <t>Tavole in Appendice alla Relazione sull'attività svolta dall'Istituto nell'anno 2022</t>
  </si>
  <si>
    <t>Investimenti vita e danni</t>
  </si>
  <si>
    <r>
      <t>Tavola 13 - Principali voci dello stato patrimoniale</t>
    </r>
    <r>
      <rPr>
        <i/>
        <u/>
        <sz val="9"/>
        <color theme="10"/>
        <rFont val="Arial"/>
        <family val="2"/>
      </rPr>
      <t xml:space="preserve"> (local gaap)</t>
    </r>
  </si>
  <si>
    <r>
      <t xml:space="preserve">Tavola 16 - Investimenti vita (classe C) e danni </t>
    </r>
    <r>
      <rPr>
        <i/>
        <u/>
        <sz val="9"/>
        <color theme="10"/>
        <rFont val="Arial"/>
        <family val="2"/>
      </rPr>
      <t>(local gaap)</t>
    </r>
  </si>
  <si>
    <r>
      <t>Tavola 17 - Investimenti vita (classe C)</t>
    </r>
    <r>
      <rPr>
        <i/>
        <u/>
        <sz val="9"/>
        <color theme="10"/>
        <rFont val="Arial"/>
        <family val="2"/>
      </rPr>
      <t xml:space="preserve"> (local gaap)</t>
    </r>
  </si>
  <si>
    <r>
      <t xml:space="preserve">Tavola 19 - Investimenti vita classe D </t>
    </r>
    <r>
      <rPr>
        <i/>
        <u/>
        <sz val="9"/>
        <color theme="10"/>
        <rFont val="Arial"/>
        <family val="2"/>
      </rPr>
      <t>(local gaap)</t>
    </r>
  </si>
  <si>
    <r>
      <t xml:space="preserve">Riserva di riconciliazione e </t>
    </r>
    <r>
      <rPr>
        <b/>
        <i/>
        <sz val="9"/>
        <color rgb="FFFFFFFF"/>
        <rFont val="Arial"/>
        <family val="2"/>
      </rPr>
      <t>EPIFP</t>
    </r>
  </si>
  <si>
    <t xml:space="preserve"> (milioni di euro e valori percentuali) </t>
  </si>
  <si>
    <t>Eccesso attivi sui passivi</t>
  </si>
  <si>
    <t>Azioni proprie</t>
  </si>
  <si>
    <t>Dividendi, distribuzioni e spese prevedibili</t>
  </si>
  <si>
    <t>Altri elementi dei fondi propri</t>
  </si>
  <si>
    <t>Rettifica per le voci di fondi propri soggetti a restrizioni in relazione al matching portfolio ed ai ring fenced funds</t>
  </si>
  <si>
    <t>Riserva di riconciliazione</t>
  </si>
  <si>
    <t>Expected profits included in future premiums (EPIFP) - comparto vita</t>
  </si>
  <si>
    <t>Expected profits included in future premiums (EPIFP) - comparto danni</t>
  </si>
  <si>
    <t>Expected profits included in future premiums (EPIFP) - Totale</t>
  </si>
  <si>
    <t>Riserva di riconciliazione/Tier 1</t>
  </si>
  <si>
    <t>EPIFP/Riserva di riconciliazione</t>
  </si>
  <si>
    <t>Tavola 71 - Riserva di riconciliazione e EPIFP</t>
  </si>
  <si>
    <t>Ex I:31 Enzo</t>
  </si>
  <si>
    <t>Importi recuperabili da riassicurazione</t>
  </si>
  <si>
    <t>Contanti ed equivalente</t>
  </si>
  <si>
    <t>Eccedenza attività su passività</t>
  </si>
  <si>
    <t>Tavola 72 - Stato patrimoniale delle imprese assicurative nei principali Paesi Europei - quarto trimestre 2022</t>
  </si>
  <si>
    <t>Ex I:4 Vieri</t>
  </si>
  <si>
    <t>(milioni di euro e variazioni percentuali)</t>
  </si>
  <si>
    <t>Tavola 73 - Raccolta premi del portafoglio italiano ed estero, diretto e indiretto</t>
  </si>
  <si>
    <t>Ex I.10 Pier</t>
  </si>
  <si>
    <t>Incidenza premi del portafoglio diretto italiano sul Prodotto Interno Lordo – PIL</t>
  </si>
  <si>
    <t>Vita e danni</t>
  </si>
  <si>
    <t>Tavola 74 - Indice di penetrazione assicurativa</t>
  </si>
  <si>
    <t>Ex I.11 Pier</t>
  </si>
  <si>
    <t>Comparto</t>
  </si>
  <si>
    <t>Incid. %</t>
  </si>
  <si>
    <t>Salute</t>
  </si>
  <si>
    <t>Malattia</t>
  </si>
  <si>
    <t>Auto</t>
  </si>
  <si>
    <t>R.c. auto</t>
  </si>
  <si>
    <t>R.c. veicoli marittimi</t>
  </si>
  <si>
    <t>Trasporti</t>
  </si>
  <si>
    <t>Corpi ferroviari</t>
  </si>
  <si>
    <t>Corpi aerei</t>
  </si>
  <si>
    <t>Corpi marittimi</t>
  </si>
  <si>
    <t>Property</t>
  </si>
  <si>
    <t>Credito</t>
  </si>
  <si>
    <t>Tutela e assistenza</t>
  </si>
  <si>
    <t>Tavola 75 - Raccolta premi dei rami danni (premi contabilizzati del lavoro diretto italiano)</t>
  </si>
  <si>
    <t>Ex I.13 Pier</t>
  </si>
  <si>
    <t>* Variazioni a perimetro di imprese omogeneo.</t>
  </si>
  <si>
    <t>Voce</t>
  </si>
  <si>
    <t>Tavola 76 - Sintesi dello Stato Patrimoniale (local gaap)</t>
  </si>
  <si>
    <t>Ex I.14 Pier</t>
  </si>
  <si>
    <t>% dei premi</t>
  </si>
  <si>
    <t>Tavola 77 - Utile / perdita d'esercizio – gestioni vita e danni</t>
  </si>
  <si>
    <t>Tavola 78 - ROE gestioni vita e danni</t>
  </si>
  <si>
    <t>Conto tecnico r.c. auto e natanti – Imprese nazionali e rappresentanze di imprese extra UE</t>
  </si>
  <si>
    <t>Premi di competenza</t>
  </si>
  <si>
    <t>Oneri relativi ai sinistri</t>
  </si>
  <si>
    <t>di cui sinistri dell'esercizio</t>
  </si>
  <si>
    <t>Risultato riassicurazione passiva</t>
  </si>
  <si>
    <t>Risultato conto tecnico (netto riassicurazione)</t>
  </si>
  <si>
    <t>Var. % dei premi su anno precedente *</t>
  </si>
  <si>
    <t>Loss ratio</t>
  </si>
  <si>
    <t>Expense ratio</t>
  </si>
  <si>
    <t>Combined ratio</t>
  </si>
  <si>
    <t>Tavola 79 - Conto tecnico r.c. auto e natanti – Imprese nazionali e rappresentanze di imprese extra UE</t>
  </si>
  <si>
    <t>Ex I.22 Donato</t>
  </si>
  <si>
    <t xml:space="preserve">Conto tecnico dei rami danni diversi dalla r.c. auto e natanti – </t>
  </si>
  <si>
    <t>Imprese nazionali e rappresentanze di imprese extra UE</t>
  </si>
  <si>
    <t>portafoglio italiano – diretto e indiretto</t>
  </si>
  <si>
    <t>Saldo tecnico del lavoro diretto</t>
  </si>
  <si>
    <t>Risultato netto lavoro indiretto</t>
  </si>
  <si>
    <t>Variazione delle riserve tecniche di perequazione</t>
  </si>
  <si>
    <t>Quota dell'utile investimenti trasferita da conto non tecnico</t>
  </si>
  <si>
    <t>Var. % dei premi su anno precedente*</t>
  </si>
  <si>
    <t xml:space="preserve">Tavola 80 - Conto tecnico dei rami danni diversi dalla r.c. auto e natanti – </t>
  </si>
  <si>
    <t>Vita - esclusi i contratti linked e derivanti dalla gestione dei fondi pensione</t>
  </si>
  <si>
    <t xml:space="preserve">Vita - contratti linked (D.I) </t>
  </si>
  <si>
    <t>Vita - gestione di fondi pensione (D.II)</t>
  </si>
  <si>
    <t>TOTALE</t>
  </si>
  <si>
    <t>Riserve tecniche da coprire del portafoglio diretto - Riepilogo</t>
  </si>
  <si>
    <t xml:space="preserve">Vita - contratti linked </t>
  </si>
  <si>
    <t>Vita - gestione di fondi pensione</t>
  </si>
  <si>
    <t>Tavola 81 - Attivi a copertura delle riserve tecniche del portafoglio diretto - Riepilogo/Riserve tecniche da coprire del portafoglio diretto - Riepilogo</t>
  </si>
  <si>
    <t>Organismi di investimento collettivo</t>
  </si>
  <si>
    <t>Mutui ipotecari e prestiti</t>
  </si>
  <si>
    <t>Contante e depositi</t>
  </si>
  <si>
    <t>Altri attivi</t>
  </si>
  <si>
    <t>Tavola 82 - Attivi a copertura delle riserve tecniche del portafoglio diretto vita</t>
  </si>
  <si>
    <t>Contratti collegati al valore delle quote di Fondi interni</t>
  </si>
  <si>
    <t>Contratti collegati a indici azionari o altri valori di riferimento</t>
  </si>
  <si>
    <t>Vita - TOTALE  contratti linked (D.I)</t>
  </si>
  <si>
    <t>Tavola 83 - Attivi a copertura delle riserve tecniche del portafoglio diretto - Contratti linked - Classe D.I</t>
  </si>
  <si>
    <t>Vita -TOTALE - gestione di fondi pensione</t>
  </si>
  <si>
    <t>Tavola 84 - Attivi a copertura delle riserve tecniche del portafoglio diretto - Gestione di Fondi pensione - Classe D.II</t>
  </si>
  <si>
    <t>Tavola 85 - Attivi a copertura delle riserve tecniche del portafoglio diretto danni</t>
  </si>
  <si>
    <t>new pier</t>
  </si>
  <si>
    <t xml:space="preserve">portafoglio italiano – diretto e indiretto </t>
  </si>
  <si>
    <t>* Attività diretta, esclusa la riassicurazione attiva non proporzionale. Non viene riportata la Lob risarcimento dei lavoratori in quanto l’attività di fatto non è esercitata in Italia.</t>
  </si>
  <si>
    <t>Solvency II - Riserve Tecniche Danni *</t>
  </si>
  <si>
    <t>(unità)</t>
  </si>
  <si>
    <t>Multiramo</t>
  </si>
  <si>
    <t>Rappresentanze di imprese di assicurazione di Stati extra SEE</t>
  </si>
  <si>
    <t>Rappresentanze di imprese di assicurazione di Stati SEE</t>
  </si>
  <si>
    <t>Imprese di assicurazione/stabilimenti di Stati SEE in l.p.s.</t>
  </si>
  <si>
    <t>Rappresentanze di imprese di riassicurazione di Stati SEE</t>
  </si>
  <si>
    <t>lps</t>
  </si>
  <si>
    <t>stabilimenti</t>
  </si>
  <si>
    <t>Stato della sede legale</t>
  </si>
  <si>
    <t>Altri</t>
  </si>
  <si>
    <t>Rami vita</t>
  </si>
  <si>
    <t>Imprese di proprietà italiana (1)</t>
  </si>
  <si>
    <t>di cui: con sede legale all’estero (2)</t>
  </si>
  <si>
    <t>Imprese di proprietà estera (6)</t>
  </si>
  <si>
    <t>di cui: stabilimenti di imprese UE</t>
  </si>
  <si>
    <t>di cui: in lps</t>
  </si>
  <si>
    <t>di cui: con sede legale in Italia (3)</t>
  </si>
  <si>
    <t>Premi lavoro diretto italiano (4=1-2+3)</t>
  </si>
  <si>
    <t>% lavoro diretto in capo a soggetti esteri (5=3/4)</t>
  </si>
  <si>
    <t>% raccolta complessiva in Italia facente capo a soggetti esteri (6/7)</t>
  </si>
  <si>
    <t>Totale (7=1+6)</t>
  </si>
  <si>
    <t>Rami danni</t>
  </si>
  <si>
    <t>% lavoro diretto in capo a soggetti esteri (5= 3/4)</t>
  </si>
  <si>
    <t>Rami vita e danni</t>
  </si>
  <si>
    <t>Premi lavoro diretto italiano (4= 1-2+3)</t>
  </si>
  <si>
    <t>Tavola 86 - Ripartizione delle imprese autorizzate a operare in Italia per tipo di attività – 2022</t>
  </si>
  <si>
    <t>ex pier</t>
  </si>
  <si>
    <t>Imprese assicuratrici SEE in stabilimento</t>
  </si>
  <si>
    <t>Imprese riassicuratrici SEE in stabilimento</t>
  </si>
  <si>
    <t xml:space="preserve">Tavola 91 - </t>
  </si>
  <si>
    <t xml:space="preserve">Tavola 92 - </t>
  </si>
  <si>
    <t>Oneri e riscatti rispetto ai premi</t>
  </si>
  <si>
    <t>Gestione vita – portafoglio diretto italiano</t>
  </si>
  <si>
    <t>Ramo I</t>
  </si>
  <si>
    <t>di cui: riscatti / premi (%)</t>
  </si>
  <si>
    <t>Ramo III</t>
  </si>
  <si>
    <t>Ramo V</t>
  </si>
  <si>
    <t>Ramo VI</t>
  </si>
  <si>
    <t>oneri relativi ai sinistri / premi (%)</t>
  </si>
  <si>
    <t>raccolta netta*</t>
  </si>
  <si>
    <t>Tavola 87 - Ripartizione geografica delle imprese/stabilimenti SEE ammessi a operare in Italia in regime di stabilimento e di l.p.s.</t>
  </si>
  <si>
    <t>Tavola 88 -  Premi diretti raccolti in Italia</t>
  </si>
  <si>
    <t>ex</t>
  </si>
  <si>
    <t>Tavola 89 - Imprese autorizzate o ammesse ad eccedere all'attività assicurativa in Italia</t>
  </si>
  <si>
    <t>Tavola 90 - Oneri e riscatti rispetto ai premi - Gestione vita – portafoglio diretto italiano</t>
  </si>
  <si>
    <t>Composizione del Basic Solvency Capital Requirement*</t>
  </si>
  <si>
    <t>* Solo imprese che utilizzano la formula standard</t>
  </si>
  <si>
    <t>Composizione del Life underwriting risk*</t>
  </si>
  <si>
    <t>I - IL MERCATO ASSICURATIVO</t>
  </si>
  <si>
    <t xml:space="preserve">2.1 - La struttura del mercato </t>
  </si>
  <si>
    <t xml:space="preserve">Tavola </t>
  </si>
  <si>
    <t>2.1.</t>
  </si>
  <si>
    <t>3.2 - I premi dei rami danni</t>
  </si>
  <si>
    <t>3.2.</t>
  </si>
  <si>
    <t>4.4.</t>
  </si>
  <si>
    <t>4.5.1.</t>
  </si>
  <si>
    <t>5.5. - Attivi a copertura delle riserve tecniche</t>
  </si>
  <si>
    <t>5.5.</t>
  </si>
  <si>
    <r>
      <t xml:space="preserve">Tavola 18 - Investimenti danni </t>
    </r>
    <r>
      <rPr>
        <i/>
        <u/>
        <sz val="9"/>
        <color theme="10"/>
        <rFont val="Arial"/>
        <family val="2"/>
      </rPr>
      <t>(local gaap)</t>
    </r>
  </si>
  <si>
    <t>4.1.</t>
  </si>
  <si>
    <t>5.1.</t>
  </si>
  <si>
    <t>5.1. - Solvency Capital requirement ratio e Fondi propri</t>
  </si>
  <si>
    <t>5.2. - Requisito patrimoniale di solvibilità</t>
  </si>
  <si>
    <t>5.2.</t>
  </si>
  <si>
    <t>5.3.</t>
  </si>
  <si>
    <t>5.4.</t>
  </si>
  <si>
    <t>Attivi sotto forma di titoli di stato detenuti dalle imprese vigilate dall'IVASS distinte per assetti proprietari</t>
  </si>
  <si>
    <t>2.2 - La raccolta in Italia delle imprese estere e l'attività internazionale delle imprese italiane</t>
  </si>
  <si>
    <t>2.2.</t>
  </si>
  <si>
    <t>Imprese di proprietà italiana</t>
  </si>
  <si>
    <t>di cui: con sede legale all’estero</t>
  </si>
  <si>
    <t>grado apertura internazionale</t>
  </si>
  <si>
    <t xml:space="preserve">grado apertura internazionale </t>
  </si>
  <si>
    <t>Dati sulla solvibilità dei gruppi</t>
  </si>
  <si>
    <t xml:space="preserve"> (milioni di euro e rapporti in percentuale) </t>
  </si>
  <si>
    <r>
      <t xml:space="preserve"> </t>
    </r>
    <r>
      <rPr>
        <i/>
        <sz val="9"/>
        <color rgb="FF000000"/>
        <rFont val="Arial"/>
        <family val="2"/>
      </rPr>
      <t>SCR</t>
    </r>
    <r>
      <rPr>
        <sz val="9"/>
        <color rgb="FF000000"/>
        <rFont val="Arial"/>
        <family val="2"/>
      </rPr>
      <t xml:space="preserve"> di gruppo consolidato </t>
    </r>
  </si>
  <si>
    <r>
      <rPr>
        <i/>
        <sz val="9"/>
        <color rgb="FF000000"/>
        <rFont val="Arial"/>
        <family val="2"/>
      </rPr>
      <t xml:space="preserve"> SCR </t>
    </r>
    <r>
      <rPr>
        <sz val="9"/>
        <color rgb="FF000000"/>
        <rFont val="Arial"/>
        <family val="2"/>
      </rPr>
      <t xml:space="preserve">di gruppo consolidato minimo </t>
    </r>
  </si>
  <si>
    <t>1.2.</t>
  </si>
  <si>
    <t>4.5.2.</t>
  </si>
  <si>
    <t xml:space="preserve">3 - La raccolta premi </t>
  </si>
  <si>
    <t>3.1 - I premi dei rami vita</t>
  </si>
  <si>
    <t>3.1.</t>
  </si>
  <si>
    <t>4.3.</t>
  </si>
  <si>
    <t>Cipro</t>
  </si>
  <si>
    <t>1.2. - Il mercato assicurativo europeo</t>
  </si>
  <si>
    <t/>
  </si>
  <si>
    <t>Portafoglio diretto Italiano</t>
  </si>
  <si>
    <t>Portafoglio Italiano</t>
  </si>
  <si>
    <t>(diretto e indiretto)</t>
  </si>
  <si>
    <t>Totale portafoglio Italiano ed estero</t>
  </si>
  <si>
    <r>
      <t>D</t>
    </r>
    <r>
      <rPr>
        <b/>
        <sz val="9"/>
        <color rgb="FF000000"/>
        <rFont val="Arial"/>
        <family val="2"/>
      </rPr>
      <t>%*</t>
    </r>
  </si>
  <si>
    <t>2022*</t>
  </si>
  <si>
    <t>Attività a copertura delle riserve tecniche del portafoglio diretto - Riepilogo</t>
  </si>
  <si>
    <r>
      <t xml:space="preserve">(esclusi i contratti </t>
    </r>
    <r>
      <rPr>
        <b/>
        <i/>
        <sz val="9"/>
        <color rgb="FFFFFFFF"/>
        <rFont val="Arial"/>
        <family val="2"/>
      </rPr>
      <t>linked</t>
    </r>
    <r>
      <rPr>
        <b/>
        <sz val="9"/>
        <color rgb="FFFFFFFF"/>
        <rFont val="Arial"/>
        <family val="2"/>
      </rPr>
      <t xml:space="preserve"> e derivanti dalla gestione di fondi pensione)</t>
    </r>
  </si>
  <si>
    <t xml:space="preserve">Totale (A) </t>
  </si>
  <si>
    <t>Riserve tecniche
da coprire (B)</t>
  </si>
  <si>
    <t>Oneri e riscatti rispetto ai premi - Gestione vita – portafoglio diretto italiano</t>
  </si>
  <si>
    <t>R.c.auto e natanti - Saldo di riserva sinistri (RS) su premi di competenza</t>
  </si>
  <si>
    <t>Conto tecnico dei rami danni diversi dalla r.c. auto e natanti</t>
  </si>
  <si>
    <t>SCR ratio e sue componenti per comparto</t>
  </si>
  <si>
    <t>SCR ratio per modalità di calcolo e attività dell'impresa</t>
  </si>
  <si>
    <t>Riserva di riconciliazione e EPIFP</t>
  </si>
  <si>
    <t>Composizione del Basic Solvency Capital Requirement</t>
  </si>
  <si>
    <t>Composizione del Life underwriting risk</t>
  </si>
  <si>
    <t>Requisiti patrimoniali</t>
  </si>
  <si>
    <t>Solvency II - Riserve tecniche vita</t>
  </si>
  <si>
    <t xml:space="preserve">Solvency II - Riserve Tecniche Danni </t>
  </si>
  <si>
    <t>Riserve tecniche da coprire (B)</t>
  </si>
  <si>
    <t>Indice di copertura delle riserve tecniche (A)/(B) in %</t>
  </si>
  <si>
    <t>1.1 - Il mercato assicurativo mondiale</t>
  </si>
  <si>
    <t>1.1.</t>
  </si>
  <si>
    <t>paese</t>
  </si>
  <si>
    <t>Argentina</t>
  </si>
  <si>
    <t>Australia</t>
  </si>
  <si>
    <t>Brasile</t>
  </si>
  <si>
    <t>Svizzera</t>
  </si>
  <si>
    <t>Cile</t>
  </si>
  <si>
    <t>Colombia</t>
  </si>
  <si>
    <t>Costa Rica</t>
  </si>
  <si>
    <t>Estonia</t>
  </si>
  <si>
    <t>Grecia</t>
  </si>
  <si>
    <t>Guatemala</t>
  </si>
  <si>
    <t>Hong Kong</t>
  </si>
  <si>
    <t>Honduras</t>
  </si>
  <si>
    <t>Islanda</t>
  </si>
  <si>
    <t>Israele</t>
  </si>
  <si>
    <t>Giappone</t>
  </si>
  <si>
    <t>Lituania</t>
  </si>
  <si>
    <t>Messico</t>
  </si>
  <si>
    <t>Nicaragua</t>
  </si>
  <si>
    <t>Perù</t>
  </si>
  <si>
    <t>Turchia</t>
  </si>
  <si>
    <t>Taiwan</t>
  </si>
  <si>
    <t>Uruguay</t>
  </si>
  <si>
    <t>tasso penetrazione
 vita</t>
  </si>
  <si>
    <t>tasso penetrazione
 danni</t>
  </si>
  <si>
    <t>R.c. auto - Statistiche sulla distribuzione dei premi effettivi IPER - variazioni</t>
  </si>
  <si>
    <t>Investimenti vita Classe D.I **</t>
  </si>
  <si>
    <t>Investimenti vita Classe D.II ***</t>
  </si>
  <si>
    <r>
      <t>** Investimenti relativi a prestazioni connesse con fondi di investimento e indici di mercato.</t>
    </r>
    <r>
      <rPr>
        <sz val="9"/>
        <color theme="1"/>
        <rFont val="Arial"/>
        <family val="2"/>
      </rPr>
      <t xml:space="preserve"> – *** Investimenti derivanti dalla gestione dei fondi pensione.</t>
    </r>
  </si>
  <si>
    <t>3.0</t>
  </si>
  <si>
    <t>2023 **</t>
  </si>
  <si>
    <t>Totale comparto salute</t>
  </si>
  <si>
    <t>Totale comparto auto</t>
  </si>
  <si>
    <t>Totale comparto trasporti</t>
  </si>
  <si>
    <r>
      <t xml:space="preserve">Totale comparto </t>
    </r>
    <r>
      <rPr>
        <b/>
        <i/>
        <sz val="9"/>
        <color rgb="FF000000"/>
        <rFont val="Arial"/>
        <family val="2"/>
      </rPr>
      <t>property</t>
    </r>
  </si>
  <si>
    <t>Totale R.c. generale</t>
  </si>
  <si>
    <t>Totale comparto credito e cauzione</t>
  </si>
  <si>
    <t>Totale comparto tutela legale e assistenza</t>
  </si>
  <si>
    <t>TOTALE RAMI DANNI</t>
  </si>
  <si>
    <t>2023*</t>
  </si>
  <si>
    <t>Utile invest. trasfer. dal conto non tecnico</t>
  </si>
  <si>
    <t>Oneri sinistri</t>
  </si>
  <si>
    <t>Altre partite tecniche</t>
  </si>
  <si>
    <t>Var. altre RT</t>
  </si>
  <si>
    <t>Spese gestione</t>
  </si>
  <si>
    <t>Var. riserve perequazione</t>
  </si>
  <si>
    <t>RIS. CONTO TECNICO</t>
  </si>
  <si>
    <t>Proventi netti da investimenti</t>
  </si>
  <si>
    <t>Utile invest. trasfer. al conto tecnico</t>
  </si>
  <si>
    <t>Altri proventi netti</t>
  </si>
  <si>
    <t>RIS. GESTIONE ORD.</t>
  </si>
  <si>
    <t>Proventi netti straordinari</t>
  </si>
  <si>
    <t>Imposte sul reddito</t>
  </si>
  <si>
    <t>RISULTATO ESERCIZIO</t>
  </si>
  <si>
    <t>Premi dell’esercizio</t>
  </si>
  <si>
    <t>Proventi e plusvalenze nette classe D</t>
  </si>
  <si>
    <t>Var. riserve tecniche classe C</t>
  </si>
  <si>
    <t>Var. riserve tecniche classe D</t>
  </si>
  <si>
    <t>Quota dell'utile degli investimenti trasferita al conto non tecnico</t>
  </si>
  <si>
    <t>RISULTATO CONTO TECNICO</t>
  </si>
  <si>
    <t>Quota dell'utile degli investimenti trasferita dal conto tecnico</t>
  </si>
  <si>
    <t>RISULTATO GESTIONE</t>
  </si>
  <si>
    <t>ORDINARIA</t>
  </si>
  <si>
    <t>RISULTATO GESTIONE STRAORDINARIA</t>
  </si>
  <si>
    <t xml:space="preserve">Oneri relativi ai sinistri </t>
  </si>
  <si>
    <t>su premi in % (A)</t>
  </si>
  <si>
    <t>Expense ratio in % (B)</t>
  </si>
  <si>
    <t xml:space="preserve">Combined ratio in % </t>
  </si>
  <si>
    <t>(A)+(B)</t>
  </si>
  <si>
    <t>Saldo altre partite tecniche e variaz. ris. Tecn. diverse</t>
  </si>
  <si>
    <t>Saldo altre partite tecniche e delle riserve tecniche diverse</t>
  </si>
  <si>
    <t>Sinistri / premi</t>
  </si>
  <si>
    <t>di comp. (A)*</t>
  </si>
  <si>
    <t xml:space="preserve">Spese gestione / </t>
  </si>
  <si>
    <t>(C )* = (A) + (B)</t>
  </si>
  <si>
    <t>Comparto salute</t>
  </si>
  <si>
    <t>Comparto auto – solo corpi terrestri**</t>
  </si>
  <si>
    <t>Credito / Cauzione</t>
  </si>
  <si>
    <t>Tutela / Assistenza</t>
  </si>
  <si>
    <t>Totale complessivo</t>
  </si>
  <si>
    <t>82.6%</t>
  </si>
  <si>
    <t>premi di comp. (B)*</t>
  </si>
  <si>
    <t>(Lavoro diretto)</t>
  </si>
  <si>
    <t>/Lavoro diretto)</t>
  </si>
  <si>
    <t>* Al lordo delle cessioni in riassicurazione</t>
  </si>
  <si>
    <t>Composizione del Market risk*</t>
  </si>
  <si>
    <t>Interest risk</t>
  </si>
  <si>
    <t>Equity risk</t>
  </si>
  <si>
    <t>Property risk</t>
  </si>
  <si>
    <t>Spread risk</t>
  </si>
  <si>
    <t>Concentration risk</t>
  </si>
  <si>
    <t>Currency risk</t>
  </si>
  <si>
    <t>Total Market risk</t>
  </si>
  <si>
    <t>* Rilevazioni statistiche al IV trimestre di ciascun anno. Sono escluse le assicurazioni complementari a quelle sulla vita. – ** Polizze di lunga durata, non rescindibili, per il rischio di invalidità grave dovuta a malattia o a infortunio o longevità. – *** Fondi collettivi costituiti per l'erogazione di prestazioni in caso di morte, in caso di vita o in caso di cessazione o riduzione dell'attività lavorativa.</t>
  </si>
  <si>
    <t>Proventi netti da investimento</t>
  </si>
  <si>
    <r>
      <t xml:space="preserve">Saldo tecnico*
</t>
    </r>
    <r>
      <rPr>
        <sz val="9"/>
        <color theme="1"/>
        <rFont val="Arial"/>
        <family val="2"/>
      </rPr>
      <t>(Lavoro diretto)</t>
    </r>
  </si>
  <si>
    <r>
      <t xml:space="preserve">Risultato del conto tecnico
</t>
    </r>
    <r>
      <rPr>
        <sz val="9"/>
        <color theme="1"/>
        <rFont val="Arial"/>
        <family val="2"/>
      </rPr>
      <t xml:space="preserve"> (Lavoro diretto e indiretto)**</t>
    </r>
  </si>
  <si>
    <r>
      <t xml:space="preserve">Comparto </t>
    </r>
    <r>
      <rPr>
        <b/>
        <i/>
        <sz val="9"/>
        <color theme="1"/>
        <rFont val="Arial"/>
        <family val="2"/>
      </rPr>
      <t>property</t>
    </r>
  </si>
  <si>
    <t>Var.% premi di compet.
 su anno precedente</t>
  </si>
  <si>
    <t>Conto economico della gestione vita – imprese nazionali e rappresentanze di imprese extra SEE*</t>
  </si>
  <si>
    <t>Conto economico della gestione danni – Imprese nazionali e rappresentanze di imprese extra SEE</t>
  </si>
  <si>
    <t>Imprese nazionali e rappresentanze extra SEE – portafoglio italiano</t>
  </si>
  <si>
    <t>Portafoglio italiano ed estero – diretto e indiretto, al netto delle cessioni in riassicurazione e retrocessione</t>
  </si>
  <si>
    <t>Fonte: OCSE</t>
  </si>
  <si>
    <t xml:space="preserve">       di cui unit-linked connesse con fondi interni, aventi le caratteristiche dei piani individuali pensionistici per finalità di previdenza integrativa  </t>
  </si>
  <si>
    <t xml:space="preserve">       di cui unit-linked connesse con quote di OICR, aventi le caratteristiche dei piani individuali pensionistici per finalità di previdenza integrativa </t>
  </si>
  <si>
    <r>
      <t xml:space="preserve">Totale polizze individuali </t>
    </r>
    <r>
      <rPr>
        <b/>
        <i/>
        <sz val="9"/>
        <color rgb="FF000000"/>
        <rFont val="Arial"/>
        <family val="2"/>
      </rPr>
      <t>unit e index linked</t>
    </r>
    <r>
      <rPr>
        <b/>
        <sz val="9"/>
        <color rgb="FF000000"/>
        <rFont val="Arial"/>
        <family val="2"/>
      </rPr>
      <t>*</t>
    </r>
  </si>
  <si>
    <t>Totale polizze individuali rivalutabili *</t>
  </si>
  <si>
    <t>TOTALE POLIZZE INDIVIDUALI *</t>
  </si>
  <si>
    <t>Totale polizze altre tipologie di polizze individuali</t>
  </si>
  <si>
    <t>Altre tipologie di polizze individuali</t>
  </si>
  <si>
    <t>Polizze rivalutabili</t>
  </si>
  <si>
    <t>Incidenza sul totale polizze individuali</t>
  </si>
  <si>
    <t>Incidenza sul totale raccolta vita individuali + collettive*</t>
  </si>
  <si>
    <t>di cui Temporanee di gruppo e altre di rischio</t>
  </si>
  <si>
    <t>di cui Previdenziali</t>
  </si>
  <si>
    <t>di cui TFR di legge</t>
  </si>
  <si>
    <t>Totale polizze collettive*</t>
  </si>
  <si>
    <t>Polizze collettive</t>
  </si>
  <si>
    <t>TOTALE POLIZZE VITA INDIVIDUALI + COLLETTIVE*</t>
  </si>
  <si>
    <t>1° trimestre 2024</t>
  </si>
  <si>
    <t>lavoro diretto**</t>
  </si>
  <si>
    <t>lavoro diretto e indiretto***</t>
  </si>
  <si>
    <t>Andamenti tecnici degli altri rami danni diversi dalla r.c. auto e natanti</t>
  </si>
  <si>
    <t>Loss ratio**</t>
  </si>
  <si>
    <t>Expense ratio**</t>
  </si>
  <si>
    <t>Combined ratio**</t>
  </si>
  <si>
    <t>* Variazione percentuale calcolata a perimetro omogeneo di imprese (Portafoglio diretto italiano, al lordo delle cessioni in riassicurazione).</t>
  </si>
  <si>
    <t>** Portafoglio diretto italiano, al lordo delle cessioni in riassicurazione.</t>
  </si>
  <si>
    <t>*** Portafoglio italiano, diretto ed indiretto, al netto delle cessioni in riassicurazione e retrocessione.</t>
  </si>
  <si>
    <t>* Portafoglio diretto italiano, al lordo delle cessioni in riassicurazione.</t>
  </si>
  <si>
    <t>(imprese nazionali e rappresentanze di imprese extra SEE; portafoglio italiano ed estero – diretto e indiretto)*</t>
  </si>
  <si>
    <t>* Al netto delle cessioni in riassicurazione e retrocessione</t>
  </si>
  <si>
    <t>2022**</t>
  </si>
  <si>
    <t>Premi ceduti in riassic.</t>
  </si>
  <si>
    <t>Composizione del Market risk</t>
  </si>
  <si>
    <t>Conto economico della gestione vita – imprese nazionali e rappresentanze di imprese extra SEE</t>
  </si>
  <si>
    <t>Conto economico della gestione danni – imprese nazionali e rappresentanze di imprese extra SEE</t>
  </si>
  <si>
    <t>Fonte: Bilancio di esercizio</t>
  </si>
  <si>
    <r>
      <t>Raccolta premi del portafoglio italiano ed estero, diretto e indiretto</t>
    </r>
    <r>
      <rPr>
        <b/>
        <sz val="9"/>
        <color rgb="FFFFFFFF"/>
        <rFont val="Arial"/>
        <family val="2"/>
      </rPr>
      <t xml:space="preserve">
(imprese nazionali e rappresentanze extra SEE)
 dal 2013 al 2022</t>
    </r>
  </si>
  <si>
    <t>4.1 - Stato patrimoniale (local gaap)</t>
  </si>
  <si>
    <t>6.1 - L'andamento dei prezzi effettivi per la garanzia r.c.auto</t>
  </si>
  <si>
    <t>6.1.</t>
  </si>
  <si>
    <t>Rami danni - Andamento della raccolta premi (portafoglio diretto italiano) per rami e per comparti, dal 2017 al 2023</t>
  </si>
  <si>
    <t>4.3 - La gestione economica-finanziaria (local gaap)</t>
  </si>
  <si>
    <t>5.3. - Sintesi del bilancio delle imprese e dei gruppi assicurativi nazionali</t>
  </si>
  <si>
    <t>5.4. - Investimenti (Solvency II)</t>
  </si>
  <si>
    <t>Composizione dei titoli di Stato italiani ed esteri delle imprese italiane per classe di rating</t>
  </si>
  <si>
    <t>Composizione dei titoli corporate delle imprese italiane per classe di rating</t>
  </si>
  <si>
    <r>
      <t>Rapporto tra fondi propri ammissibili e</t>
    </r>
    <r>
      <rPr>
        <i/>
        <sz val="9"/>
        <color rgb="FF000000"/>
        <rFont val="Arial"/>
        <family val="2"/>
      </rPr>
      <t xml:space="preserve"> SCR</t>
    </r>
    <r>
      <rPr>
        <sz val="9"/>
        <color rgb="FF000000"/>
        <rFont val="Arial"/>
        <family val="2"/>
      </rPr>
      <t xml:space="preserve"> di gruppo consolidato (esclusi altri settori finanziari e le imprese incluse via D&amp;A) </t>
    </r>
  </si>
  <si>
    <r>
      <t xml:space="preserve">*Fonte: </t>
    </r>
    <r>
      <rPr>
        <sz val="11"/>
        <color theme="4" tint="-0.499984740745262"/>
        <rFont val="Calibri"/>
        <family val="2"/>
        <scheme val="minor"/>
      </rPr>
      <t>EIOPA</t>
    </r>
    <r>
      <rPr>
        <sz val="11"/>
        <color indexed="8"/>
        <rFont val="Calibri"/>
        <family val="2"/>
        <scheme val="minor"/>
      </rPr>
      <t>, Insurance Statistics.</t>
    </r>
  </si>
  <si>
    <t>4.4 - La gestione dei rami vita (local gaap)</t>
  </si>
  <si>
    <t>4.5.1. - I rami r.c.auto e veicoli marittimi, lacustri e fluviali (local gaap)</t>
  </si>
  <si>
    <t>4.5.2. - Gli altri rami danni (local gaap)</t>
  </si>
  <si>
    <t>6 - I principali indicatori della r.c.auto in Italia (local gaap)</t>
  </si>
  <si>
    <t>Fonte: rilevazione statistica - Dati tecnici r.c. auto</t>
  </si>
  <si>
    <t>Corpi di veicoli marittimi lacustri e fluviali</t>
  </si>
  <si>
    <t>2° trimestre 2024</t>
  </si>
  <si>
    <t>3° trimestre 2024</t>
  </si>
  <si>
    <t>4° trimestre 2024</t>
  </si>
  <si>
    <t>2024**</t>
  </si>
  <si>
    <t>Rami vita – Composizione riserve tecniche del portafoglio diretto italiano per ramo e per tipologia* – 2024</t>
  </si>
  <si>
    <t>Rami danni – Composizione delle riserve tecniche del portafoglio diretto italiano*
 per ramo e per tipologia – 2024</t>
  </si>
  <si>
    <t xml:space="preserve">Quote dell'utile degli investimenti trasferite dal conto tecnico dei rami vita </t>
  </si>
  <si>
    <r>
      <t xml:space="preserve">Rapporto tra fondi propri ammissibili e </t>
    </r>
    <r>
      <rPr>
        <i/>
        <sz val="9"/>
        <color rgb="FF000000"/>
        <rFont val="Arial"/>
        <family val="2"/>
      </rPr>
      <t>SCR</t>
    </r>
    <r>
      <rPr>
        <sz val="9"/>
        <color rgb="FF000000"/>
        <rFont val="Arial"/>
        <family val="2"/>
      </rPr>
      <t xml:space="preserve"> di gruppo consolidato minimo </t>
    </r>
  </si>
  <si>
    <t>Indice di copertura delle riserve tecniche 
(A)/(B) in %</t>
  </si>
  <si>
    <t>Bolivia</t>
  </si>
  <si>
    <t>Panama</t>
  </si>
  <si>
    <t>Paraguay</t>
  </si>
  <si>
    <t>Rating</t>
  </si>
  <si>
    <t>B.Inf</t>
  </si>
  <si>
    <t>Quota 2024</t>
  </si>
  <si>
    <t>Imprese di assicurazione e di riassicurazione</t>
  </si>
  <si>
    <t>Imprese specializzate nella riassicurazione</t>
  </si>
  <si>
    <t>Società per azioni</t>
  </si>
  <si>
    <t>Società cooperative</t>
  </si>
  <si>
    <t>Società mutue</t>
  </si>
  <si>
    <t>Vigilanza prudenziale dell’IVASS</t>
  </si>
  <si>
    <t>Vigilanza prudenziale delle Autorità del paese d’origine</t>
  </si>
  <si>
    <t>Imprese di assicurazione e di riassicurazione nazionali</t>
  </si>
  <si>
    <t>Imprese specializzate nella riassicurazione nazionali</t>
  </si>
  <si>
    <t>* Rappresentanze in Italia di imprese di assicurazione e/o riassicurazione con sede legale in altri Paesi SEE, sottoposte alla vigilanza sulla stabilità esercitata dalle Autorità di controllo dei rispettivi paesi di origine.
 ** Imprese con sede legale in Paesi SEE, sottoposte alla vigilanza sulla stabilità esercitata dalle Autorità di controllo dei rispettivi paesi di origine, che possono operare in Italia in regime di libertà di prestazione di servizi.</t>
  </si>
  <si>
    <t>29.4</t>
  </si>
  <si>
    <t xml:space="preserve">Variazione annue % in termini reali </t>
  </si>
  <si>
    <t>D%*</t>
  </si>
  <si>
    <t>D% *</t>
  </si>
  <si>
    <t>2024*</t>
  </si>
  <si>
    <t>Fonte: Bilancio di esercizio per gli anni fino al 2023 e Anticipazioni del Bilancio d'esercizio per il 2024.</t>
  </si>
  <si>
    <t>Ramo I rivalutabili</t>
  </si>
  <si>
    <t>di cui rivalutabili aventi le caratteristiche dei piani individuali pensionistici per finalità di previdenza integrativa</t>
  </si>
  <si>
    <r>
      <t xml:space="preserve">Ramo III </t>
    </r>
    <r>
      <rPr>
        <i/>
        <sz val="9"/>
        <color rgb="FF000000"/>
        <rFont val="Arial"/>
        <family val="2"/>
      </rPr>
      <t>index-linked</t>
    </r>
  </si>
  <si>
    <r>
      <t xml:space="preserve">Ramo V </t>
    </r>
    <r>
      <rPr>
        <i/>
        <sz val="9"/>
        <color rgb="FF000000"/>
        <rFont val="Arial"/>
        <family val="2"/>
      </rPr>
      <t>unit-linked</t>
    </r>
  </si>
  <si>
    <r>
      <t>Ramo V</t>
    </r>
    <r>
      <rPr>
        <i/>
        <sz val="9"/>
        <color rgb="FF000000"/>
        <rFont val="Arial"/>
        <family val="2"/>
      </rPr>
      <t xml:space="preserve"> index-linked</t>
    </r>
  </si>
  <si>
    <r>
      <t xml:space="preserve">Ramo III </t>
    </r>
    <r>
      <rPr>
        <i/>
        <sz val="9"/>
        <color rgb="FF000000"/>
        <rFont val="Arial"/>
        <family val="2"/>
      </rPr>
      <t>unit linked</t>
    </r>
  </si>
  <si>
    <t>Ramo I Temporanee di puro rischio</t>
  </si>
  <si>
    <t>Ramo I Altre tipologie di polizze</t>
  </si>
  <si>
    <t xml:space="preserve">Rramo IV Polizze malattia e contro il rischio di non autosufficienza ** </t>
  </si>
  <si>
    <t>Ramo VI Operazioni di gestione di fondi collettivi***</t>
  </si>
  <si>
    <t xml:space="preserve">* Al lordo delle cessioni in riassicurazione. </t>
  </si>
  <si>
    <t>Fonte: Anticipazioni del Bilancio di esercizio.</t>
  </si>
  <si>
    <t>Fonte: Anticipazioni del Bilancio di esercizio</t>
  </si>
  <si>
    <t>Fonte: Bilancio di esercizio fino al 2023, Anticipazioni al Bilancio d'esercizio per il 2024.</t>
  </si>
  <si>
    <t xml:space="preserve">1. ATTIVITÀ IMMATERIALI </t>
  </si>
  <si>
    <t xml:space="preserve">      di cui: avviamento </t>
  </si>
  <si>
    <t xml:space="preserve">4. INVESTIMENTI </t>
  </si>
  <si>
    <t xml:space="preserve">     4.1 Investimenti immobiliari  </t>
  </si>
  <si>
    <t xml:space="preserve">     4.2 Partecipazioni in collegate e joint venture  </t>
  </si>
  <si>
    <t xml:space="preserve">     4.3 Attività finanziarie valutate al costo ammortizzato </t>
  </si>
  <si>
    <t xml:space="preserve">     4.4 Attività finanziarie valutate al fair value con impatto sulla redditività complessiva  </t>
  </si>
  <si>
    <t xml:space="preserve">     4.5 Attività finanziarie valutate al fair value rilevato a conto economico  </t>
  </si>
  <si>
    <t xml:space="preserve">          a) attività finanziarie detenute per la negoziazione </t>
  </si>
  <si>
    <t xml:space="preserve">          b) attività finanziarie designate al fair value </t>
  </si>
  <si>
    <t xml:space="preserve">          c) altre attività finanziarie obbligatoriamente valutate al fair value </t>
  </si>
  <si>
    <t xml:space="preserve">5. ALTRE ATTIVITÀ FINANZIARIE </t>
  </si>
  <si>
    <t xml:space="preserve">6. ALTRI ELEMENTI DELL’ATTIVO  </t>
  </si>
  <si>
    <t xml:space="preserve">     6.1  Attività non correnti o di un gruppo in dismissione possedute per la vendita </t>
  </si>
  <si>
    <t xml:space="preserve">     6.2 Attività fiscali </t>
  </si>
  <si>
    <t xml:space="preserve">          a) correnti </t>
  </si>
  <si>
    <t xml:space="preserve">          b) differite </t>
  </si>
  <si>
    <t xml:space="preserve">     6.3 Altre attività </t>
  </si>
  <si>
    <t xml:space="preserve">7. DISPONIBILITÀ LIQUIDE E MEZZI EQUIVALENTI </t>
  </si>
  <si>
    <t xml:space="preserve">TOTALE DELL'ATTIVO </t>
  </si>
  <si>
    <t>STATO PATRIMONIALE – PATRIMONIO NETTO E PASSIVITÀ</t>
  </si>
  <si>
    <t xml:space="preserve">1. PATRIMONIO NETTO </t>
  </si>
  <si>
    <t xml:space="preserve">     1.1 Capitale </t>
  </si>
  <si>
    <t xml:space="preserve">     1.2 Altri strumenti patrimoniali </t>
  </si>
  <si>
    <t xml:space="preserve">     1.3 Riserve di capitale </t>
  </si>
  <si>
    <t xml:space="preserve">     1.4 Riserve di utili e altre riserve patrimoniali </t>
  </si>
  <si>
    <t xml:space="preserve">     1.5 Azioni proprie</t>
  </si>
  <si>
    <t xml:space="preserve">     1.6 Riserve da valutazione (+/-)</t>
  </si>
  <si>
    <t xml:space="preserve">     1.7 Patrimonio di pertinenza di terzi (+/-) </t>
  </si>
  <si>
    <t xml:space="preserve">     1.8 Utile (Perdita) d'esercizio di pertinenza della capogruppo (+/-)</t>
  </si>
  <si>
    <t xml:space="preserve">     1.9 Utile (Perdita) d'esercizio di pertinenza di terzi (+/-) </t>
  </si>
  <si>
    <t xml:space="preserve">2. FONDI PER RISCHI ED ONERI </t>
  </si>
  <si>
    <t xml:space="preserve">3. PASSIVITÀ ASSICURATIVE  </t>
  </si>
  <si>
    <t xml:space="preserve">     3.1 Contratti di assicurazione emessi che costituiscono passività </t>
  </si>
  <si>
    <t xml:space="preserve">     3.2 Cessioni in riassicurazione che costituiscono passività  </t>
  </si>
  <si>
    <t xml:space="preserve">4. PASSIVITÀ FINANZIARIE </t>
  </si>
  <si>
    <t xml:space="preserve">     4.1 Passività finanziarie valutate al fair value rilevato a conto economico </t>
  </si>
  <si>
    <t xml:space="preserve">          a) passività finanziarie detenute per la negoziazione </t>
  </si>
  <si>
    <t xml:space="preserve">          b) passività finanziarie designate al fair value </t>
  </si>
  <si>
    <t xml:space="preserve">     4.2 Passività finanziarie valutate al costo ammortizzato </t>
  </si>
  <si>
    <t xml:space="preserve">5. DEBITI </t>
  </si>
  <si>
    <t xml:space="preserve">6. ALTRI ELEMENTI DEL PASSIVO  </t>
  </si>
  <si>
    <t xml:space="preserve">     6.1 Passività di un gruppo in dismissione posseduto per la vendita </t>
  </si>
  <si>
    <t xml:space="preserve">     6.2 Passività fiscali  </t>
  </si>
  <si>
    <t xml:space="preserve">     6.3 Altre passività </t>
  </si>
  <si>
    <t xml:space="preserve">     8.1 - Interessi attivi calcolati con il metodo dell’interesse effettivo </t>
  </si>
  <si>
    <t xml:space="preserve">     8.2 - Interessi passivi </t>
  </si>
  <si>
    <t xml:space="preserve">     8.3 - Altri proventi/Oneri (+/-) </t>
  </si>
  <si>
    <t xml:space="preserve">     8.4 - Utili/perdite realizzati (+/-) </t>
  </si>
  <si>
    <t xml:space="preserve">     8.5 - Utili/perdite da valutazione (+/-)  </t>
  </si>
  <si>
    <t xml:space="preserve">          di cui: Connessi con attività finanziarie deteriorate (+/-)   </t>
  </si>
  <si>
    <t xml:space="preserve">     14.1 - Spese di gestione degli investimenti </t>
  </si>
  <si>
    <t xml:space="preserve">     14.2 - Altre spese di amministrazione </t>
  </si>
  <si>
    <t xml:space="preserve">           di cui: Rettifiche di valore dell’avviamento (+/-)</t>
  </si>
  <si>
    <t xml:space="preserve">         di cui: di pertinenza della capogruppo (+/-) </t>
  </si>
  <si>
    <t xml:space="preserve">         di cui: di pertinenza di terzi (+/-) </t>
  </si>
  <si>
    <t xml:space="preserve">     2.1 Quota delle riserve da valutazione delle partecipazioni valutate a patrimonio netto </t>
  </si>
  <si>
    <t xml:space="preserve">     2.2 Variazione della riserva da valutazione di attività immateriali </t>
  </si>
  <si>
    <t xml:space="preserve">     2.3 Variazione della riserva da valutazione di attività materiali </t>
  </si>
  <si>
    <t xml:space="preserve">     2.4 Ricavi o costi di natura finanziaria relativi ai contratti di assicurazione emessi </t>
  </si>
  <si>
    <t xml:space="preserve">     2.5 Proventi od oneri relativi ad attività non correnti o a un gruppo in dismissione posseduti per la vendita </t>
  </si>
  <si>
    <t xml:space="preserve">     2.6 Utili e perdite attuariali e rettifiche relativi a piani a benefici definiti </t>
  </si>
  <si>
    <t xml:space="preserve">     2.7 Utili o perdite su titoli di capitale designati al fair value con impatto sulla redditività complessiva  </t>
  </si>
  <si>
    <t xml:space="preserve">     2.8 Variazione del proprio merito creditizio su passività finanziarie designate al fair value con impatto a conto economico  </t>
  </si>
  <si>
    <t xml:space="preserve">     2.9 Altri elementi  </t>
  </si>
  <si>
    <t xml:space="preserve">     3.1 Variazione della riserva per differenze di cambio nette </t>
  </si>
  <si>
    <t xml:space="preserve">     3.2 Utili o perdite su attività finanziarie (diverse dai titoli di capitale) valutate al fair value con impatto sulla redditività complessiva </t>
  </si>
  <si>
    <t xml:space="preserve">     3.3 Utili o perdite su strumenti di copertura di un flusso finanziario </t>
  </si>
  <si>
    <t xml:space="preserve">     3.4 Utili o perdite su strumenti di copertura di un investimento netto in una gestione estera  </t>
  </si>
  <si>
    <t xml:space="preserve">     3.5 Quota delle riserve da valutazione delle partecipazioni valutate a patrimonio netto </t>
  </si>
  <si>
    <t xml:space="preserve">     3.6 Ricavi o costi di natura finanziaria relativi ai contratti di assicurazione emessi </t>
  </si>
  <si>
    <t xml:space="preserve">     3.7 Ricavi o costi di natura finanziaria relativi alle  cessioni in riassicurazione </t>
  </si>
  <si>
    <t xml:space="preserve">     3.8 Proventi od oneri relativi ad attività non correnti o a un gruppo in dismissione posseduti per la vendita</t>
  </si>
  <si>
    <t xml:space="preserve">     3.9 Altri elementi </t>
  </si>
  <si>
    <t xml:space="preserve">     5.1 di cui: di pertinenza della capogruppo </t>
  </si>
  <si>
    <t xml:space="preserve">     5.2 di cui: di pertinenza di terzi </t>
  </si>
  <si>
    <t>Stato patrimoniale consolidato</t>
  </si>
  <si>
    <t>STATO PATRIMONIALE - ATTIVITÀ</t>
  </si>
  <si>
    <t xml:space="preserve"> ATTIVITÀ MATERIALI </t>
  </si>
  <si>
    <t xml:space="preserve">ATTIVITÀ ASSICURATIVE </t>
  </si>
  <si>
    <t xml:space="preserve">3.2 Cessioni in riassicurazione che costituiscono attività </t>
  </si>
  <si>
    <t xml:space="preserve">3.1 Contratti di assicurazione emessi che costituiscono attività </t>
  </si>
  <si>
    <t xml:space="preserve">Conto economico consolidato </t>
  </si>
  <si>
    <t xml:space="preserve">Ricavi assicurativi derivanti dai contratti di assicurazione emessi </t>
  </si>
  <si>
    <t xml:space="preserve">Costi per servizi assicurativi derivanti dai contratti di assicurazione emessi </t>
  </si>
  <si>
    <t xml:space="preserve">Ricavi assicurativi derivanti dalle cessioni in riassicurazione </t>
  </si>
  <si>
    <t>Costi per servizi assicurativi derivanti dalle cessioni in riassicurazione</t>
  </si>
  <si>
    <t>Risultato dei servizi assicurativi (+/-)</t>
  </si>
  <si>
    <t xml:space="preserve">Risultato degli investimenti (+/-)  </t>
  </si>
  <si>
    <t xml:space="preserve">Proventi/oneri da attività e passività finanziarie valutate al fair value rilevato a conto economico (+/-) </t>
  </si>
  <si>
    <t xml:space="preserve">Proventi/oneri delle partecipazioni in collegate e joint venture (+/-)  </t>
  </si>
  <si>
    <t xml:space="preserve">Proventi/oneri da altre attività e passività finanziarie e da investimenti immobiliari (+/-)  </t>
  </si>
  <si>
    <t xml:space="preserve">Costi/ricavi netti di natura finanziaria relativi ai contratti di assicurazione emessi (+/-) </t>
  </si>
  <si>
    <t xml:space="preserve">Ricavi/costi netti di natura finanziaria relativi alle cessioni in riassicurazione (+/-) </t>
  </si>
  <si>
    <t xml:space="preserve">Utile (Perdita) consolidato (+/-)  </t>
  </si>
  <si>
    <t xml:space="preserve">Utile (Perdita) delle attività operative cessate (+/-) </t>
  </si>
  <si>
    <t xml:space="preserve">Utile (Perdita) dell’esercizio al netto delle imposte (+/-)  </t>
  </si>
  <si>
    <t>Imposte*</t>
  </si>
  <si>
    <t xml:space="preserve">Utile (Perdita) dell’esercizio prima delle imposte (+/-) </t>
  </si>
  <si>
    <t xml:space="preserve">Altri oneri/proventi di gestione (+/-) </t>
  </si>
  <si>
    <t xml:space="preserve">Rettifiche/Riprese di valore nette su attività immateriali (+/-) </t>
  </si>
  <si>
    <t xml:space="preserve">Rettifiche/Riprese di valore nette su attività materiali (+/-) </t>
  </si>
  <si>
    <t xml:space="preserve">Risultato finanziario netto (+/-) </t>
  </si>
  <si>
    <t xml:space="preserve">Altri ricavi/costi (+/-) </t>
  </si>
  <si>
    <t xml:space="preserve">Spese di gestione: </t>
  </si>
  <si>
    <t>Accantonamenti netti ai fondi per rischi ed oneri (+/-)</t>
  </si>
  <si>
    <t>Utile (Perdita) d'esercizio</t>
  </si>
  <si>
    <t xml:space="preserve">Altre componenti reddituali al netto delle imposte senza riclassifica a conto economico </t>
  </si>
  <si>
    <t xml:space="preserve">Altre componenti reddituali al netto delle imposte con riclassifica a conto economico </t>
  </si>
  <si>
    <t xml:space="preserve">TOTALE DELLE ALTRE COMPONENTI DEL CONTO ECONOMICO COMPLESSIVO </t>
  </si>
  <si>
    <t xml:space="preserve">TOTALE DEL CONTO ECONOMICO COMPLESSIVO CONSOLIDATO (Voce 1+4)   </t>
  </si>
  <si>
    <t>1° trimestre 2025</t>
  </si>
  <si>
    <t>Conto economico consolidato</t>
  </si>
  <si>
    <t xml:space="preserve">Conto economico complessivo consolidato </t>
  </si>
  <si>
    <t>Totale Passivo</t>
  </si>
  <si>
    <r>
      <t xml:space="preserve">Investimenti (esclusi attivi per </t>
    </r>
    <r>
      <rPr>
        <i/>
        <sz val="9"/>
        <color theme="1"/>
        <rFont val="Arial"/>
        <family val="2"/>
      </rPr>
      <t>index</t>
    </r>
    <r>
      <rPr>
        <sz val="9"/>
        <color theme="1"/>
        <rFont val="Arial"/>
        <family val="2"/>
      </rPr>
      <t xml:space="preserve">- e </t>
    </r>
    <r>
      <rPr>
        <i/>
        <sz val="9"/>
        <color theme="1"/>
        <rFont val="Arial"/>
        <family val="2"/>
      </rPr>
      <t>unit-linked</t>
    </r>
    <r>
      <rPr>
        <sz val="9"/>
        <color theme="1"/>
        <rFont val="Arial"/>
        <family val="2"/>
      </rPr>
      <t>)</t>
    </r>
  </si>
  <si>
    <r>
      <t xml:space="preserve">Attivi detenuti per </t>
    </r>
    <r>
      <rPr>
        <i/>
        <sz val="9"/>
        <color theme="1"/>
        <rFont val="Arial"/>
        <family val="2"/>
      </rPr>
      <t>index</t>
    </r>
    <r>
      <rPr>
        <sz val="9"/>
        <color theme="1"/>
        <rFont val="Arial"/>
        <family val="2"/>
      </rPr>
      <t xml:space="preserve">- e </t>
    </r>
    <r>
      <rPr>
        <i/>
        <sz val="9"/>
        <color theme="1"/>
        <rFont val="Arial"/>
        <family val="2"/>
      </rPr>
      <t>unit-linked</t>
    </r>
  </si>
  <si>
    <r>
      <t xml:space="preserve">Riserve tecniche vita - escluse polizze </t>
    </r>
    <r>
      <rPr>
        <i/>
        <sz val="9"/>
        <color theme="1"/>
        <rFont val="Arial"/>
        <family val="2"/>
      </rPr>
      <t>linked</t>
    </r>
  </si>
  <si>
    <r>
      <t xml:space="preserve">Riserve tecniche </t>
    </r>
    <r>
      <rPr>
        <i/>
        <sz val="9"/>
        <color theme="1"/>
        <rFont val="Arial"/>
        <family val="2"/>
      </rPr>
      <t>index</t>
    </r>
    <r>
      <rPr>
        <sz val="9"/>
        <color theme="1"/>
        <rFont val="Arial"/>
        <family val="2"/>
      </rPr>
      <t xml:space="preserve">- e </t>
    </r>
    <r>
      <rPr>
        <i/>
        <sz val="9"/>
        <color theme="1"/>
        <rFont val="Arial"/>
        <family val="2"/>
      </rPr>
      <t>unit-linked</t>
    </r>
  </si>
  <si>
    <t>Rami danni - Composizione delle riserve tecniche del portafoglio diretto italiano per ramo e per tipologia - 2024</t>
  </si>
  <si>
    <r>
      <t xml:space="preserve">Lo schema di Conto Economico Consolidato è stato modificato a partire dall’esercizio 2023 in quanto da tale anno è entrato in vigore il nuovo principio contabile internazionale IFRS 17 “Contratti assicurativi”, che ha sostituito l’omonimo principio IFRS 4. L’IFRS 17 rappresenta lo standard più importante per le imprese di assicurazione atteso che disciplina le regole contabili dei contratti assicurativi, ossia della loro operatività </t>
    </r>
    <r>
      <rPr>
        <i/>
        <sz val="9"/>
        <color theme="1"/>
        <rFont val="Arial"/>
        <family val="2"/>
      </rPr>
      <t>core</t>
    </r>
    <r>
      <rPr>
        <sz val="9"/>
        <color theme="1"/>
        <rFont val="Arial"/>
        <family val="2"/>
      </rPr>
      <t xml:space="preserve"> e introduce novità in materia di presentazione (</t>
    </r>
    <r>
      <rPr>
        <i/>
        <sz val="9"/>
        <color theme="1"/>
        <rFont val="Arial"/>
        <family val="2"/>
      </rPr>
      <t>presentation</t>
    </r>
    <r>
      <rPr>
        <sz val="9"/>
        <color theme="1"/>
        <rFont val="Arial"/>
        <family val="2"/>
      </rPr>
      <t>) e informativa (</t>
    </r>
    <r>
      <rPr>
        <i/>
        <sz val="9"/>
        <color theme="1"/>
        <rFont val="Arial"/>
        <family val="2"/>
      </rPr>
      <t>disclosure</t>
    </r>
    <r>
      <rPr>
        <sz val="9"/>
        <color theme="1"/>
        <rFont val="Arial"/>
        <family val="2"/>
      </rPr>
      <t xml:space="preserve">) delle poste contabili relative ai contratti assicurativi. Le modifiche apportate sono state definite in modo da favorire la trasparenza informativa e garantire un adeguato livello di comparabilità dei dati di settore. </t>
    </r>
  </si>
  <si>
    <t>Monza e della Brianza</t>
  </si>
  <si>
    <t>Pesaro e Urbino</t>
  </si>
  <si>
    <t>* Al lordo delle cessioni in riassicurazione.</t>
  </si>
  <si>
    <t>**Al netto delle cessioni in riassicurazione e retrocessione (lavoro conservato).</t>
  </si>
  <si>
    <t>R.c.auto e natanti - Saldo di riserva sinistri (RS) su premi di competenza*</t>
  </si>
  <si>
    <t>2023**</t>
  </si>
  <si>
    <t>Conto economico complessivo consolidato</t>
  </si>
  <si>
    <t>Ramo IV**</t>
  </si>
  <si>
    <r>
      <t>Ramo V</t>
    </r>
    <r>
      <rPr>
        <i/>
        <sz val="9"/>
        <color rgb="FF000000"/>
        <rFont val="Arial"/>
        <family val="2"/>
      </rPr>
      <t>I***</t>
    </r>
  </si>
  <si>
    <t>Ramo V rivalutabili</t>
  </si>
  <si>
    <t xml:space="preserve">       di cui unit-linked connesse con quote di OICR </t>
  </si>
  <si>
    <t>Var. % 2025/2024*</t>
  </si>
  <si>
    <t>Ripartizione delle imprese autorizzate a operare in Italia per tipo di attività – 2025</t>
  </si>
  <si>
    <t xml:space="preserve"> Imprese autorizzate o ammesse ad accedere all'attività assicurativa in Italia dal 2014 al 2025</t>
  </si>
  <si>
    <t>Ripartizione geografica delle imprese/stabilimenti SEE ammessi a operare in Italia in regime di stabilimento e di l.p.s. nel 2024 e 2025</t>
  </si>
  <si>
    <t>Imprese autorizzate o ammesse ad accedere all'attività assicurativa in Italia dal 2014 al 2025</t>
  </si>
  <si>
    <t>Raccolta premi del portafoglio italiano ed estero, diretto e indiretto (imprese nazionali e rappresentanze extra SEE), dal 2014 al 2025</t>
  </si>
  <si>
    <t>2025*</t>
  </si>
  <si>
    <t>Fonte: Bilancio di esercizio fino al 2024, Anticipazioni del Bilancio d'esercizio nel 2025.</t>
  </si>
  <si>
    <t>Nel 2024 e 2025 è esclusa un'impresa sottoposta ad amministrazione straordinaria che, conformemente alla normativa, non è tenuta a presentare il Bilancio d'esercizio e le Anticipazioni al bilancio d'esercizio.</t>
  </si>
  <si>
    <t>Premi ceduti in riassicurazione rami danni e vita – 2024</t>
  </si>
  <si>
    <t>Incidenza dei premi sul prodotto interno lordo e variazioni della raccolta premi in termini reali,
 dal 2019 al 2025</t>
  </si>
  <si>
    <r>
      <t>Principali voci dello stato patrimoniale</t>
    </r>
    <r>
      <rPr>
        <b/>
        <i/>
        <sz val="9"/>
        <color rgb="FF1F497D"/>
        <rFont val="Arial"/>
        <family val="2"/>
      </rPr>
      <t xml:space="preserve"> dal 2014 al 2025</t>
    </r>
  </si>
  <si>
    <t>Riserve tecniche del portafoglio italiano ed estero, diretto e indiretto, dal 2014 al 2025</t>
  </si>
  <si>
    <t>Tavola 4.1.3</t>
  </si>
  <si>
    <t>Stato patrimoniale analitico – gestione vita e danni, dal 2018 al 2024</t>
  </si>
  <si>
    <t>Composizione Percentuale</t>
  </si>
  <si>
    <r>
      <t xml:space="preserve">Investimenti gestioni vita (classe C) e danni </t>
    </r>
    <r>
      <rPr>
        <b/>
        <i/>
        <sz val="9"/>
        <color rgb="FF1F497D"/>
        <rFont val="Arial"/>
        <family val="2"/>
      </rPr>
      <t>dal 2014 al 2025</t>
    </r>
  </si>
  <si>
    <t>Investimenti gestione vita (classe C), dal 2014 al 2025</t>
  </si>
  <si>
    <r>
      <t>Investimenti gestione danni</t>
    </r>
    <r>
      <rPr>
        <b/>
        <i/>
        <sz val="9"/>
        <color rgb="FF1F497D"/>
        <rFont val="Arial"/>
        <family val="2"/>
      </rPr>
      <t>, dal 2014 al 2025</t>
    </r>
  </si>
  <si>
    <r>
      <t>Investimenti gestione vita classe D</t>
    </r>
    <r>
      <rPr>
        <b/>
        <i/>
        <sz val="9"/>
        <color rgb="FF1F497D"/>
        <rFont val="Arial"/>
        <family val="2"/>
      </rPr>
      <t>, dal 2014 al 2025</t>
    </r>
  </si>
  <si>
    <t>Rami vita – Composizione riserve tecniche del portafoglio diretto italiano per ramo e per tipologia* – 2025</t>
  </si>
  <si>
    <t>Rami danni – Composizione delle riserve tecniche del portafoglio diretto italiano*
 per ramo e per tipologia – 2025</t>
  </si>
  <si>
    <t>Conto economico analitico – gestione vita e danni, dal 2018 al 2024</t>
  </si>
  <si>
    <r>
      <t>Risultato di esercizio – gestione vita (dati analitici</t>
    </r>
    <r>
      <rPr>
        <b/>
        <i/>
        <sz val="9"/>
        <color rgb="FF1F497D"/>
        <rFont val="Arial"/>
        <family val="2"/>
      </rPr>
      <t>), dal 2018 al 2024</t>
    </r>
  </si>
  <si>
    <t>Risultato di esercizio – gestione danni (dati analitici), dal 2018 al 2024</t>
  </si>
  <si>
    <t>4° trimestre
2024</t>
  </si>
  <si>
    <t>1° trimestre
2025</t>
  </si>
  <si>
    <t>2° trimestre
2025</t>
  </si>
  <si>
    <t>3° trimestre
2025</t>
  </si>
  <si>
    <t>4° trimestre
2025</t>
  </si>
  <si>
    <t>2° trimestre 2025</t>
  </si>
  <si>
    <t>3° trimestre 2025</t>
  </si>
  <si>
    <t>4° trimestre 2025</t>
  </si>
  <si>
    <t>Codice</t>
  </si>
  <si>
    <t>Voce di bilancio consolidato</t>
  </si>
  <si>
    <t>R0100</t>
  </si>
  <si>
    <t>R0110</t>
  </si>
  <si>
    <t>R0200</t>
  </si>
  <si>
    <t>R0300</t>
  </si>
  <si>
    <t>R0310</t>
  </si>
  <si>
    <t>R0320</t>
  </si>
  <si>
    <t>R0400</t>
  </si>
  <si>
    <t>R0410</t>
  </si>
  <si>
    <t>R0420</t>
  </si>
  <si>
    <t>R0430</t>
  </si>
  <si>
    <t>R0440</t>
  </si>
  <si>
    <t>R0450</t>
  </si>
  <si>
    <t>R0451</t>
  </si>
  <si>
    <t>R0452</t>
  </si>
  <si>
    <t>R0453</t>
  </si>
  <si>
    <t>R0500</t>
  </si>
  <si>
    <t>R0600</t>
  </si>
  <si>
    <t>R0610</t>
  </si>
  <si>
    <t>R0620</t>
  </si>
  <si>
    <t>R0621</t>
  </si>
  <si>
    <t>R0622</t>
  </si>
  <si>
    <t>R0630</t>
  </si>
  <si>
    <t>R0700</t>
  </si>
  <si>
    <t>R1000</t>
  </si>
  <si>
    <t>R1100</t>
  </si>
  <si>
    <t>R1110</t>
  </si>
  <si>
    <t>R1120</t>
  </si>
  <si>
    <t>R1130</t>
  </si>
  <si>
    <t>R1140</t>
  </si>
  <si>
    <t>R1150</t>
  </si>
  <si>
    <t>R1160</t>
  </si>
  <si>
    <t>R1170</t>
  </si>
  <si>
    <t>R1180</t>
  </si>
  <si>
    <t>R1190</t>
  </si>
  <si>
    <t>R1200</t>
  </si>
  <si>
    <t>R1300</t>
  </si>
  <si>
    <t>R1310</t>
  </si>
  <si>
    <t>R1320</t>
  </si>
  <si>
    <t>R1400</t>
  </si>
  <si>
    <t>R1410</t>
  </si>
  <si>
    <t>R1411</t>
  </si>
  <si>
    <t>R1412</t>
  </si>
  <si>
    <t>R1420</t>
  </si>
  <si>
    <t>R1500</t>
  </si>
  <si>
    <t>R1600</t>
  </si>
  <si>
    <t>R1610</t>
  </si>
  <si>
    <t>R1620</t>
  </si>
  <si>
    <t>R1621</t>
  </si>
  <si>
    <t>R1622</t>
  </si>
  <si>
    <t>R1630</t>
  </si>
  <si>
    <t>R2000</t>
  </si>
  <si>
    <t>1. utile (perdita) d'esercizio</t>
  </si>
  <si>
    <t>2. altre componenti reddituali al netto delle imposte senza riclassifica a conto economico</t>
  </si>
  <si>
    <t>R0210</t>
  </si>
  <si>
    <t>2.1 quota delle riserve da valutazione delle partecipazioni valutate a patrimonio netto</t>
  </si>
  <si>
    <t>R0230</t>
  </si>
  <si>
    <t>2.3 variazione della riserva da valutazione di attivita' materiali</t>
  </si>
  <si>
    <t>R0240</t>
  </si>
  <si>
    <t>2.4 ricavi o costi di natura finanziaria relativi ai contratti assicurativi emessi</t>
  </si>
  <si>
    <t>R0250</t>
  </si>
  <si>
    <t>2.5 proventi od oneri relativi ad attivita' non correnti o a un gruppo in dismissione posseduti per la vendita</t>
  </si>
  <si>
    <t>R0260</t>
  </si>
  <si>
    <t>2.6 utili e perdite attuariali e rettifiche relativi a piani a benefici definiti</t>
  </si>
  <si>
    <t>R0270</t>
  </si>
  <si>
    <t>2.7 utili o perdite su titoli di capitale designati al fair value con impatto sulla redditivita' complessiva</t>
  </si>
  <si>
    <t>R0290</t>
  </si>
  <si>
    <t>2.9 altri elementi</t>
  </si>
  <si>
    <t>3. altre componenti reddituali al netto delle imposte con riclassifica a conto economico</t>
  </si>
  <si>
    <t>3.1 variazione della riserva per differenze di cambio nette</t>
  </si>
  <si>
    <t>3.2 utili o perdite su attivita' finanziarie (diverse dai titoli di capitale) valutate al fair value con impatto sulla redditivita'
complessiva</t>
  </si>
  <si>
    <t>R0330</t>
  </si>
  <si>
    <t>3.3 utili o perdite su strumenti di copertura di un flusso finanziario</t>
  </si>
  <si>
    <t>R0340</t>
  </si>
  <si>
    <t>3.4 utili o perdite su strumenti di copertura di un investimento netto in una gestione estera</t>
  </si>
  <si>
    <t>R0350</t>
  </si>
  <si>
    <t>3.5 quota delle riserve da valutazione delle partecipazioni valutate a patrimonio netto</t>
  </si>
  <si>
    <t>R0360</t>
  </si>
  <si>
    <t>3.6 ricavi o costi di natura finanziaria relativi ai contratti assicurativi emessi</t>
  </si>
  <si>
    <t>R0370</t>
  </si>
  <si>
    <t>3.7 ricavi o costi di natura finanziaria relativi alle  cessioni in riassicurazione</t>
  </si>
  <si>
    <t>R0380</t>
  </si>
  <si>
    <t>3.8 proventi od oneri relativi ad attivita' non correnti o a un gruppo in dismissione posseduti per la vendita</t>
  </si>
  <si>
    <t>R0390</t>
  </si>
  <si>
    <t>3.9 altri elementi</t>
  </si>
  <si>
    <t>4. totale delle altre componenti del conto economico complessivo</t>
  </si>
  <si>
    <t>5. totale del conto economico complessivo consolidato (voce 1+4)</t>
  </si>
  <si>
    <t>R0510</t>
  </si>
  <si>
    <t>5. totale del conto economico complessivo consolidato (voce 1+4)   5.1 di cui: di pertinenza della capogruppo</t>
  </si>
  <si>
    <t>R0520</t>
  </si>
  <si>
    <t>5. totale del conto economico complessivo consolidato (voce 1+4)   5.2 di cui: di pertinenza di terzi</t>
  </si>
  <si>
    <t>101.2%</t>
  </si>
  <si>
    <t>Tipologia delle attività a copertura delle riserve tecniche del portafoglio diretto vita, dal 2018 al 2025</t>
  </si>
  <si>
    <t>Tavola 5.5.3</t>
  </si>
  <si>
    <t>Tipologia delle attività a copertura delle riserve tecniche del portafoglio diretto danni, dal 2018 al 2025</t>
  </si>
  <si>
    <t>Attività a copertura delle riserve tecniche del portafoglio diretto vita - Contratti linked - Classe D.I, dal 2018 al 2025</t>
  </si>
  <si>
    <t>Riserve tecniche del portafoglio diretto vita - Contratti linked - Classe D.I, dal 2018 al 2025</t>
  </si>
  <si>
    <t>Indice di penetrazione assicurativa dal 2014 al 2025</t>
  </si>
  <si>
    <t>2025</t>
  </si>
  <si>
    <t>Rami vita – andamento della raccolta premi per ramo, dal 2014 al 2025</t>
  </si>
  <si>
    <r>
      <t xml:space="preserve">Raccolta premi per gruppo di controllo (portafoglio diretto italiano, </t>
    </r>
    <r>
      <rPr>
        <b/>
        <i/>
        <sz val="9"/>
        <color rgb="FF1F497D"/>
        <rFont val="Arial"/>
        <family val="2"/>
      </rPr>
      <t>local gaap</t>
    </r>
    <r>
      <rPr>
        <b/>
        <sz val="9"/>
        <color rgb="FF1F497D"/>
        <rFont val="Arial"/>
        <family val="2"/>
      </rPr>
      <t>) nel 2024 e 2025</t>
    </r>
  </si>
  <si>
    <t>2025**</t>
  </si>
  <si>
    <t>Fonte: Bilancio di esercizio fino al 2024, Anticipazioni del Bilancio d'esercizio per il 2025.</t>
  </si>
  <si>
    <t>Rapporto sinistri dell'esercizio a premi di competenza – rami danni, dal 2017 al 2025*</t>
  </si>
  <si>
    <t>* Nel 2022 e 2023 è esclusa un'impresa vita sottoposta ad amministrazione straordinaria che non ha presentato il Bilancio d'esercizio.
* Nel 2024 è esclusa un'impresa danni sottoposta ad amministrazione straordinaria che, conformemente alla normativa, non ha presentato il Bilancio d'esercizio.
* Nel 2025 è esclusa un'impresa danni sottoposta ad amministrazione straordinaria che, conformemente alla normativa, non ha presentato le Anticipazioni del Bilancio d'esercizio.</t>
  </si>
  <si>
    <t xml:space="preserve">** Nel 2024 è esclusa un'impresa danni sottoposta ad amministrazione straordinaria che, conformemente alla normativa, non ha presentato il Bilancio d'esercizio.  
** Nel 2025 è esclusa un'impresa danni sottoposta ad amministrazione straordinaria che, conformemente alla normativa, non ha presentato le Anticipazioni al Bilancio d'esercizio.
</t>
  </si>
  <si>
    <t>ok</t>
  </si>
  <si>
    <t>Fonte: Bilancio d'esercizio 2024 e Anticipazioni al Bilancio d'esercizio 2025</t>
  </si>
  <si>
    <t xml:space="preserve">Fonte dei premi: Bilancio d' esercizio fino al 2024, Anticipazioni al Bilancio d'esercizio 2025. </t>
  </si>
  <si>
    <t>E' compresa una impresa danni sottoposta ad amministrazione straordinaria che, conformemente alla normativa, non era tenuta a presentare il Bilancio d'esercizio 2024 e le Anticipazioni al bilancio d'esercizio 2025.</t>
  </si>
  <si>
    <t>Fonte del Prodotto interno lordo (PIL) ai prezzi di mercato : ISTAT –  Dati aggiornati a Marzo 2026.</t>
  </si>
  <si>
    <t>Fonte: Bilancio d'esercizio fino al 2024, Anticipazioni al Bilancio d'esercizio 2025</t>
  </si>
  <si>
    <t>* Dati integrati con le informazioni tratte dalle rilevazioni statistiche sulla raccolta premi. – ** Fonte: ISTAT – Dati aggiornati a Marzo 2026. Prodotto interno lordo ai prezzi di mercato. Indice generale dei prezzi al consumo per le famiglie di operai ed impiegati (FOI), esclusi i tabacchi. – *** Dati deflazionati con i coefficienti pubblicati dall'ISTAT. Dati aggiornati a Marzo 2026.</t>
  </si>
  <si>
    <t>Fonte dei premi: Bilancio d'esercizio fino al 2024, Anticipazioni al Bilancio d'esercizio 2025</t>
  </si>
  <si>
    <t>Fonte: Bilancio di esercizio. Esclusa una impresa danni sottoposta a procedura di amministrazione straordinaria che, conformemente alla normativa, non è tenuta a presentare il Bilancio d'esercizio.</t>
  </si>
  <si>
    <t xml:space="preserve"> -</t>
  </si>
  <si>
    <t>Fonte: Bilancio d'esercizio fino al 2024, Anticipazioni all Bilancio d'esercizio 2025</t>
  </si>
  <si>
    <t>** Le variazioni % 2024/2023 del ramo III e del totale Rami vita sono influenzate dall'operazione di fusione per incorporazione di una impresa vita con sede legale in altro Stato UE operante in Italia in regime di lps nei rami vita, che aI 1° dicembre 2023 è stata incorporata da una impresa nazionale.</t>
  </si>
  <si>
    <t xml:space="preserve">      di cui unit-linked connesse con fondi interni  </t>
  </si>
  <si>
    <t>Rami vita – polizze individuali – raccolta premi per tipologia di prodotto (portafoglio diretto italiano), dal 2014 al 2025</t>
  </si>
  <si>
    <t>Rami vita – polizze collettive – raccolta premi per ramo e per tipologia di prodotto (portafoglio diretto italiano), dal 2014 al 2025</t>
  </si>
  <si>
    <t>Fonte: Bilancio d'esercizio fino al 2024 e Anticipazioni del Bilancio d'esercizio 2025.</t>
  </si>
  <si>
    <t>* Nel 2022 è esclusa un'impresa vita sottoposta a procedura di amministrazione straordinaria che, confermemente alla normativa, non è tenuta a presentare il Bilancio d'esercizio.</t>
  </si>
  <si>
    <t>* Nel 2024 è esclusa un'impresa danni sottoposta a procedura di amministrazione straordinaria che, conformemente alla normativa, non è tenuta a  presentare il Bilancio d'esercizio.</t>
  </si>
  <si>
    <t>* Nel 2025 è esclusa un'impresa danni sottoposta a procedura di amministrazione straordinaria che, conformemente alla normativa, non è tenuta a  presentare le Anticipazioni del Bilancio d'esercizio.</t>
  </si>
  <si>
    <t>Fonte: Bilancio d' esercizio fino al 2024 e Anticipazioni del Bilancio d'esercizio 2025.</t>
  </si>
  <si>
    <t>* Nel 2022 è esclusa un'impresa vita sottoposta a procedura di Amministrazione straordinaria che, conformemente alla normativa, non presenta il Bilancio d'esercizio.</t>
  </si>
  <si>
    <t>* Nel 2024 è esclusa un'impresa danni sottoposta a procedura di Amministrazione straordinaria che, conformemente alla normativa, non presenta il Bilancio d'esercizio.</t>
  </si>
  <si>
    <t>* Nel 2024 è esclusa un'impresa danni sottoposta a procedura di Amministrazione straordinaria che, conformemente alla normativa, non presenta le Anticipazioni del Bilancio d'esercizio.</t>
  </si>
  <si>
    <t>Fonte: Bilancio d'esercizio</t>
  </si>
  <si>
    <t>* Nel 2022 è esclusa un'impresa vita sottoposta alla procedura di Amministrazione straordinaria che, conformemente alla normativa, non presenta il Bilancio d'esercizio.</t>
  </si>
  <si>
    <t>** Nel 2024 è esclusa un'impresa danni sottoposta alla procedura di Amministrazione straordinaria che, conformemente alla normativa, non presenta il Bilancio d'esercizio.</t>
  </si>
  <si>
    <t>* Nel 2022 è esclusa un'impresa vita sottoposta a procedura di Amministrazione straordinaria che, conformemente alla normativa, non è tenuta a presentare il Bilancio d'esercizio.</t>
  </si>
  <si>
    <t>* Nel 2022 è esclusa un'impresa sottoposta a procedura di Amministrazione straordinaria che, conformemente alla normativa, non è tenuta a presentare il Bilancio d'esercizio.</t>
  </si>
  <si>
    <t>* Nel 2024 è esclusa un'impresa sottoposta a procedura di Amministrazione straordinaria che, conformemente alla normativa, non è tenuta a presentare il Bilancio d'esercizio.</t>
  </si>
  <si>
    <t>* Nel 2025 è esclusa un'impresa sottoposta a procedura di Amministrazione straordinaria che, conformemente alla normativa, non è tenuta a presentare il Bilancio d'esercizio.</t>
  </si>
  <si>
    <t>* Nel 2024 è esclusa un'impresa danni sottoposta a procedura di Amministrazione straordinaria che, conformemente alla normativa, non è tenuta a presentare il Bilancio d'esercizio.</t>
  </si>
  <si>
    <t>* Nel 2025 è esclusa un'impresa danni sottoposta a procedura di Amministrazione straordinaria che, conformemente alla normativa, non è tenuta a presentare il Bilancio d'esercizio.</t>
  </si>
  <si>
    <t>Fonte: Bilancio d'esercizio.</t>
  </si>
  <si>
    <t>2024</t>
  </si>
  <si>
    <t>Quota 2025</t>
  </si>
  <si>
    <t>2025/2024</t>
  </si>
  <si>
    <r>
      <t> </t>
    </r>
    <r>
      <rPr>
        <b/>
        <sz val="9"/>
        <color rgb="FFFFFFFF"/>
        <rFont val="Arial"/>
        <family val="2"/>
      </rPr>
      <t>Premi diretti raccolti in Italia dalle imprese di proprietà italiana ed estera (2019-2023)</t>
    </r>
  </si>
  <si>
    <t>Penetrazione assicurativa 2024 nei Paesi OCSE e in un campione di Paesi non-OCSE</t>
  </si>
  <si>
    <t>Canada</t>
  </si>
  <si>
    <t>Ecuador</t>
  </si>
  <si>
    <t>El Salvador</t>
  </si>
  <si>
    <t>Rep. Ceca</t>
  </si>
  <si>
    <t>Stati Uniti</t>
  </si>
  <si>
    <t>Trimestre</t>
  </si>
  <si>
    <t>SCR ratio in Europa dal 1° trimestre 2024 al 4° trimestre 2025</t>
  </si>
  <si>
    <t>Stato patrimoniale delle imprese assicurative nei principali Paesi Europei - quarto trimestre 2025</t>
  </si>
  <si>
    <t xml:space="preserve">Gestione Vita – Premi acquisiti (lavoro diretto) in Italia da imprese di stati UE e SEE operanti in regime di stabilimento nel 2024 per linea di business e paese </t>
  </si>
  <si>
    <t xml:space="preserve">Gestione Vita – Premi acquisiti (lavoro diretto) in Italia da imprese di stati UE e SEE operanti in regime di l.p.s. nel 2024 per linea di business e paese </t>
  </si>
  <si>
    <t xml:space="preserve">Gestione Danni – Premi acquisiti (lavoro diretto) in Italia da imprese di stati UE operanti in regime di stabilimento nel 2024 per linea di business e paese </t>
  </si>
  <si>
    <t>Repubblica Ceca</t>
  </si>
  <si>
    <t>Gestione Danni – Premi acquisiti (lavoro diretto) in Italia da imprese di stati UE operanti in regime di l.p.s nel 2024 per linea di business e paese della sede legale</t>
  </si>
  <si>
    <t>E' stata inclusa una impresa danni sottoposta ad amministrazione straordinaria che, conformemente alla normativa, non è tenuta a presentare il Bilancio d'esercizio 2024 e le Anticipazioni del Bilancio d'esercizio 2025.</t>
  </si>
  <si>
    <r>
      <t> </t>
    </r>
    <r>
      <rPr>
        <b/>
        <sz val="9"/>
        <color rgb="FFFFFFFF"/>
        <rFont val="Arial"/>
        <family val="2"/>
      </rPr>
      <t>Premi diretti raccolti all’estero dalle imprese di proprietà italiana ed estera (2019-2024)</t>
    </r>
  </si>
  <si>
    <t>E' esclusa un'impresa sottoposta a procedura di amministrazione straordinaria che, conformemente alla normativa, non è tenuta a presentare il Bilancio d'esercizio.</t>
  </si>
  <si>
    <t>E' esclusa un'impresa sottoposta a procedura di amministrazione straordinaria che, conformemente alla normativa, non è tenuta a presentare le Anticipazioni del Bilancio d'esercizio.</t>
  </si>
  <si>
    <t>2024***</t>
  </si>
  <si>
    <t>** E' esclusa un'impresa vita sottoposta alla procedura di amministrazione straordinaria che, conformemente alla normativa, non è tenuta a presentare il Bilancio d'esercizio.</t>
  </si>
  <si>
    <t>*** E' esclusa un'impresa danni sottoposta alla procedura di amministrazione straordinaria che, conformemente alla normativa, non è tenuta a presentare il Bilancio d'esercizio.</t>
  </si>
  <si>
    <t>** E' esclusa un'impresa danni sottoposta alla procedura di amministrazione straordinaria che, conformemente alla normativa, non è tenuta a presentare il Bilancio d'esercizio.</t>
  </si>
  <si>
    <t>* Al netto delle cessioni in riassicurazione e retrocessione.</t>
  </si>
  <si>
    <t xml:space="preserve">* Nel 2022 e 2023 è esclusa un'impresa vita sottoposta alla procedura di amministrazione straordinaria che, conformemente alla normativa, non era tenuta a presentare il Bilancio d'esercizio.
* Nel 2024 e 2025 è esclusa un'impresa danni sottoposta alla procedura di amministrazione straordinaria che, conformemente alla normativa, non era tenuta a presentare il Bilancio d'esercizio.
</t>
  </si>
  <si>
    <t>Fonte: Bilancio d'esercizio fino al 2024, Anticipazioni del Bilancio d'esercizio 2025.</t>
  </si>
  <si>
    <t>Utile / perdita d'esercizio rispetto alla raccolta premi – gestioni vita e danni, dal 2014 al 2025</t>
  </si>
  <si>
    <t>** E' esclusa un'impresa vita sottoposta ad amministrazione straordinaria che, conformemente alla normativa, non era tenuta a presentare il Bilancio d'esercizio.</t>
  </si>
  <si>
    <t>* E' esclusa un'impresa sottoposta ad amministrazione straordinaria che, conformemente alla normativa, non presenta il bilancio d'esercizio 2024 e le anticipazioni del bilancio d'esercizio 2025.</t>
  </si>
  <si>
    <t>Fonte: Bilancio di esercizio fino al 2024, Anticipazioni del bilancio d'esercizio 2025.</t>
  </si>
  <si>
    <t>** E' esclusa un'impresa vita sottoposta ad amministrazione straordinaria che, conformemente alla normativa, non presenta  il Bilancio d'esercizio. Tale impresa, da ottobre 2023, è stata assoggettata a liquidazione coatta amministrativa.</t>
  </si>
  <si>
    <r>
      <t xml:space="preserve">* </t>
    </r>
    <r>
      <rPr>
        <sz val="9"/>
        <color rgb="FF2B7583"/>
        <rFont val="Arial"/>
        <family val="2"/>
      </rPr>
      <t>Raccolta netta</t>
    </r>
    <r>
      <rPr>
        <sz val="9"/>
        <color theme="1"/>
        <rFont val="Arial"/>
        <family val="2"/>
      </rPr>
      <t xml:space="preserve"> = </t>
    </r>
    <r>
      <rPr>
        <sz val="9"/>
        <color rgb="FF2B7583"/>
        <rFont val="Arial"/>
        <family val="2"/>
      </rPr>
      <t>premi</t>
    </r>
    <r>
      <rPr>
        <sz val="9"/>
        <color theme="1"/>
        <rFont val="Arial"/>
        <family val="2"/>
      </rPr>
      <t xml:space="preserve"> - </t>
    </r>
    <r>
      <rPr>
        <sz val="9"/>
        <color rgb="FF2B7583"/>
        <rFont val="Arial"/>
        <family val="2"/>
      </rPr>
      <t>oneri per sinistri</t>
    </r>
    <r>
      <rPr>
        <sz val="9"/>
        <color theme="1"/>
        <rFont val="Arial"/>
        <family val="2"/>
      </rPr>
      <t>.</t>
    </r>
  </si>
  <si>
    <t>Fonte: Bilancio d'esercizio fino al 2024, Anticipazioni del Bilancio d'esercizio 2025. Non è compresa un'impresa danni sottoposta ad amministrazione straordinaria che, conformemente alla normativa, non presenta il Bilancio d'esercizio 2024 e le Anticipazioni del Bilancio d'esercizio 2025.</t>
  </si>
  <si>
    <r>
      <t xml:space="preserve">*Lo schema di Stato Patrimoniale Consolidato è stato modificato a partire dall’esercizio 2023 in quanto da tale anno è entrato in vigore il nuovo principio contabile internazionale IFRS 17 “Contratti assicurativi”, che ha sostituito l’omonimo principio IFRS 4. L’IFRS 17 rappresenta lo standard più importante per le imprese di assicurazione atteso che disciplina le regole contabili dei contratti assicurativi, ossia della loro operatività </t>
    </r>
    <r>
      <rPr>
        <i/>
        <sz val="9"/>
        <color theme="1"/>
        <rFont val="Arial"/>
        <family val="2"/>
      </rPr>
      <t>core</t>
    </r>
    <r>
      <rPr>
        <sz val="9"/>
        <color theme="1"/>
        <rFont val="Arial"/>
        <family val="2"/>
      </rPr>
      <t xml:space="preserve"> e introduce novità in materia di presentazione (</t>
    </r>
    <r>
      <rPr>
        <i/>
        <sz val="9"/>
        <color theme="1"/>
        <rFont val="Arial"/>
        <family val="2"/>
      </rPr>
      <t>presentation</t>
    </r>
    <r>
      <rPr>
        <sz val="9"/>
        <color theme="1"/>
        <rFont val="Arial"/>
        <family val="2"/>
      </rPr>
      <t>) e informativa (</t>
    </r>
    <r>
      <rPr>
        <i/>
        <sz val="9"/>
        <color theme="1"/>
        <rFont val="Arial"/>
        <family val="2"/>
      </rPr>
      <t>disclosure</t>
    </r>
    <r>
      <rPr>
        <sz val="9"/>
        <color theme="1"/>
        <rFont val="Arial"/>
        <family val="2"/>
      </rPr>
      <t>) delle poste contabili relative ai contratti assicurativi. Le modifiche apportate sono state definite in modo da favorire la trasparenza informativa e garantire un adeguato livello di comparabilità dei dati di settore.</t>
    </r>
  </si>
  <si>
    <t>* Nel caso di un recupero di imposta la voce è indicata con segno meno</t>
  </si>
  <si>
    <r>
      <t xml:space="preserve">Voci analitiche relative alle attività a copertura delle riserve tecniche vita (esclusi contratti </t>
    </r>
    <r>
      <rPr>
        <b/>
        <i/>
        <sz val="9"/>
        <color rgb="FF1F497D"/>
        <rFont val="Arial"/>
        <family val="2"/>
      </rPr>
      <t>linked</t>
    </r>
    <r>
      <rPr>
        <b/>
        <sz val="9"/>
        <color rgb="FF1F497D"/>
        <rFont val="Arial"/>
        <family val="2"/>
      </rPr>
      <t xml:space="preserve"> o derivanti dalla gestione dei fondi pensione), dal 2021 al 2025</t>
    </r>
  </si>
  <si>
    <t>-19.3</t>
  </si>
  <si>
    <t>-12.7</t>
  </si>
  <si>
    <t>-33.1</t>
  </si>
  <si>
    <t>-35.2</t>
  </si>
  <si>
    <t>14.5</t>
  </si>
  <si>
    <t>Attività a copertura delle riserve tecniche del portafoglio diretto vita - Gestione di Fondi pensione - Classe D.II, dal 2018 al 2025</t>
  </si>
  <si>
    <t>Riserve tecniche del portafoglio diretto vita - Gestione di Fondi pensione - Classe D.II, dal 2018 al 2025</t>
  </si>
  <si>
    <t>Provincia</t>
  </si>
  <si>
    <t>Forlì-Cesena</t>
  </si>
  <si>
    <t>L’Aquila</t>
  </si>
  <si>
    <t>TOT. ITALIA*</t>
  </si>
  <si>
    <t>di cui estero</t>
  </si>
  <si>
    <t>R.c.auto - Composizione sinistri gestiti – 2025</t>
  </si>
  <si>
    <t>R.c.auto - Costo medio per sinistri gestiti – 2025</t>
  </si>
  <si>
    <t>1° trimestre 2026</t>
  </si>
  <si>
    <t>Fonte: IPER.</t>
  </si>
  <si>
    <t>Stato patrimoniale delle imprese assicurative nei principali Paesi Europei - 31/12/2025</t>
  </si>
  <si>
    <t>Raccolta premi per gruppo di controllo nel 2024 e 2025 (portafoglio diretto italiano, local gaap)</t>
  </si>
  <si>
    <t>Incidenza dei premi sul prodotto interno lordo e variazione della raccolta premi, in termini reali dal 2019 al 2025</t>
  </si>
  <si>
    <t>Premi ceduti in riassicurazione rami danni e vita - 2024</t>
  </si>
  <si>
    <t>Rami vita - andamento della raccolta premi per ramo (portafoglio diretto italiano), dal 2014 al 2025</t>
  </si>
  <si>
    <t>Rami vita - polizze individuali - raccolta premi per tipologia di prodotto (portafoglio diretto italiano), dal 2014 al 2025</t>
  </si>
  <si>
    <t>Principali voci dello stato patrimoniale dal 2014 al 2025</t>
  </si>
  <si>
    <t xml:space="preserve">Penetrazione assicurativa 2024 in un gruppo di Paesi </t>
  </si>
  <si>
    <t>Provincia/</t>
  </si>
  <si>
    <t>R.c.auto - Velocità di liquidazione per sinistri gestiti - 2025</t>
  </si>
  <si>
    <t xml:space="preserve"> (valori percentuali sul totale Provincia)</t>
  </si>
  <si>
    <t>R.c.auto - Loss ratio, frequenza, costo medio, premio e caricamento globale – 2025</t>
  </si>
  <si>
    <t>R.c. auto - Premi lordi, sinistri e caricamento globale – 2025</t>
  </si>
  <si>
    <t>Rami danni - Andamento della raccolta premi (portafoglio diretto italiano) per rami e per comparti, dal 2018 al 2025</t>
  </si>
  <si>
    <t>* I dati relativi  al 2024 sono stati integrati con informazioni tratte dalla rilevazione statistica trimestrale sulla raccolta premi.</t>
  </si>
  <si>
    <t>ROE gestioni vita e danni, dal 2014 al 2025</t>
  </si>
  <si>
    <t>Voci analitiche relative alle attività a copertura delle riserve tecniche danni, dal 2020 al 2025</t>
  </si>
  <si>
    <t xml:space="preserve">  </t>
  </si>
  <si>
    <t> Premi diretti raccolti in Italia dalle imprese di proprietà italiana ed estera (2019-2024)</t>
  </si>
  <si>
    <t>Gestione Vita – Premi acquisiti (lavoro diretto) in Italia da imprese di stati UE e SEE operanti in regime di stabilimento nel 2024 per linea di business e paese</t>
  </si>
  <si>
    <t>Gestione Vita – Premi acquisiti (lavoro diretto) in Italia da imprese di stati UE e SEE operanti in regime di l.p.s. nel 2024 per linea di business e paese</t>
  </si>
  <si>
    <t>Gestione Danni – Premi acquisiti (lavoro diretto) in Italia da imprese di stati UE operanti in regime di stabilimento nel 2024 per linea di business e paese</t>
  </si>
  <si>
    <t>Gestione Danni – Premi acquisiti (lavoro diretto) in Italia da imprese di stati UE operanti in regime di l.p.s nel 2024 per linea di business e paese</t>
  </si>
  <si>
    <t>Andamento della raccolta premi (portafoglio diretto italiano) per rami e per comparti, dal 2018 al 2025</t>
  </si>
  <si>
    <t>Stato patrimoniale analitico - gestione vita e danni, dal 2018 al 2024</t>
  </si>
  <si>
    <t>Investimenti gestioni vita (classe C) e danni, dal 2014 al 2025</t>
  </si>
  <si>
    <t>Investimenti gestione danni, dal 2014 al 2025</t>
  </si>
  <si>
    <t>Investimenti vita classe D, dal 2014 al 2025</t>
  </si>
  <si>
    <t>Rami vita – Composizione delle riserve tecniche del portafoglio diretto italiano per ramo e per tipologia – 2024</t>
  </si>
  <si>
    <t>Rami vita - Composizione delle riserve tecniche del portafoglio diretto italiano per ramo e per tipologia  - 2025</t>
  </si>
  <si>
    <t>Rami danni - Composizione delle riserve tecniche del portafoglio diretto italiano per ramo e per tipologia - 2025</t>
  </si>
  <si>
    <t>Conto economico analitico - gestione vita e danni, dal 2018 al 2024</t>
  </si>
  <si>
    <t>Risultato di esercizio - gestione vita (dati analitici), dal 2018 al 2024</t>
  </si>
  <si>
    <t>Risultato di esercizio - gestione danni (dati analitici), dal 2018 al 2024</t>
  </si>
  <si>
    <t>Rapporto sinistri dell'esercizio a premi di competenza - rami danni, dal 2018 al 2025</t>
  </si>
  <si>
    <t>Riepilogo delle Attività a copertura delle riserve tecniche e delle Riserve tecniche da coprire (portafoglio diretto), dal 2018 al 2025</t>
  </si>
  <si>
    <t>Tipologia delle attività a copertura delle riserve tecniche del portafoglio diretto vita (esclusi contratti linked o derivanti dalla gestione dei fondi pensione), dal 2018 al 2025</t>
  </si>
  <si>
    <t>Voci analitiche relative alle attività a copertura delle riserve tecniche del portafoglio diretto vita (esclusi contratti linked o derivanti dalla gestione dei fondi pensione), dal 2021 al 2025</t>
  </si>
  <si>
    <t>Voci analitiche relative alle attività a copertura delle riserve tecniche danni, dal 2021 al 2025</t>
  </si>
  <si>
    <t>Riserve tecniche da coprire e relative attività a copertura del portafoglio diretto vita - Contratti linked - Classe D.I, dal 2018 al 2025</t>
  </si>
  <si>
    <t>Riserve tecniche da coprire e relative attività a copertura del portafoglio diretto vita - Gestione di Fondi pensione - Classe D.II, dal 2018 al 2025</t>
  </si>
  <si>
    <t> Premi diretti raccolti all’estero dalle imprese di proprietà italiana ed estera (2019-2024)</t>
  </si>
  <si>
    <t>Ripartizione geografica delle imprese/stabilimenti SEE di imprese di assicurazione ammessi a operare in Italia in regime di stabilimento e di l.p.s. nel 2024 e 2025</t>
  </si>
  <si>
    <t xml:space="preserve">Portafoglio estero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</si>
</sst>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
    <numFmt numFmtId="165" formatCode="0.0"/>
    <numFmt numFmtId="166" formatCode="0.0%"/>
    <numFmt numFmtId="167" formatCode="_-* #,##0.00_-;\-* #,##0.00_-;_-* \-??_-;_-@_-"/>
    <numFmt numFmtId="168" formatCode="_(* #,##0.00_);_(* \(#,##0.00\);_(* \-??_);_(@_)"/>
    <numFmt numFmtId="169" formatCode="_-* #,##0_-;\-* #,##0_-;_-* &quot;-&quot;??_-;_-@_-"/>
    <numFmt numFmtId="170" formatCode="_-* #,##0.0_-;\-* #,##0.0_-;_-* &quot;-&quot;??_-;_-@_-"/>
    <numFmt numFmtId="171" formatCode="_(* #,##0_);_(* \(#,##0\);_(* &quot;-&quot;??_);_(@_)"/>
    <numFmt numFmtId="172" formatCode="#,##0_ ;\-#,##0\ "/>
    <numFmt numFmtId="173" formatCode="#,##0.0_ ;\-#,##0.0\ "/>
    <numFmt numFmtId="174" formatCode="#,##0\ \ \ "/>
    <numFmt numFmtId="175" formatCode="###,###,##0"/>
    <numFmt numFmtId="176" formatCode="0.0&quot; %&quot;"/>
    <numFmt numFmtId="177" formatCode="0.0&quot;%&quot;"/>
    <numFmt numFmtId="178" formatCode="##,###,###,##0"/>
    <numFmt numFmtId="179" formatCode="_-* #,##0.0\ _€_-;\-* #,##0.0\ _€_-;_-* &quot;-&quot;?\ _€_-;_-@_-"/>
  </numFmts>
  <fonts count="99">
    <font>
      <sz val="11"/>
      <color theme="1"/>
      <name val="Calibri"/>
      <family val="2"/>
      <scheme val="minor"/>
    </font>
    <font>
      <sz val="9"/>
      <color theme="1"/>
      <name val="Arial"/>
      <family val="2"/>
    </font>
    <font>
      <b/>
      <sz val="9"/>
      <color rgb="FF1F497D"/>
      <name val="Arial"/>
      <family val="2"/>
    </font>
    <font>
      <sz val="9"/>
      <color rgb="FF000000"/>
      <name val="Arial"/>
      <family val="2"/>
    </font>
    <font>
      <sz val="9"/>
      <color theme="1"/>
      <name val="Arial"/>
      <family val="2"/>
    </font>
    <font>
      <i/>
      <sz val="9"/>
      <color theme="1"/>
      <name val="Arial"/>
      <family val="2"/>
    </font>
    <font>
      <b/>
      <sz val="9"/>
      <color rgb="FFFFFFFF"/>
      <name val="Arial"/>
      <family val="2"/>
    </font>
    <font>
      <b/>
      <sz val="9"/>
      <color theme="1"/>
      <name val="Arial"/>
      <family val="2"/>
    </font>
    <font>
      <sz val="9"/>
      <color rgb="FFFFFFFF"/>
      <name val="Arial"/>
      <family val="2"/>
    </font>
    <font>
      <b/>
      <sz val="9"/>
      <color rgb="FF000000"/>
      <name val="Arial"/>
      <family val="2"/>
    </font>
    <font>
      <i/>
      <sz val="9"/>
      <color rgb="FF000000"/>
      <name val="Arial"/>
      <family val="2"/>
    </font>
    <font>
      <b/>
      <i/>
      <sz val="9"/>
      <color rgb="FF1F497D"/>
      <name val="Arial"/>
      <family val="2"/>
    </font>
    <font>
      <i/>
      <sz val="9"/>
      <name val="Arial"/>
      <family val="2"/>
    </font>
    <font>
      <sz val="9"/>
      <color rgb="FFFF0000"/>
      <name val="Arial"/>
      <family val="2"/>
    </font>
    <font>
      <b/>
      <i/>
      <sz val="9"/>
      <color theme="1"/>
      <name val="Arial"/>
      <family val="2"/>
    </font>
    <font>
      <u/>
      <sz val="11"/>
      <color theme="10"/>
      <name val="Calibri"/>
      <family val="2"/>
      <scheme val="minor"/>
    </font>
    <font>
      <b/>
      <sz val="10"/>
      <color theme="0"/>
      <name val="Arial"/>
      <family val="2"/>
    </font>
    <font>
      <sz val="10"/>
      <color theme="1"/>
      <name val="Arial"/>
      <family val="2"/>
    </font>
    <font>
      <b/>
      <sz val="11"/>
      <color rgb="FF1F497D"/>
      <name val="Garamond"/>
      <family val="1"/>
    </font>
    <font>
      <sz val="10"/>
      <color theme="1"/>
      <name val="Calibri"/>
      <family val="2"/>
      <scheme val="minor"/>
    </font>
    <font>
      <b/>
      <i/>
      <sz val="9"/>
      <color rgb="FFFFFFFF"/>
      <name val="Arial"/>
      <family val="2"/>
    </font>
    <font>
      <sz val="9"/>
      <color theme="1"/>
      <name val="Calibri"/>
      <family val="2"/>
      <scheme val="minor"/>
    </font>
    <font>
      <u/>
      <sz val="9"/>
      <color theme="10"/>
      <name val="Arial"/>
      <family val="2"/>
    </font>
    <font>
      <sz val="8"/>
      <color theme="1"/>
      <name val="Arial"/>
      <family val="2"/>
    </font>
    <font>
      <i/>
      <u/>
      <sz val="11"/>
      <color theme="10"/>
      <name val="Calibri"/>
      <family val="2"/>
      <scheme val="minor"/>
    </font>
    <font>
      <sz val="9"/>
      <color rgb="FF000000"/>
      <name val="Calibri"/>
      <family val="2"/>
      <scheme val="minor"/>
    </font>
    <font>
      <sz val="10"/>
      <color rgb="FF000000"/>
      <name val="Calibri"/>
      <family val="2"/>
      <scheme val="minor"/>
    </font>
    <font>
      <b/>
      <i/>
      <sz val="9"/>
      <color rgb="FF000000"/>
      <name val="Arial"/>
      <family val="2"/>
    </font>
    <font>
      <sz val="11"/>
      <color theme="1"/>
      <name val="Calibri"/>
      <family val="2"/>
      <scheme val="minor"/>
    </font>
    <font>
      <sz val="9"/>
      <name val="Arial"/>
      <family val="2"/>
    </font>
    <font>
      <sz val="11"/>
      <color indexed="8"/>
      <name val="Calibri"/>
      <family val="2"/>
    </font>
    <font>
      <sz val="9"/>
      <color rgb="FF000000"/>
      <name val="Arial"/>
      <family val="2"/>
      <charset val="1"/>
    </font>
    <font>
      <i/>
      <sz val="8.5"/>
      <color rgb="FF000000"/>
      <name val="Arial"/>
      <family val="2"/>
      <charset val="1"/>
    </font>
    <font>
      <sz val="11"/>
      <color rgb="FF000000"/>
      <name val="Arial"/>
      <family val="2"/>
      <charset val="1"/>
    </font>
    <font>
      <i/>
      <sz val="9"/>
      <color rgb="FF000000"/>
      <name val="Arial"/>
      <family val="2"/>
      <charset val="1"/>
    </font>
    <font>
      <b/>
      <sz val="9"/>
      <color rgb="FFFFFFFF"/>
      <name val="Arial"/>
      <family val="2"/>
      <charset val="1"/>
    </font>
    <font>
      <sz val="9"/>
      <color rgb="FFFFFFFF"/>
      <name val="Arial"/>
      <family val="2"/>
      <charset val="1"/>
    </font>
    <font>
      <sz val="10"/>
      <name val="Arial"/>
      <family val="2"/>
    </font>
    <font>
      <b/>
      <sz val="9"/>
      <name val="Arial"/>
      <family val="2"/>
    </font>
    <font>
      <sz val="9"/>
      <color theme="0"/>
      <name val="Arial"/>
      <family val="2"/>
    </font>
    <font>
      <b/>
      <sz val="11"/>
      <color theme="1"/>
      <name val="Calibri"/>
      <family val="2"/>
      <scheme val="minor"/>
    </font>
    <font>
      <b/>
      <sz val="9"/>
      <color theme="0"/>
      <name val="Arial"/>
      <family val="2"/>
    </font>
    <font>
      <sz val="8"/>
      <color rgb="FF000000"/>
      <name val="Arial"/>
      <family val="2"/>
      <charset val="1"/>
    </font>
    <font>
      <b/>
      <sz val="8"/>
      <color rgb="FF1F497D"/>
      <name val="Arial"/>
      <family val="2"/>
    </font>
    <font>
      <i/>
      <sz val="8"/>
      <color theme="1"/>
      <name val="Arial"/>
      <family val="2"/>
    </font>
    <font>
      <i/>
      <sz val="8"/>
      <color rgb="FF000000"/>
      <name val="Arial"/>
      <family val="2"/>
      <charset val="1"/>
    </font>
    <font>
      <b/>
      <sz val="8"/>
      <color rgb="FFFFFFFF"/>
      <name val="Arial"/>
      <family val="2"/>
      <charset val="1"/>
    </font>
    <font>
      <b/>
      <sz val="8"/>
      <color rgb="FF000000"/>
      <name val="Arial"/>
      <family val="2"/>
    </font>
    <font>
      <sz val="8"/>
      <color rgb="FF000000"/>
      <name val="Arial"/>
      <family val="2"/>
    </font>
    <font>
      <sz val="10"/>
      <color theme="1"/>
      <name val="Times New Roman"/>
      <family val="1"/>
    </font>
    <font>
      <b/>
      <i/>
      <sz val="9"/>
      <name val="Arial"/>
      <family val="2"/>
    </font>
    <font>
      <sz val="9"/>
      <name val="Calibri"/>
      <family val="2"/>
      <scheme val="minor"/>
    </font>
    <font>
      <b/>
      <sz val="11"/>
      <color theme="0"/>
      <name val="Calibri"/>
      <family val="2"/>
      <scheme val="minor"/>
    </font>
    <font>
      <sz val="11"/>
      <color indexed="8"/>
      <name val="Calibri"/>
      <family val="2"/>
      <scheme val="minor"/>
    </font>
    <font>
      <b/>
      <sz val="9"/>
      <color indexed="8"/>
      <name val="Arial"/>
      <family val="2"/>
    </font>
    <font>
      <sz val="9"/>
      <color indexed="8"/>
      <name val="Arial"/>
      <family val="2"/>
    </font>
    <font>
      <i/>
      <sz val="9"/>
      <color indexed="8"/>
      <name val="Arial"/>
      <family val="2"/>
    </font>
    <font>
      <sz val="10"/>
      <color indexed="8"/>
      <name val="Calibri"/>
      <family val="2"/>
      <scheme val="minor"/>
    </font>
    <font>
      <b/>
      <sz val="10"/>
      <color theme="0"/>
      <name val="Calibri"/>
      <family val="2"/>
      <scheme val="minor"/>
    </font>
    <font>
      <i/>
      <sz val="10"/>
      <color indexed="8"/>
      <name val="Calibri"/>
      <family val="2"/>
      <scheme val="minor"/>
    </font>
    <font>
      <sz val="11"/>
      <color theme="4" tint="-0.499984740745262"/>
      <name val="Calibri"/>
      <family val="2"/>
      <scheme val="minor"/>
    </font>
    <font>
      <sz val="10"/>
      <color theme="1"/>
      <name val="Palatino"/>
      <family val="1"/>
    </font>
    <font>
      <b/>
      <vertAlign val="superscript"/>
      <sz val="9"/>
      <color theme="1"/>
      <name val="Arial"/>
      <family val="2"/>
    </font>
    <font>
      <b/>
      <vertAlign val="superscript"/>
      <sz val="9"/>
      <color rgb="FFFFFFFF"/>
      <name val="Arial"/>
      <family val="2"/>
    </font>
    <font>
      <i/>
      <u/>
      <sz val="9"/>
      <color theme="10"/>
      <name val="Arial"/>
      <family val="2"/>
    </font>
    <font>
      <b/>
      <sz val="8"/>
      <color theme="1"/>
      <name val="Arial"/>
      <family val="2"/>
    </font>
    <font>
      <i/>
      <sz val="9"/>
      <color rgb="FFFFFFFF"/>
      <name val="Arial"/>
      <family val="2"/>
    </font>
    <font>
      <b/>
      <sz val="9"/>
      <color rgb="FF000000"/>
      <name val="Symbol"/>
      <family val="1"/>
      <charset val="2"/>
    </font>
    <font>
      <sz val="11"/>
      <color rgb="FF00B050"/>
      <name val="Calibri"/>
      <family val="2"/>
      <scheme val="minor"/>
    </font>
    <font>
      <sz val="9"/>
      <color rgb="FF2B7583"/>
      <name val="Arial"/>
      <family val="2"/>
    </font>
    <font>
      <strike/>
      <sz val="11"/>
      <color theme="1"/>
      <name val="Calibri"/>
      <family val="2"/>
      <scheme val="minor"/>
    </font>
    <font>
      <b/>
      <sz val="9"/>
      <color theme="4" tint="-0.249977111117893"/>
      <name val="Arial"/>
      <family val="2"/>
    </font>
    <font>
      <u/>
      <sz val="9"/>
      <color rgb="FFFF0000"/>
      <name val="Arial"/>
      <family val="2"/>
    </font>
    <font>
      <u/>
      <sz val="11"/>
      <color rgb="FFFF0000"/>
      <name val="Calibri"/>
      <family val="2"/>
      <scheme val="minor"/>
    </font>
    <font>
      <i/>
      <sz val="10"/>
      <color rgb="FF000000"/>
      <name val="Arial"/>
      <family val="2"/>
    </font>
    <font>
      <sz val="9"/>
      <color theme="4" tint="-0.249977111117893"/>
      <name val="Arial"/>
      <family val="2"/>
    </font>
    <font>
      <b/>
      <sz val="10"/>
      <color theme="1"/>
      <name val="Calibri"/>
      <family val="2"/>
      <scheme val="minor"/>
    </font>
    <font>
      <sz val="9"/>
      <color rgb="FF00B050"/>
      <name val="Arial"/>
      <family val="2"/>
    </font>
    <font>
      <sz val="10"/>
      <color rgb="FF111111"/>
      <name val="Arial"/>
      <family val="2"/>
    </font>
    <font>
      <b/>
      <sz val="9"/>
      <color rgb="FF0070C0"/>
      <name val="Arial"/>
      <family val="2"/>
    </font>
    <font>
      <b/>
      <sz val="10"/>
      <color rgb="FF002060"/>
      <name val="Segoe UI"/>
      <family val="2"/>
    </font>
    <font>
      <b/>
      <sz val="11"/>
      <color rgb="FF002060"/>
      <name val="Calibri"/>
      <family val="2"/>
      <scheme val="minor"/>
    </font>
    <font>
      <b/>
      <sz val="9"/>
      <color rgb="FF002060"/>
      <name val="Arial"/>
      <family val="2"/>
    </font>
    <font>
      <b/>
      <u/>
      <sz val="9"/>
      <color rgb="FF002060"/>
      <name val="Arial"/>
      <family val="2"/>
    </font>
    <font>
      <b/>
      <u/>
      <sz val="11"/>
      <color rgb="FF002060"/>
      <name val="Calibri"/>
      <family val="2"/>
      <scheme val="minor"/>
    </font>
    <font>
      <b/>
      <sz val="10"/>
      <color rgb="FF002060"/>
      <name val="Palatino"/>
      <family val="1"/>
    </font>
    <font>
      <b/>
      <sz val="10"/>
      <color rgb="FF002060"/>
      <name val="Calibri"/>
      <family val="2"/>
      <scheme val="minor"/>
    </font>
    <font>
      <b/>
      <u/>
      <sz val="9"/>
      <color rgb="FF002060"/>
      <name val="Calibri"/>
      <family val="2"/>
      <scheme val="minor"/>
    </font>
    <font>
      <b/>
      <sz val="9"/>
      <color rgb="FF002060"/>
      <name val="Arial"/>
      <family val="2"/>
      <charset val="1"/>
    </font>
    <font>
      <b/>
      <sz val="11"/>
      <color rgb="FF002060"/>
      <name val="Arial"/>
      <family val="2"/>
      <charset val="1"/>
    </font>
    <font>
      <b/>
      <sz val="8"/>
      <color rgb="FF002060"/>
      <name val="Arial"/>
      <family val="2"/>
      <charset val="1"/>
    </font>
    <font>
      <b/>
      <sz val="8"/>
      <color rgb="FF002060"/>
      <name val="Arial"/>
      <family val="2"/>
    </font>
    <font>
      <b/>
      <u/>
      <sz val="8"/>
      <color rgb="FF002060"/>
      <name val="Calibri"/>
      <family val="2"/>
      <scheme val="minor"/>
    </font>
    <font>
      <b/>
      <sz val="9"/>
      <color theme="4" tint="-0.499984740745262"/>
      <name val="Arial"/>
      <family val="2"/>
    </font>
    <font>
      <sz val="11"/>
      <color rgb="FF000000"/>
      <name val="Calibri"/>
      <family val="2"/>
      <scheme val="minor"/>
    </font>
    <font>
      <sz val="9"/>
      <name val="Arial"/>
      <family val="2"/>
    </font>
    <font>
      <i/>
      <sz val="9"/>
      <name val="Arial"/>
      <family val="2"/>
    </font>
    <font>
      <b/>
      <sz val="10"/>
      <color rgb="FFFFFFFF"/>
      <name val="Times"/>
      <family val="1"/>
    </font>
    <font>
      <i/>
      <sz val="10"/>
      <name val="Arial"/>
      <family val="2"/>
    </font>
  </fonts>
  <fills count="20">
    <fill>
      <patternFill patternType="none"/>
    </fill>
    <fill>
      <patternFill patternType="gray125"/>
    </fill>
    <fill>
      <patternFill patternType="solid">
        <fgColor rgb="FF002060"/>
        <bgColor indexed="64"/>
      </patternFill>
    </fill>
    <fill>
      <patternFill patternType="solid">
        <fgColor rgb="FFD3DFEE"/>
        <bgColor indexed="64"/>
      </patternFill>
    </fill>
    <fill>
      <patternFill patternType="solid">
        <fgColor rgb="FFDCE6F1"/>
        <bgColor indexed="64"/>
      </patternFill>
    </fill>
    <fill>
      <patternFill patternType="solid">
        <fgColor rgb="FFFFFFFF"/>
        <bgColor indexed="64"/>
      </patternFill>
    </fill>
    <fill>
      <patternFill patternType="solid">
        <fgColor rgb="FFDBE5F1"/>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FFFFFF"/>
        <bgColor rgb="FFFFFFCC"/>
      </patternFill>
    </fill>
    <fill>
      <patternFill patternType="solid">
        <fgColor rgb="FF002060"/>
        <bgColor rgb="FF000080"/>
      </patternFill>
    </fill>
    <fill>
      <patternFill patternType="solid">
        <fgColor theme="0"/>
        <bgColor indexed="64"/>
      </patternFill>
    </fill>
    <fill>
      <patternFill patternType="solid">
        <fgColor indexed="65"/>
        <bgColor indexed="64"/>
      </patternFill>
    </fill>
    <fill>
      <patternFill patternType="solid">
        <fgColor rgb="FF1F497D"/>
        <bgColor indexed="64"/>
      </patternFill>
    </fill>
    <fill>
      <patternFill patternType="solid">
        <fgColor rgb="FFFFFF00"/>
        <bgColor indexed="64"/>
      </patternFill>
    </fill>
    <fill>
      <patternFill patternType="solid">
        <fgColor rgb="FFD9E1F2"/>
      </patternFill>
    </fill>
    <fill>
      <patternFill patternType="solid">
        <fgColor rgb="FFFFFFFF"/>
      </patternFill>
    </fill>
    <fill>
      <patternFill patternType="solid">
        <fgColor rgb="FFDCE6F1"/>
        <bgColor rgb="FFDCE6F1"/>
      </patternFill>
    </fill>
    <fill>
      <patternFill patternType="solid">
        <fgColor rgb="FFFFFFFF"/>
        <bgColor rgb="FFFFFFFF"/>
      </patternFill>
    </fill>
  </fills>
  <borders count="239">
    <border>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bottom/>
      <diagonal/>
    </border>
    <border>
      <left/>
      <right style="medium">
        <color rgb="FFFFFFFF"/>
      </right>
      <top style="medium">
        <color rgb="FFFFFFFF"/>
      </top>
      <bottom style="medium">
        <color rgb="FFFFFFFF"/>
      </bottom>
      <diagonal/>
    </border>
    <border>
      <left/>
      <right/>
      <top style="medium">
        <color rgb="FFFFFFFF"/>
      </top>
      <bottom/>
      <diagonal/>
    </border>
    <border>
      <left/>
      <right style="medium">
        <color rgb="FFFFFFFF"/>
      </right>
      <top style="medium">
        <color rgb="FFFFFFFF"/>
      </top>
      <bottom/>
      <diagonal/>
    </border>
    <border>
      <left/>
      <right/>
      <top/>
      <bottom style="medium">
        <color rgb="FFFFFFFF"/>
      </bottom>
      <diagonal/>
    </border>
    <border>
      <left/>
      <right style="medium">
        <color rgb="FFFFFFFF"/>
      </right>
      <top/>
      <bottom style="medium">
        <color rgb="FFFFFFFF"/>
      </bottom>
      <diagonal/>
    </border>
    <border>
      <left/>
      <right style="medium">
        <color rgb="FFFFFFFF"/>
      </right>
      <top/>
      <bottom/>
      <diagonal/>
    </border>
    <border>
      <left style="medium">
        <color rgb="FFFFFFFF"/>
      </left>
      <right/>
      <top style="medium">
        <color rgb="FFFFFFFF"/>
      </top>
      <bottom/>
      <diagonal/>
    </border>
    <border>
      <left style="medium">
        <color rgb="FFFFFFFF"/>
      </left>
      <right/>
      <top/>
      <bottom style="medium">
        <color rgb="FFFFFFFF"/>
      </bottom>
      <diagonal/>
    </border>
    <border>
      <left style="medium">
        <color rgb="FFFFFFFF"/>
      </left>
      <right/>
      <top/>
      <bottom/>
      <diagonal/>
    </border>
    <border>
      <left/>
      <right/>
      <top/>
      <bottom style="medium">
        <color rgb="FF4F81BD"/>
      </bottom>
      <diagonal/>
    </border>
    <border>
      <left/>
      <right/>
      <top style="medium">
        <color rgb="FF4F81BD"/>
      </top>
      <bottom/>
      <diagonal/>
    </border>
    <border>
      <left/>
      <right/>
      <top/>
      <bottom style="medium">
        <color rgb="FF1F497D"/>
      </bottom>
      <diagonal/>
    </border>
    <border>
      <left/>
      <right/>
      <top/>
      <bottom style="medium">
        <color rgb="FF16365C"/>
      </bottom>
      <diagonal/>
    </border>
    <border>
      <left/>
      <right/>
      <top style="medium">
        <color rgb="FF16365C"/>
      </top>
      <bottom/>
      <diagonal/>
    </border>
    <border>
      <left/>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1F497D"/>
      </top>
      <bottom/>
      <diagonal/>
    </border>
    <border>
      <left/>
      <right/>
      <top style="medium">
        <color rgb="FF4F81BD"/>
      </top>
      <bottom style="medium">
        <color rgb="FF4F81BD"/>
      </bottom>
      <diagonal/>
    </border>
    <border>
      <left style="medium">
        <color rgb="FFFFFFFF"/>
      </left>
      <right style="medium">
        <color rgb="FFFFFFFF"/>
      </right>
      <top/>
      <bottom style="medium">
        <color rgb="FF16365C"/>
      </bottom>
      <diagonal/>
    </border>
    <border>
      <left/>
      <right style="medium">
        <color rgb="FFFFFFFF"/>
      </right>
      <top/>
      <bottom style="medium">
        <color rgb="FF16365C"/>
      </bottom>
      <diagonal/>
    </border>
    <border>
      <left/>
      <right style="medium">
        <color rgb="FFFFFFFF"/>
      </right>
      <top/>
      <bottom style="medium">
        <color rgb="FF4F81BD"/>
      </bottom>
      <diagonal/>
    </border>
    <border>
      <left/>
      <right style="medium">
        <color rgb="FF4F81BD"/>
      </right>
      <top/>
      <bottom/>
      <diagonal/>
    </border>
    <border>
      <left/>
      <right style="medium">
        <color rgb="FF4F81BD"/>
      </right>
      <top/>
      <bottom style="medium">
        <color rgb="FF4F81BD"/>
      </bottom>
      <diagonal/>
    </border>
    <border>
      <left style="medium">
        <color rgb="FFFFFFFF"/>
      </left>
      <right style="medium">
        <color rgb="FFFFFFFF"/>
      </right>
      <top style="medium">
        <color rgb="FF16365C"/>
      </top>
      <bottom/>
      <diagonal/>
    </border>
    <border>
      <left/>
      <right style="medium">
        <color rgb="FF16365C"/>
      </right>
      <top/>
      <bottom/>
      <diagonal/>
    </border>
    <border>
      <left/>
      <right/>
      <top/>
      <bottom style="medium">
        <color indexed="64"/>
      </bottom>
      <diagonal/>
    </border>
    <border>
      <left/>
      <right/>
      <top/>
      <bottom style="thin">
        <color rgb="FF1F497D"/>
      </bottom>
      <diagonal/>
    </border>
    <border>
      <left/>
      <right style="medium">
        <color indexed="64"/>
      </right>
      <top/>
      <bottom style="medium">
        <color indexed="64"/>
      </bottom>
      <diagonal/>
    </border>
    <border>
      <left style="medium">
        <color rgb="FF16365C"/>
      </left>
      <right/>
      <top/>
      <bottom/>
      <diagonal/>
    </border>
    <border>
      <left/>
      <right/>
      <top style="medium">
        <color rgb="FF16365C"/>
      </top>
      <bottom style="medium">
        <color rgb="FF16365C"/>
      </bottom>
      <diagonal/>
    </border>
    <border>
      <left style="medium">
        <color rgb="FF16365C"/>
      </left>
      <right style="medium">
        <color rgb="FF16365C"/>
      </right>
      <top/>
      <bottom/>
      <diagonal/>
    </border>
    <border>
      <left style="medium">
        <color rgb="FF16365C"/>
      </left>
      <right style="medium">
        <color rgb="FF16365C"/>
      </right>
      <top/>
      <bottom style="medium">
        <color rgb="FF16365C"/>
      </bottom>
      <diagonal/>
    </border>
    <border>
      <left/>
      <right style="medium">
        <color rgb="FF16365C"/>
      </right>
      <top/>
      <bottom style="medium">
        <color rgb="FF16365C"/>
      </bottom>
      <diagonal/>
    </border>
    <border>
      <left style="medium">
        <color rgb="FFFFFFFF"/>
      </left>
      <right style="medium">
        <color rgb="FFFFFFFF"/>
      </right>
      <top/>
      <bottom style="medium">
        <color rgb="FFFFFFFF"/>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rgb="FF16365C"/>
      </bottom>
      <diagonal/>
    </border>
    <border>
      <left/>
      <right style="medium">
        <color rgb="FF16365C"/>
      </right>
      <top style="medium">
        <color indexed="64"/>
      </top>
      <bottom style="medium">
        <color rgb="FF16365C"/>
      </bottom>
      <diagonal/>
    </border>
    <border>
      <left/>
      <right style="medium">
        <color rgb="FF16365C"/>
      </right>
      <top style="medium">
        <color rgb="FF16365C"/>
      </top>
      <bottom style="medium">
        <color rgb="FF16365C"/>
      </bottom>
      <diagonal/>
    </border>
    <border>
      <left style="medium">
        <color rgb="FF16365C"/>
      </left>
      <right style="medium">
        <color rgb="FF16365C"/>
      </right>
      <top style="medium">
        <color rgb="FF16365C"/>
      </top>
      <bottom style="medium">
        <color rgb="FF16365C"/>
      </bottom>
      <diagonal/>
    </border>
    <border>
      <left/>
      <right style="medium">
        <color rgb="FF16365C"/>
      </right>
      <top style="medium">
        <color indexed="64"/>
      </top>
      <bottom/>
      <diagonal/>
    </border>
    <border>
      <left style="medium">
        <color rgb="FF16365C"/>
      </left>
      <right style="medium">
        <color rgb="FF16365C"/>
      </right>
      <top style="medium">
        <color rgb="FF16365C"/>
      </top>
      <bottom/>
      <diagonal/>
    </border>
    <border>
      <left style="medium">
        <color rgb="FF16365C"/>
      </left>
      <right style="medium">
        <color rgb="FF16365C"/>
      </right>
      <top style="medium">
        <color indexed="64"/>
      </top>
      <bottom/>
      <diagonal/>
    </border>
    <border>
      <left/>
      <right/>
      <top/>
      <bottom style="medium">
        <color rgb="FF305496"/>
      </bottom>
      <diagonal/>
    </border>
    <border>
      <left/>
      <right/>
      <top style="double">
        <color rgb="FF4F81BD"/>
      </top>
      <bottom/>
      <diagonal/>
    </border>
    <border>
      <left/>
      <right/>
      <top style="thin">
        <color theme="4"/>
      </top>
      <bottom style="thin">
        <color theme="4"/>
      </bottom>
      <diagonal/>
    </border>
    <border>
      <left/>
      <right/>
      <top/>
      <bottom style="thin">
        <color theme="4"/>
      </bottom>
      <diagonal/>
    </border>
    <border>
      <left/>
      <right/>
      <top/>
      <bottom style="medium">
        <color theme="4"/>
      </bottom>
      <diagonal/>
    </border>
    <border>
      <left style="thin">
        <color rgb="FF4F81BD"/>
      </left>
      <right style="thin">
        <color rgb="FF4F81BD"/>
      </right>
      <top style="medium">
        <color rgb="FFFFFFFF"/>
      </top>
      <bottom/>
      <diagonal/>
    </border>
    <border>
      <left style="thin">
        <color rgb="FF4F81BD"/>
      </left>
      <right style="thin">
        <color rgb="FF4F81BD"/>
      </right>
      <top/>
      <bottom/>
      <diagonal/>
    </border>
    <border>
      <left style="thin">
        <color rgb="FF4F81BD"/>
      </left>
      <right style="thin">
        <color rgb="FF4F81BD"/>
      </right>
      <top style="double">
        <color rgb="FF4F81BD"/>
      </top>
      <bottom/>
      <diagonal/>
    </border>
    <border>
      <left style="thin">
        <color rgb="FF4F81BD"/>
      </left>
      <right style="thin">
        <color rgb="FF4F81BD"/>
      </right>
      <top/>
      <bottom style="medium">
        <color rgb="FFFFFFFF"/>
      </bottom>
      <diagonal/>
    </border>
    <border>
      <left style="thin">
        <color rgb="FF4F81BD"/>
      </left>
      <right style="thin">
        <color rgb="FF4F81BD"/>
      </right>
      <top/>
      <bottom style="medium">
        <color rgb="FF4F81BD"/>
      </bottom>
      <diagonal/>
    </border>
    <border>
      <left style="thin">
        <color theme="4"/>
      </left>
      <right style="thin">
        <color theme="4"/>
      </right>
      <top/>
      <bottom style="medium">
        <color theme="4"/>
      </bottom>
      <diagonal/>
    </border>
    <border>
      <left style="thin">
        <color theme="4"/>
      </left>
      <right style="thin">
        <color theme="4"/>
      </right>
      <top/>
      <bottom/>
      <diagonal/>
    </border>
    <border>
      <left style="thin">
        <color theme="4"/>
      </left>
      <right/>
      <top/>
      <bottom/>
      <diagonal/>
    </border>
    <border>
      <left style="medium">
        <color rgb="FFFFFFFF"/>
      </left>
      <right/>
      <top/>
      <bottom style="medium">
        <color theme="4"/>
      </bottom>
      <diagonal/>
    </border>
    <border>
      <left/>
      <right/>
      <top style="medium">
        <color rgb="FFFFFFFF"/>
      </top>
      <bottom style="medium">
        <color theme="4"/>
      </bottom>
      <diagonal/>
    </border>
    <border>
      <left/>
      <right style="thin">
        <color theme="4"/>
      </right>
      <top/>
      <bottom/>
      <diagonal/>
    </border>
    <border>
      <left style="thin">
        <color theme="4"/>
      </left>
      <right/>
      <top style="thin">
        <color theme="4"/>
      </top>
      <bottom style="thin">
        <color theme="4"/>
      </bottom>
      <diagonal/>
    </border>
    <border>
      <left/>
      <right/>
      <top style="medium">
        <color theme="4"/>
      </top>
      <bottom/>
      <diagonal/>
    </border>
    <border>
      <left style="thin">
        <color theme="4"/>
      </left>
      <right/>
      <top style="medium">
        <color theme="4"/>
      </top>
      <bottom/>
      <diagonal/>
    </border>
    <border>
      <left/>
      <right/>
      <top style="medium">
        <color theme="4"/>
      </top>
      <bottom style="medium">
        <color theme="4"/>
      </bottom>
      <diagonal/>
    </border>
    <border>
      <left style="thin">
        <color theme="4"/>
      </left>
      <right/>
      <top style="medium">
        <color theme="4"/>
      </top>
      <bottom style="medium">
        <color theme="4"/>
      </bottom>
      <diagonal/>
    </border>
    <border>
      <left style="medium">
        <color rgb="FF16365C"/>
      </left>
      <right/>
      <top style="medium">
        <color rgb="FFFFFFFF"/>
      </top>
      <bottom style="medium">
        <color theme="4"/>
      </bottom>
      <diagonal/>
    </border>
    <border>
      <left style="medium">
        <color rgb="FFFFFFFF"/>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medium">
        <color indexed="64"/>
      </left>
      <right/>
      <top/>
      <bottom/>
      <diagonal/>
    </border>
    <border>
      <left style="medium">
        <color indexed="64"/>
      </left>
      <right/>
      <top/>
      <bottom style="medium">
        <color indexed="64"/>
      </bottom>
      <diagonal/>
    </border>
    <border>
      <left/>
      <right style="medium">
        <color rgb="FF4F81BD"/>
      </right>
      <top/>
      <bottom style="medium">
        <color auto="1"/>
      </bottom>
      <diagonal/>
    </border>
    <border>
      <left style="medium">
        <color rgb="FF16365C"/>
      </left>
      <right/>
      <top/>
      <bottom style="medium">
        <color rgb="FF16365C"/>
      </bottom>
      <diagonal/>
    </border>
    <border>
      <left style="medium">
        <color rgb="FF16365C"/>
      </left>
      <right/>
      <top style="medium">
        <color rgb="FF16365C"/>
      </top>
      <bottom style="medium">
        <color rgb="FF16365C"/>
      </bottom>
      <diagonal/>
    </border>
    <border>
      <left/>
      <right/>
      <top style="medium">
        <color indexed="64"/>
      </top>
      <bottom style="medium">
        <color indexed="64"/>
      </bottom>
      <diagonal/>
    </border>
    <border>
      <left/>
      <right/>
      <top/>
      <bottom style="medium">
        <color rgb="FF44546A"/>
      </bottom>
      <diagonal/>
    </border>
    <border>
      <left style="medium">
        <color indexed="64"/>
      </left>
      <right style="medium">
        <color rgb="FF16365C"/>
      </right>
      <top style="medium">
        <color rgb="FF16365C"/>
      </top>
      <bottom style="medium">
        <color rgb="FF16365C"/>
      </bottom>
      <diagonal/>
    </border>
    <border>
      <left/>
      <right style="medium">
        <color indexed="64"/>
      </right>
      <top style="medium">
        <color rgb="FF16365C"/>
      </top>
      <bottom style="medium">
        <color rgb="FF16365C"/>
      </bottom>
      <diagonal/>
    </border>
    <border>
      <left style="medium">
        <color indexed="64"/>
      </left>
      <right style="medium">
        <color indexed="64"/>
      </right>
      <top style="medium">
        <color rgb="FF16365C"/>
      </top>
      <bottom style="medium">
        <color rgb="FF16365C"/>
      </bottom>
      <diagonal/>
    </border>
    <border>
      <left/>
      <right/>
      <top/>
      <bottom style="thin">
        <color auto="1"/>
      </bottom>
      <diagonal/>
    </border>
    <border>
      <left style="thin">
        <color theme="4"/>
      </left>
      <right/>
      <top/>
      <bottom style="medium">
        <color theme="4"/>
      </bottom>
      <diagonal/>
    </border>
    <border>
      <left/>
      <right/>
      <top style="medium">
        <color rgb="FF44546A"/>
      </top>
      <bottom style="medium">
        <color theme="4" tint="-0.499984740745262"/>
      </bottom>
      <diagonal/>
    </border>
    <border>
      <left/>
      <right/>
      <top style="medium">
        <color theme="4" tint="-0.499984740745262"/>
      </top>
      <bottom style="thin">
        <color theme="4" tint="-0.499984740745262"/>
      </bottom>
      <diagonal/>
    </border>
    <border>
      <left/>
      <right/>
      <top/>
      <bottom style="thin">
        <color theme="4" tint="-0.499984740745262"/>
      </bottom>
      <diagonal/>
    </border>
    <border>
      <left/>
      <right/>
      <top/>
      <bottom style="medium">
        <color theme="4" tint="-0.499984740745262"/>
      </bottom>
      <diagonal/>
    </border>
    <border>
      <left/>
      <right/>
      <top style="medium">
        <color theme="4" tint="-0.499984740745262"/>
      </top>
      <bottom style="medium">
        <color theme="4" tint="-0.499984740745262"/>
      </bottom>
      <diagonal/>
    </border>
    <border>
      <left/>
      <right/>
      <top style="medium">
        <color rgb="FF44546A"/>
      </top>
      <bottom/>
      <diagonal/>
    </border>
    <border>
      <left/>
      <right style="medium">
        <color theme="4" tint="-0.499984740745262"/>
      </right>
      <top style="medium">
        <color rgb="FF44546A"/>
      </top>
      <bottom/>
      <diagonal/>
    </border>
    <border>
      <left style="medium">
        <color theme="4" tint="-0.499984740745262"/>
      </left>
      <right/>
      <top style="medium">
        <color rgb="FF44546A"/>
      </top>
      <bottom/>
      <diagonal/>
    </border>
    <border>
      <left/>
      <right style="medium">
        <color theme="4" tint="-0.499984740745262"/>
      </right>
      <top/>
      <bottom style="medium">
        <color rgb="FF44546A"/>
      </bottom>
      <diagonal/>
    </border>
    <border>
      <left style="medium">
        <color theme="4" tint="-0.499984740745262"/>
      </left>
      <right/>
      <top/>
      <bottom style="medium">
        <color rgb="FF44546A"/>
      </bottom>
      <diagonal/>
    </border>
    <border>
      <left/>
      <right style="medium">
        <color theme="4" tint="-0.499984740745262"/>
      </right>
      <top/>
      <bottom/>
      <diagonal/>
    </border>
    <border>
      <left style="medium">
        <color theme="4" tint="-0.499984740745262"/>
      </left>
      <right/>
      <top/>
      <bottom/>
      <diagonal/>
    </border>
    <border>
      <left/>
      <right style="medium">
        <color theme="4" tint="-0.499984740745262"/>
      </right>
      <top style="medium">
        <color theme="4" tint="-0.499984740745262"/>
      </top>
      <bottom style="medium">
        <color theme="4" tint="-0.499984740745262"/>
      </bottom>
      <diagonal/>
    </border>
    <border>
      <left style="medium">
        <color theme="4" tint="-0.499984740745262"/>
      </left>
      <right/>
      <top style="medium">
        <color theme="4" tint="-0.499984740745262"/>
      </top>
      <bottom style="medium">
        <color theme="4" tint="-0.499984740745262"/>
      </bottom>
      <diagonal/>
    </border>
    <border>
      <left/>
      <right/>
      <top/>
      <bottom style="medium">
        <color theme="3"/>
      </bottom>
      <diagonal/>
    </border>
    <border>
      <left/>
      <right style="medium">
        <color theme="3"/>
      </right>
      <top style="medium">
        <color theme="3"/>
      </top>
      <bottom/>
      <diagonal/>
    </border>
    <border>
      <left style="medium">
        <color theme="3"/>
      </left>
      <right/>
      <top style="medium">
        <color theme="3"/>
      </top>
      <bottom style="medium">
        <color theme="8" tint="-0.499984740745262"/>
      </bottom>
      <diagonal/>
    </border>
    <border>
      <left/>
      <right style="medium">
        <color theme="3"/>
      </right>
      <top style="medium">
        <color theme="3"/>
      </top>
      <bottom style="medium">
        <color theme="8" tint="-0.499984740745262"/>
      </bottom>
      <diagonal/>
    </border>
    <border>
      <left/>
      <right/>
      <top style="medium">
        <color theme="3"/>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3"/>
      </top>
      <bottom/>
      <diagonal/>
    </border>
    <border>
      <left/>
      <right style="medium">
        <color theme="8" tint="-0.499984740745262"/>
      </right>
      <top/>
      <bottom/>
      <diagonal/>
    </border>
    <border>
      <left/>
      <right style="medium">
        <color theme="8" tint="-0.499984740745262"/>
      </right>
      <top style="medium">
        <color theme="8" tint="-0.499984740745262"/>
      </top>
      <bottom style="medium">
        <color theme="8" tint="-0.499984740745262"/>
      </bottom>
      <diagonal/>
    </border>
    <border>
      <left/>
      <right/>
      <top style="medium">
        <color theme="3" tint="0.39997558519241921"/>
      </top>
      <bottom/>
      <diagonal/>
    </border>
    <border>
      <left/>
      <right/>
      <top style="medium">
        <color theme="3" tint="0.39997558519241921"/>
      </top>
      <bottom style="medium">
        <color theme="3" tint="0.39997558519241921"/>
      </bottom>
      <diagonal/>
    </border>
    <border>
      <left/>
      <right/>
      <top/>
      <bottom style="medium">
        <color theme="3" tint="0.39997558519241921"/>
      </bottom>
      <diagonal/>
    </border>
    <border>
      <left/>
      <right/>
      <top style="medium">
        <color theme="3"/>
      </top>
      <bottom/>
      <diagonal/>
    </border>
    <border>
      <left style="medium">
        <color theme="3"/>
      </left>
      <right/>
      <top style="medium">
        <color theme="3"/>
      </top>
      <bottom/>
      <diagonal/>
    </border>
    <border>
      <left/>
      <right style="medium">
        <color theme="3"/>
      </right>
      <top/>
      <bottom style="medium">
        <color theme="3"/>
      </bottom>
      <diagonal/>
    </border>
    <border>
      <left/>
      <right style="medium">
        <color theme="3"/>
      </right>
      <top/>
      <bottom/>
      <diagonal/>
    </border>
    <border>
      <left/>
      <right style="medium">
        <color theme="3"/>
      </right>
      <top/>
      <bottom style="medium">
        <color rgb="FF4F81BD"/>
      </bottom>
      <diagonal/>
    </border>
    <border>
      <left style="medium">
        <color theme="3"/>
      </left>
      <right/>
      <top/>
      <bottom style="medium">
        <color theme="3"/>
      </bottom>
      <diagonal/>
    </border>
    <border>
      <left/>
      <right style="medium">
        <color theme="3"/>
      </right>
      <top style="medium">
        <color theme="3"/>
      </top>
      <bottom style="medium">
        <color theme="3"/>
      </bottom>
      <diagonal/>
    </border>
    <border>
      <left style="medium">
        <color theme="3"/>
      </left>
      <right/>
      <top style="medium">
        <color theme="3"/>
      </top>
      <bottom style="medium">
        <color theme="3"/>
      </bottom>
      <diagonal/>
    </border>
    <border>
      <left/>
      <right style="medium">
        <color theme="3"/>
      </right>
      <top style="thin">
        <color rgb="FF002060"/>
      </top>
      <bottom/>
      <diagonal/>
    </border>
    <border>
      <left/>
      <right/>
      <top style="thin">
        <color rgb="FF002060"/>
      </top>
      <bottom/>
      <diagonal/>
    </border>
    <border>
      <left/>
      <right style="medium">
        <color theme="3"/>
      </right>
      <top style="thin">
        <color rgb="FF002060"/>
      </top>
      <bottom style="thin">
        <color rgb="FF002060"/>
      </bottom>
      <diagonal/>
    </border>
    <border>
      <left style="medium">
        <color theme="3"/>
      </left>
      <right/>
      <top style="thin">
        <color rgb="FF002060"/>
      </top>
      <bottom style="thin">
        <color rgb="FF002060"/>
      </bottom>
      <diagonal/>
    </border>
    <border>
      <left/>
      <right/>
      <top style="thin">
        <color rgb="FF002060"/>
      </top>
      <bottom style="thin">
        <color rgb="FF002060"/>
      </bottom>
      <diagonal/>
    </border>
    <border>
      <left/>
      <right/>
      <top/>
      <bottom style="thin">
        <color theme="3" tint="-0.249977111117893"/>
      </bottom>
      <diagonal/>
    </border>
    <border>
      <left/>
      <right/>
      <top style="medium">
        <color theme="4"/>
      </top>
      <bottom style="medium">
        <color rgb="FF4F81BD"/>
      </bottom>
      <diagonal/>
    </border>
    <border>
      <left/>
      <right/>
      <top/>
      <bottom style="medium">
        <color rgb="FF0070C0"/>
      </bottom>
      <diagonal/>
    </border>
    <border>
      <left/>
      <right/>
      <top style="medium">
        <color rgb="FF0070C0"/>
      </top>
      <bottom/>
      <diagonal/>
    </border>
    <border>
      <left/>
      <right/>
      <top style="medium">
        <color theme="4"/>
      </top>
      <bottom style="medium">
        <color rgb="FF0070C0"/>
      </bottom>
      <diagonal/>
    </border>
    <border>
      <left/>
      <right/>
      <top style="thin">
        <color indexed="64"/>
      </top>
      <bottom/>
      <diagonal/>
    </border>
    <border>
      <left/>
      <right/>
      <top style="medium">
        <color rgb="FF538DD5"/>
      </top>
      <bottom/>
      <diagonal/>
    </border>
    <border>
      <left/>
      <right/>
      <top/>
      <bottom style="medium">
        <color rgb="FF538DD5"/>
      </bottom>
      <diagonal/>
    </border>
    <border>
      <left/>
      <right style="medium">
        <color rgb="FF1F497D"/>
      </right>
      <top/>
      <bottom/>
      <diagonal/>
    </border>
    <border>
      <left/>
      <right/>
      <top style="medium">
        <color rgb="FF1F497D"/>
      </top>
      <bottom style="medium">
        <color rgb="FF1F497D"/>
      </bottom>
      <diagonal/>
    </border>
    <border>
      <left/>
      <right style="medium">
        <color auto="1"/>
      </right>
      <top/>
      <bottom/>
      <diagonal/>
    </border>
    <border>
      <left/>
      <right style="medium">
        <color auto="1"/>
      </right>
      <top style="medium">
        <color auto="1"/>
      </top>
      <bottom/>
      <diagonal/>
    </border>
    <border>
      <left/>
      <right/>
      <top/>
      <bottom style="medium">
        <color rgb="FF002060"/>
      </bottom>
      <diagonal/>
    </border>
    <border>
      <left/>
      <right style="medium">
        <color rgb="FF1F497D"/>
      </right>
      <top/>
      <bottom style="medium">
        <color rgb="FF002060"/>
      </bottom>
      <diagonal/>
    </border>
    <border>
      <left/>
      <right/>
      <top style="medium">
        <color rgb="FF002060"/>
      </top>
      <bottom style="medium">
        <color rgb="FF002060"/>
      </bottom>
      <diagonal/>
    </border>
    <border>
      <left/>
      <right style="medium">
        <color rgb="FF1F497D"/>
      </right>
      <top style="medium">
        <color rgb="FF002060"/>
      </top>
      <bottom style="medium">
        <color rgb="FF002060"/>
      </bottom>
      <diagonal/>
    </border>
    <border>
      <left/>
      <right/>
      <top style="medium">
        <color rgb="FF305496"/>
      </top>
      <bottom/>
      <diagonal/>
    </border>
    <border>
      <left/>
      <right style="medium">
        <color rgb="FF1F497D"/>
      </right>
      <top style="medium">
        <color rgb="FF305496"/>
      </top>
      <bottom/>
      <diagonal/>
    </border>
    <border>
      <left style="medium">
        <color rgb="FF1F497D"/>
      </left>
      <right/>
      <top style="medium">
        <color rgb="FF305496"/>
      </top>
      <bottom/>
      <diagonal/>
    </border>
    <border>
      <left style="medium">
        <color rgb="FF1F497D"/>
      </left>
      <right/>
      <top/>
      <bottom style="medium">
        <color rgb="FF002060"/>
      </bottom>
      <diagonal/>
    </border>
    <border>
      <left/>
      <right/>
      <top/>
      <bottom style="medium">
        <color theme="3" tint="0.39994506668294322"/>
      </bottom>
      <diagonal/>
    </border>
    <border>
      <left/>
      <right/>
      <top style="medium">
        <color theme="3" tint="0.39994506668294322"/>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rgb="FF1F497D"/>
      </left>
      <right/>
      <top style="medium">
        <color rgb="FF1F497D"/>
      </top>
      <bottom/>
      <diagonal/>
    </border>
    <border>
      <left style="medium">
        <color rgb="FF1F497D"/>
      </left>
      <right/>
      <top/>
      <bottom/>
      <diagonal/>
    </border>
    <border>
      <left style="medium">
        <color rgb="FF1F497D"/>
      </left>
      <right/>
      <top/>
      <bottom style="medium">
        <color rgb="FF1F497D"/>
      </bottom>
      <diagonal/>
    </border>
    <border>
      <left/>
      <right style="medium">
        <color rgb="FF1F497D"/>
      </right>
      <top style="medium">
        <color rgb="FF1F497D"/>
      </top>
      <bottom/>
      <diagonal/>
    </border>
    <border>
      <left/>
      <right style="medium">
        <color rgb="FF1F497D"/>
      </right>
      <top/>
      <bottom style="medium">
        <color rgb="FF1F497D"/>
      </bottom>
      <diagonal/>
    </border>
    <border>
      <left/>
      <right style="medium">
        <color rgb="FF1F497D"/>
      </right>
      <top style="medium">
        <color rgb="FF1F497D"/>
      </top>
      <bottom style="medium">
        <color rgb="FF1F497D"/>
      </bottom>
      <diagonal/>
    </border>
    <border>
      <left style="medium">
        <color rgb="FF1F497D"/>
      </left>
      <right/>
      <top style="medium">
        <color rgb="FF1F497D"/>
      </top>
      <bottom style="medium">
        <color rgb="FF1F497D"/>
      </bottom>
      <diagonal/>
    </border>
    <border>
      <left/>
      <right style="thin">
        <color auto="1"/>
      </right>
      <top/>
      <bottom/>
      <diagonal/>
    </border>
    <border>
      <left/>
      <right style="thin">
        <color theme="4"/>
      </right>
      <top style="thin">
        <color theme="4"/>
      </top>
      <bottom/>
      <diagonal/>
    </border>
    <border>
      <left style="thin">
        <color theme="4"/>
      </left>
      <right/>
      <top/>
      <bottom style="thin">
        <color theme="4"/>
      </bottom>
      <diagonal/>
    </border>
    <border>
      <left/>
      <right style="thin">
        <color theme="4"/>
      </right>
      <top/>
      <bottom style="thin">
        <color theme="4"/>
      </bottom>
      <diagonal/>
    </border>
    <border>
      <left style="medium">
        <color rgb="FF16365C"/>
      </left>
      <right style="medium">
        <color rgb="FF16365C"/>
      </right>
      <top/>
      <bottom style="medium">
        <color indexed="64"/>
      </bottom>
      <diagonal/>
    </border>
    <border>
      <left style="medium">
        <color rgb="FF16365C"/>
      </left>
      <right/>
      <top style="medium">
        <color rgb="FF16365C"/>
      </top>
      <bottom/>
      <diagonal/>
    </border>
    <border>
      <left/>
      <right style="medium">
        <color rgb="FF16365C"/>
      </right>
      <top style="medium">
        <color rgb="FF16365C"/>
      </top>
      <bottom style="medium">
        <color indexed="64"/>
      </bottom>
      <diagonal/>
    </border>
    <border>
      <left/>
      <right style="medium">
        <color rgb="FF16365C"/>
      </right>
      <top style="medium">
        <color rgb="FF16365C"/>
      </top>
      <bottom/>
      <diagonal/>
    </border>
    <border>
      <left style="medium">
        <color rgb="FF4F81BD"/>
      </left>
      <right/>
      <top/>
      <bottom/>
      <diagonal/>
    </border>
    <border>
      <left style="medium">
        <color rgb="FF4F81BD"/>
      </left>
      <right/>
      <top/>
      <bottom style="medium">
        <color rgb="FF4F81BD"/>
      </bottom>
      <diagonal/>
    </border>
    <border>
      <left/>
      <right/>
      <top style="medium">
        <color rgb="FF002060"/>
      </top>
      <bottom/>
      <diagonal/>
    </border>
    <border>
      <left/>
      <right style="medium">
        <color rgb="FF002060"/>
      </right>
      <top style="medium">
        <color rgb="FF002060"/>
      </top>
      <bottom style="medium">
        <color rgb="FF002060"/>
      </bottom>
      <diagonal/>
    </border>
    <border>
      <left/>
      <right style="medium">
        <color rgb="FF002060"/>
      </right>
      <top style="medium">
        <color rgb="FF002060"/>
      </top>
      <bottom/>
      <diagonal/>
    </border>
    <border>
      <left/>
      <right style="medium">
        <color rgb="FF002060"/>
      </right>
      <top/>
      <bottom/>
      <diagonal/>
    </border>
    <border>
      <left style="medium">
        <color rgb="FF4F81BD"/>
      </left>
      <right style="thin">
        <color rgb="FF4F81BD"/>
      </right>
      <top/>
      <bottom style="medium">
        <color rgb="FF4F81BD"/>
      </bottom>
      <diagonal/>
    </border>
    <border>
      <left style="medium">
        <color rgb="FF4F81BD"/>
      </left>
      <right style="thin">
        <color rgb="FF4F81BD"/>
      </right>
      <top/>
      <bottom/>
      <diagonal/>
    </border>
    <border>
      <left style="thin">
        <color rgb="FF4F81BD"/>
      </left>
      <right style="medium">
        <color rgb="FF4F81BD"/>
      </right>
      <top/>
      <bottom/>
      <diagonal/>
    </border>
    <border>
      <left style="thin">
        <color rgb="FF4F81BD"/>
      </left>
      <right style="medium">
        <color rgb="FF4F81BD"/>
      </right>
      <top/>
      <bottom style="medium">
        <color rgb="FF4F81BD"/>
      </bottom>
      <diagonal/>
    </border>
    <border>
      <left/>
      <right style="thin">
        <color rgb="FF4F81BD"/>
      </right>
      <top/>
      <bottom/>
      <diagonal/>
    </border>
    <border>
      <left/>
      <right style="thin">
        <color theme="4"/>
      </right>
      <top/>
      <bottom style="medium">
        <color rgb="FFFFFFFF"/>
      </bottom>
      <diagonal/>
    </border>
    <border>
      <left/>
      <right/>
      <top/>
      <bottom style="medium">
        <color rgb="FF5B9BD5"/>
      </bottom>
      <diagonal/>
    </border>
    <border>
      <left/>
      <right/>
      <top style="medium">
        <color rgb="FF44546A"/>
      </top>
      <bottom style="medium">
        <color rgb="FF44546A"/>
      </bottom>
      <diagonal/>
    </border>
    <border>
      <left/>
      <right/>
      <top/>
      <bottom style="thin">
        <color rgb="FF4F81BD"/>
      </bottom>
      <diagonal/>
    </border>
    <border>
      <left style="thin">
        <color rgb="FF44546A"/>
      </left>
      <right/>
      <top style="medium">
        <color rgb="FF44546A"/>
      </top>
      <bottom/>
      <diagonal/>
    </border>
    <border>
      <left/>
      <right style="thin">
        <color rgb="FF44546A"/>
      </right>
      <top style="medium">
        <color rgb="FF44546A"/>
      </top>
      <bottom/>
      <diagonal/>
    </border>
    <border>
      <left style="thin">
        <color rgb="FF44546A"/>
      </left>
      <right/>
      <top/>
      <bottom/>
      <diagonal/>
    </border>
    <border>
      <left/>
      <right style="thin">
        <color rgb="FF44546A"/>
      </right>
      <top/>
      <bottom/>
      <diagonal/>
    </border>
    <border>
      <left style="thin">
        <color rgb="FF44546A"/>
      </left>
      <right/>
      <top/>
      <bottom style="medium">
        <color rgb="FF44546A"/>
      </bottom>
      <diagonal/>
    </border>
    <border>
      <left/>
      <right style="thin">
        <color rgb="FF44546A"/>
      </right>
      <top/>
      <bottom style="medium">
        <color rgb="FF44546A"/>
      </bottom>
      <diagonal/>
    </border>
    <border>
      <left style="thin">
        <color auto="1"/>
      </left>
      <right/>
      <top/>
      <bottom/>
      <diagonal/>
    </border>
    <border>
      <left/>
      <right/>
      <top style="medium">
        <color rgb="FF0070C0"/>
      </top>
      <bottom style="medium">
        <color rgb="FF0070C0"/>
      </bottom>
      <diagonal/>
    </border>
    <border>
      <left/>
      <right/>
      <top style="thin">
        <color theme="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bottom>
      <diagonal/>
    </border>
    <border>
      <left style="medium">
        <color indexed="64"/>
      </left>
      <right/>
      <top style="medium">
        <color rgb="FFFFFFFF"/>
      </top>
      <bottom style="medium">
        <color theme="0"/>
      </bottom>
      <diagonal/>
    </border>
    <border>
      <left/>
      <right style="medium">
        <color rgb="FFFFFFFF"/>
      </right>
      <top style="medium">
        <color rgb="FFFFFFFF"/>
      </top>
      <bottom style="medium">
        <color theme="0"/>
      </bottom>
      <diagonal/>
    </border>
    <border>
      <left style="medium">
        <color rgb="FFFFFFFF"/>
      </left>
      <right style="medium">
        <color rgb="FFFFFFFF"/>
      </right>
      <top/>
      <bottom style="medium">
        <color rgb="FF4F81BD"/>
      </bottom>
      <diagonal/>
    </border>
    <border>
      <left/>
      <right/>
      <top style="thin">
        <color theme="0"/>
      </top>
      <bottom/>
      <diagonal/>
    </border>
    <border>
      <left/>
      <right/>
      <top style="thin">
        <color auto="1"/>
      </top>
      <bottom style="thin">
        <color theme="4"/>
      </bottom>
      <diagonal/>
    </border>
    <border>
      <left style="medium">
        <color rgb="FFFFFFFF"/>
      </left>
      <right/>
      <top style="medium">
        <color theme="0"/>
      </top>
      <bottom/>
      <diagonal/>
    </border>
    <border>
      <left/>
      <right/>
      <top style="medium">
        <color theme="0"/>
      </top>
      <bottom/>
      <diagonal/>
    </border>
    <border>
      <left/>
      <right/>
      <top style="thin">
        <color rgb="FF0070C0"/>
      </top>
      <bottom/>
      <diagonal/>
    </border>
    <border>
      <left/>
      <right/>
      <top style="thin">
        <color rgb="FF0070C0"/>
      </top>
      <bottom style="thin">
        <color rgb="FF0070C0"/>
      </bottom>
      <diagonal/>
    </border>
    <border>
      <left/>
      <right/>
      <top style="thin">
        <color rgb="FF0070C0"/>
      </top>
      <bottom style="medium">
        <color rgb="FF4F81BD"/>
      </bottom>
      <diagonal/>
    </border>
    <border>
      <left style="thin">
        <color theme="4"/>
      </left>
      <right/>
      <top style="thin">
        <color theme="4"/>
      </top>
      <bottom/>
      <diagonal/>
    </border>
    <border>
      <left/>
      <right style="thin">
        <color theme="4"/>
      </right>
      <top style="medium">
        <color theme="4"/>
      </top>
      <bottom/>
      <diagonal/>
    </border>
    <border>
      <left style="thin">
        <color rgb="FF4F81BD"/>
      </left>
      <right/>
      <top/>
      <bottom/>
      <diagonal/>
    </border>
    <border>
      <left/>
      <right style="medium">
        <color theme="4" tint="-0.499984740745262"/>
      </right>
      <top/>
      <bottom style="thin">
        <color indexed="64"/>
      </bottom>
      <diagonal/>
    </border>
    <border>
      <left style="medium">
        <color theme="4" tint="-0.499984740745262"/>
      </left>
      <right/>
      <top/>
      <bottom style="thin">
        <color indexed="64"/>
      </bottom>
      <diagonal/>
    </border>
    <border>
      <left style="medium">
        <color rgb="FF4F81BD"/>
      </left>
      <right style="medium">
        <color rgb="FF4F81BD"/>
      </right>
      <top/>
      <bottom style="medium">
        <color rgb="FF4F81BD"/>
      </bottom>
      <diagonal/>
    </border>
    <border>
      <left/>
      <right style="medium">
        <color rgb="FF4F81BD"/>
      </right>
      <top style="medium">
        <color rgb="FF4F81BD"/>
      </top>
      <bottom style="medium">
        <color rgb="FF4F81BD"/>
      </bottom>
      <diagonal/>
    </border>
    <border>
      <left style="medium">
        <color indexed="64"/>
      </left>
      <right style="medium">
        <color rgb="FF16365C"/>
      </right>
      <top/>
      <bottom style="medium">
        <color indexed="64"/>
      </bottom>
      <diagonal/>
    </border>
    <border>
      <left/>
      <right/>
      <top style="thin">
        <color rgb="FF1F497D"/>
      </top>
      <bottom style="medium">
        <color rgb="FF1F497D"/>
      </bottom>
      <diagonal/>
    </border>
    <border>
      <left/>
      <right style="thin">
        <color auto="1"/>
      </right>
      <top style="medium">
        <color rgb="FFFFFFFF"/>
      </top>
      <bottom style="medium">
        <color rgb="FFFFFFFF"/>
      </bottom>
      <diagonal/>
    </border>
    <border>
      <left/>
      <right style="thin">
        <color auto="1"/>
      </right>
      <top/>
      <bottom style="thin">
        <color auto="1"/>
      </bottom>
      <diagonal/>
    </border>
    <border>
      <left/>
      <right style="thin">
        <color auto="1"/>
      </right>
      <top style="medium">
        <color rgb="FFFFFFFF"/>
      </top>
      <bottom style="thin">
        <color auto="1"/>
      </bottom>
      <diagonal/>
    </border>
    <border>
      <left/>
      <right style="thin">
        <color auto="1"/>
      </right>
      <top/>
      <bottom style="medium">
        <color rgb="FFFFFFFF"/>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auto="1"/>
      </right>
      <top style="medium">
        <color indexed="64"/>
      </top>
      <bottom style="medium">
        <color indexed="64"/>
      </bottom>
      <diagonal/>
    </border>
    <border>
      <left style="thin">
        <color auto="1"/>
      </left>
      <right/>
      <top/>
      <bottom style="thin">
        <color auto="1"/>
      </bottom>
      <diagonal/>
    </border>
    <border>
      <left style="medium">
        <color rgb="FFFFFFFF"/>
      </left>
      <right/>
      <top style="medium">
        <color rgb="FFFFFFFF"/>
      </top>
      <bottom style="thin">
        <color indexed="64"/>
      </bottom>
      <diagonal/>
    </border>
    <border>
      <left style="medium">
        <color rgb="FFFFFFFF"/>
      </left>
      <right/>
      <top/>
      <bottom style="thin">
        <color indexed="64"/>
      </bottom>
      <diagonal/>
    </border>
    <border>
      <left style="medium">
        <color rgb="FF16365C"/>
      </left>
      <right style="medium">
        <color rgb="FF16365C"/>
      </right>
      <top style="medium">
        <color rgb="FF16365C"/>
      </top>
      <bottom style="medium">
        <color indexed="64"/>
      </bottom>
      <diagonal/>
    </border>
    <border>
      <left/>
      <right style="medium">
        <color rgb="FFFFFFFF"/>
      </right>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n">
        <color theme="3"/>
      </bottom>
      <diagonal/>
    </border>
    <border>
      <left/>
      <right/>
      <top/>
      <bottom style="thin">
        <color theme="3"/>
      </bottom>
      <diagonal/>
    </border>
    <border>
      <left/>
      <right style="thin">
        <color theme="3"/>
      </right>
      <top/>
      <bottom style="thin">
        <color theme="3"/>
      </bottom>
      <diagonal/>
    </border>
    <border>
      <left/>
      <right/>
      <top style="thin">
        <color rgb="FF4F81BD"/>
      </top>
      <bottom style="thin">
        <color rgb="FF4F81BD"/>
      </bottom>
      <diagonal/>
    </border>
    <border>
      <left/>
      <right/>
      <top/>
      <bottom style="thin">
        <color rgb="FF0070C0"/>
      </bottom>
      <diagonal/>
    </border>
    <border>
      <left style="medium">
        <color rgb="FF4F81BD"/>
      </left>
      <right style="medium">
        <color rgb="FF4F81BD"/>
      </right>
      <top/>
      <bottom/>
      <diagonal/>
    </border>
    <border>
      <left style="thin">
        <color rgb="FF4F81BD"/>
      </left>
      <right/>
      <top/>
      <bottom style="medium">
        <color rgb="FF4F81BD"/>
      </bottom>
      <diagonal/>
    </border>
  </borders>
  <cellStyleXfs count="35">
    <xf numFmtId="0" fontId="0" fillId="0" borderId="0"/>
    <xf numFmtId="0" fontId="15" fillId="0" borderId="0" applyNumberFormat="0" applyFill="0" applyBorder="0" applyAlignment="0" applyProtection="0"/>
    <xf numFmtId="0" fontId="30" fillId="0" borderId="0"/>
    <xf numFmtId="0" fontId="33" fillId="0" borderId="0"/>
    <xf numFmtId="9" fontId="33" fillId="0" borderId="0" applyBorder="0" applyProtection="0"/>
    <xf numFmtId="167" fontId="33" fillId="0" borderId="0" applyBorder="0" applyProtection="0"/>
    <xf numFmtId="168" fontId="33" fillId="0" borderId="0" applyBorder="0" applyProtection="0"/>
    <xf numFmtId="0" fontId="37" fillId="0" borderId="0"/>
    <xf numFmtId="43" fontId="28" fillId="0" borderId="0" applyFont="0" applyFill="0" applyBorder="0" applyAlignment="0" applyProtection="0"/>
    <xf numFmtId="43" fontId="28" fillId="0" borderId="0" applyFont="0" applyFill="0" applyBorder="0" applyAlignment="0" applyProtection="0"/>
    <xf numFmtId="0" fontId="53" fillId="0" borderId="0"/>
    <xf numFmtId="43" fontId="53" fillId="0" borderId="0" applyFont="0" applyFill="0" applyBorder="0" applyAlignment="0" applyProtection="0"/>
    <xf numFmtId="9" fontId="53" fillId="0" borderId="0" applyFont="0" applyFill="0" applyBorder="0" applyAlignment="0" applyProtection="0"/>
    <xf numFmtId="0" fontId="28" fillId="0" borderId="0"/>
    <xf numFmtId="0" fontId="28" fillId="0" borderId="0"/>
    <xf numFmtId="9" fontId="28" fillId="0" borderId="0" applyFont="0" applyFill="0" applyBorder="0" applyAlignment="0" applyProtection="0"/>
    <xf numFmtId="43" fontId="28" fillId="0" borderId="0" applyFont="0" applyFill="0" applyBorder="0" applyAlignment="0" applyProtection="0"/>
    <xf numFmtId="0" fontId="94" fillId="0" borderId="0"/>
    <xf numFmtId="43" fontId="94" fillId="0" borderId="0" applyFont="0" applyFill="0" applyBorder="0" applyAlignment="0" applyProtection="0"/>
    <xf numFmtId="0" fontId="28" fillId="0" borderId="0" applyNumberFormat="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3" fillId="0" borderId="0" applyFont="0" applyFill="0" applyBorder="0" applyAlignment="0" applyProtection="0"/>
    <xf numFmtId="43" fontId="28" fillId="0" borderId="0" applyFont="0" applyFill="0" applyBorder="0" applyAlignment="0" applyProtection="0"/>
    <xf numFmtId="43" fontId="9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3" fillId="0" borderId="0" applyFont="0" applyFill="0" applyBorder="0" applyAlignment="0" applyProtection="0"/>
    <xf numFmtId="43" fontId="28" fillId="0" borderId="0" applyFont="0" applyFill="0" applyBorder="0" applyAlignment="0" applyProtection="0"/>
    <xf numFmtId="43" fontId="9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3" fillId="0" borderId="0" applyFont="0" applyFill="0" applyBorder="0" applyAlignment="0" applyProtection="0"/>
    <xf numFmtId="43" fontId="28" fillId="0" borderId="0" applyFont="0" applyFill="0" applyBorder="0" applyAlignment="0" applyProtection="0"/>
    <xf numFmtId="43" fontId="94" fillId="0" borderId="0" applyFont="0" applyFill="0" applyBorder="0" applyAlignment="0" applyProtection="0"/>
  </cellStyleXfs>
  <cellXfs count="2225">
    <xf numFmtId="0" fontId="0" fillId="0" borderId="0" xfId="0"/>
    <xf numFmtId="0" fontId="9" fillId="0" borderId="0" xfId="0" applyFont="1" applyAlignment="1">
      <alignment horizontal="left" vertical="center" wrapText="1"/>
    </xf>
    <xf numFmtId="0" fontId="3" fillId="4" borderId="0" xfId="0" applyFont="1" applyFill="1" applyAlignment="1">
      <alignment horizontal="left" vertical="center"/>
    </xf>
    <xf numFmtId="3" fontId="3" fillId="4" borderId="0" xfId="0" applyNumberFormat="1" applyFont="1" applyFill="1" applyAlignment="1">
      <alignment horizontal="right" vertical="center"/>
    </xf>
    <xf numFmtId="0" fontId="10" fillId="0" borderId="0" xfId="0" applyFont="1" applyAlignment="1">
      <alignment horizontal="left" vertical="center"/>
    </xf>
    <xf numFmtId="0" fontId="3" fillId="4" borderId="0" xfId="0" applyFont="1" applyFill="1" applyAlignment="1">
      <alignment horizontal="right" vertical="center"/>
    </xf>
    <xf numFmtId="0" fontId="9" fillId="4" borderId="0" xfId="0" applyFont="1" applyFill="1" applyAlignment="1">
      <alignment horizontal="left" vertical="center"/>
    </xf>
    <xf numFmtId="3" fontId="9" fillId="4" borderId="0" xfId="0" applyNumberFormat="1" applyFont="1" applyFill="1" applyAlignment="1">
      <alignment horizontal="right" vertical="center"/>
    </xf>
    <xf numFmtId="0" fontId="3" fillId="5" borderId="0" xfId="0" applyFont="1" applyFill="1" applyAlignment="1">
      <alignment horizontal="left" vertical="center" wrapText="1"/>
    </xf>
    <xf numFmtId="0" fontId="3" fillId="4" borderId="0" xfId="0" applyFont="1" applyFill="1" applyAlignment="1">
      <alignment horizontal="left" vertical="center" wrapText="1"/>
    </xf>
    <xf numFmtId="0" fontId="10" fillId="5" borderId="0" xfId="0" applyFont="1" applyFill="1" applyAlignment="1">
      <alignment horizontal="left" vertical="center" wrapText="1"/>
    </xf>
    <xf numFmtId="0" fontId="6" fillId="2" borderId="6" xfId="0" applyFont="1" applyFill="1" applyBorder="1" applyAlignment="1">
      <alignment horizontal="right" vertical="center"/>
    </xf>
    <xf numFmtId="0" fontId="6" fillId="2" borderId="6" xfId="0" applyFont="1" applyFill="1" applyBorder="1" applyAlignment="1">
      <alignment horizontal="center" vertical="center"/>
    </xf>
    <xf numFmtId="0" fontId="3" fillId="3" borderId="0" xfId="0" applyFont="1" applyFill="1" applyAlignment="1">
      <alignment horizontal="left" vertical="center" wrapText="1"/>
    </xf>
    <xf numFmtId="3" fontId="10" fillId="3" borderId="0" xfId="0" applyNumberFormat="1" applyFont="1" applyFill="1" applyAlignment="1">
      <alignment horizontal="right" vertical="center"/>
    </xf>
    <xf numFmtId="3" fontId="10" fillId="0" borderId="0" xfId="0" applyNumberFormat="1" applyFont="1" applyAlignment="1">
      <alignment horizontal="right" vertical="center"/>
    </xf>
    <xf numFmtId="3" fontId="9" fillId="0" borderId="0" xfId="0" applyNumberFormat="1" applyFont="1" applyAlignment="1">
      <alignment horizontal="right" vertical="center"/>
    </xf>
    <xf numFmtId="0" fontId="9" fillId="3" borderId="14" xfId="0" applyFont="1" applyFill="1" applyBorder="1" applyAlignment="1">
      <alignment horizontal="left" vertical="center" wrapText="1"/>
    </xf>
    <xf numFmtId="0" fontId="3" fillId="0" borderId="0" xfId="0" applyFont="1" applyAlignment="1">
      <alignment horizontal="right" vertical="center"/>
    </xf>
    <xf numFmtId="0" fontId="3" fillId="3" borderId="0" xfId="0" applyFont="1" applyFill="1" applyAlignment="1">
      <alignment horizontal="justify" vertical="center"/>
    </xf>
    <xf numFmtId="0" fontId="3" fillId="3" borderId="0" xfId="0" applyFont="1" applyFill="1" applyAlignment="1">
      <alignment horizontal="right" vertical="center"/>
    </xf>
    <xf numFmtId="0" fontId="9" fillId="0" borderId="12" xfId="0" applyFont="1" applyBorder="1" applyAlignment="1">
      <alignment horizontal="justify" vertical="center"/>
    </xf>
    <xf numFmtId="3" fontId="9" fillId="0" borderId="12" xfId="0" applyNumberFormat="1" applyFont="1" applyBorder="1" applyAlignment="1">
      <alignment horizontal="right" vertical="center"/>
    </xf>
    <xf numFmtId="0" fontId="9" fillId="0" borderId="12" xfId="0" applyFont="1" applyBorder="1" applyAlignment="1">
      <alignment horizontal="right" vertical="center"/>
    </xf>
    <xf numFmtId="0" fontId="6" fillId="2" borderId="0" xfId="0" applyFont="1" applyFill="1" applyAlignment="1">
      <alignment horizontal="left" vertical="center" wrapText="1"/>
    </xf>
    <xf numFmtId="3" fontId="3" fillId="3" borderId="0" xfId="0" applyNumberFormat="1" applyFont="1" applyFill="1" applyAlignment="1">
      <alignment horizontal="right" vertical="center" wrapText="1"/>
    </xf>
    <xf numFmtId="3" fontId="3" fillId="5" borderId="0" xfId="0" applyNumberFormat="1" applyFont="1" applyFill="1" applyAlignment="1">
      <alignment horizontal="right" vertical="center" wrapText="1"/>
    </xf>
    <xf numFmtId="3" fontId="9" fillId="4" borderId="0" xfId="0" applyNumberFormat="1" applyFont="1" applyFill="1" applyAlignment="1">
      <alignment horizontal="right" vertical="center" wrapText="1"/>
    </xf>
    <xf numFmtId="0" fontId="4" fillId="0" borderId="0" xfId="0" applyFont="1" applyAlignment="1">
      <alignment vertical="center"/>
    </xf>
    <xf numFmtId="0" fontId="4" fillId="0" borderId="0" xfId="0" applyFont="1" applyAlignment="1"/>
    <xf numFmtId="0" fontId="16" fillId="2" borderId="0" xfId="0" applyFont="1" applyFill="1" applyAlignment="1">
      <alignment horizontal="center" vertical="center"/>
    </xf>
    <xf numFmtId="0" fontId="17" fillId="2" borderId="0" xfId="0" applyFont="1" applyFill="1" applyAlignment="1"/>
    <xf numFmtId="0" fontId="17" fillId="0" borderId="0" xfId="0" applyFont="1" applyAlignment="1"/>
    <xf numFmtId="0" fontId="15" fillId="0" borderId="0" xfId="1" applyAlignment="1">
      <alignment horizontal="center"/>
    </xf>
    <xf numFmtId="0" fontId="17" fillId="0" borderId="0" xfId="0" applyFont="1" applyAlignment="1">
      <alignment vertical="center"/>
    </xf>
    <xf numFmtId="0" fontId="4" fillId="3" borderId="0" xfId="0" applyFont="1" applyFill="1" applyAlignment="1">
      <alignment vertical="center" wrapText="1"/>
    </xf>
    <xf numFmtId="0" fontId="4" fillId="0" borderId="0" xfId="0" applyFont="1" applyAlignment="1">
      <alignment vertical="center"/>
    </xf>
    <xf numFmtId="0" fontId="3" fillId="4" borderId="0" xfId="0" applyFont="1" applyFill="1" applyAlignment="1">
      <alignment horizontal="right" vertical="center" wrapText="1"/>
    </xf>
    <xf numFmtId="3" fontId="3" fillId="4" borderId="0" xfId="0" applyNumberFormat="1" applyFont="1" applyFill="1" applyAlignment="1">
      <alignment horizontal="right" vertical="center" wrapText="1"/>
    </xf>
    <xf numFmtId="0" fontId="7" fillId="3" borderId="0" xfId="0" applyFont="1" applyFill="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xf>
    <xf numFmtId="3" fontId="9" fillId="3" borderId="0" xfId="0" applyNumberFormat="1" applyFont="1" applyFill="1" applyAlignment="1">
      <alignment horizontal="right" vertical="center"/>
    </xf>
    <xf numFmtId="3" fontId="9" fillId="3" borderId="14" xfId="0" applyNumberFormat="1" applyFont="1" applyFill="1" applyBorder="1" applyAlignment="1">
      <alignment horizontal="right" vertical="center"/>
    </xf>
    <xf numFmtId="0" fontId="8" fillId="2" borderId="11" xfId="0" applyFont="1" applyFill="1" applyBorder="1" applyAlignment="1">
      <alignment horizontal="center" vertical="center"/>
    </xf>
    <xf numFmtId="0" fontId="7" fillId="0" borderId="0" xfId="0" applyFont="1" applyAlignment="1">
      <alignment horizontal="left" vertical="center" wrapText="1"/>
    </xf>
    <xf numFmtId="3" fontId="3" fillId="0" borderId="0" xfId="0" applyNumberFormat="1" applyFont="1" applyAlignment="1">
      <alignment horizontal="right" vertical="center"/>
    </xf>
    <xf numFmtId="3" fontId="3" fillId="3" borderId="0" xfId="0" applyNumberFormat="1" applyFont="1" applyFill="1" applyAlignment="1">
      <alignment horizontal="right" vertical="center"/>
    </xf>
    <xf numFmtId="3" fontId="9" fillId="3" borderId="12" xfId="0" applyNumberFormat="1" applyFont="1" applyFill="1" applyBorder="1" applyAlignment="1">
      <alignment horizontal="right" vertical="center" wrapText="1"/>
    </xf>
    <xf numFmtId="0" fontId="9" fillId="3" borderId="12" xfId="0" applyFont="1" applyFill="1" applyBorder="1" applyAlignment="1">
      <alignment horizontal="right" vertical="center" wrapText="1"/>
    </xf>
    <xf numFmtId="0" fontId="18" fillId="0" borderId="0" xfId="0" applyFont="1" applyAlignment="1">
      <alignment horizontal="right" vertical="center"/>
    </xf>
    <xf numFmtId="0" fontId="4" fillId="0" borderId="12" xfId="0" applyFont="1" applyBorder="1" applyAlignment="1">
      <alignment horizontal="center" vertical="center"/>
    </xf>
    <xf numFmtId="0" fontId="9" fillId="4" borderId="0" xfId="0" applyFont="1" applyFill="1" applyAlignment="1">
      <alignment horizontal="left" vertical="center" wrapText="1"/>
    </xf>
    <xf numFmtId="0" fontId="4" fillId="3" borderId="24" xfId="0" applyFont="1" applyFill="1" applyBorder="1" applyAlignment="1">
      <alignment horizontal="left" vertical="center" wrapText="1"/>
    </xf>
    <xf numFmtId="0" fontId="7" fillId="0" borderId="12" xfId="0" applyFont="1" applyBorder="1" applyAlignment="1">
      <alignment horizontal="left" vertical="center"/>
    </xf>
    <xf numFmtId="0" fontId="7" fillId="0" borderId="2" xfId="0" applyFont="1" applyBorder="1" applyAlignment="1">
      <alignment horizontal="left" vertical="center"/>
    </xf>
    <xf numFmtId="0" fontId="7" fillId="3" borderId="2" xfId="0" applyFont="1" applyFill="1" applyBorder="1" applyAlignment="1">
      <alignment horizontal="left" vertical="center"/>
    </xf>
    <xf numFmtId="0" fontId="7" fillId="3" borderId="12" xfId="0" applyFont="1" applyFill="1" applyBorder="1" applyAlignment="1">
      <alignment horizontal="center" vertical="center"/>
    </xf>
    <xf numFmtId="0" fontId="9" fillId="5" borderId="12" xfId="0" applyFont="1" applyFill="1" applyBorder="1" applyAlignment="1">
      <alignment horizontal="left" vertical="center" wrapText="1"/>
    </xf>
    <xf numFmtId="3" fontId="9" fillId="5" borderId="12" xfId="0" applyNumberFormat="1" applyFont="1" applyFill="1" applyBorder="1" applyAlignment="1">
      <alignment horizontal="right" vertical="center" wrapText="1"/>
    </xf>
    <xf numFmtId="0" fontId="3" fillId="5" borderId="12" xfId="0" applyFont="1" applyFill="1" applyBorder="1" applyAlignment="1">
      <alignment horizontal="left" vertical="center" wrapText="1"/>
    </xf>
    <xf numFmtId="0" fontId="8" fillId="2" borderId="10" xfId="0" applyFont="1" applyFill="1" applyBorder="1" applyAlignment="1">
      <alignment horizontal="right" vertical="center"/>
    </xf>
    <xf numFmtId="0" fontId="5" fillId="0" borderId="0" xfId="0" applyFont="1" applyAlignment="1">
      <alignment vertical="center" wrapText="1"/>
    </xf>
    <xf numFmtId="0" fontId="21" fillId="2" borderId="17" xfId="0" applyFont="1" applyFill="1" applyBorder="1" applyAlignment="1">
      <alignment vertical="center"/>
    </xf>
    <xf numFmtId="0" fontId="10" fillId="3" borderId="0" xfId="0" applyFont="1" applyFill="1" applyAlignment="1">
      <alignment horizontal="left" vertical="center" wrapText="1"/>
    </xf>
    <xf numFmtId="0" fontId="10" fillId="0" borderId="0" xfId="0" applyFont="1" applyAlignment="1">
      <alignment horizontal="left" vertical="center" wrapText="1"/>
    </xf>
    <xf numFmtId="0" fontId="15" fillId="0" borderId="0" xfId="1" applyFill="1" applyAlignment="1">
      <alignment vertical="center"/>
    </xf>
    <xf numFmtId="0" fontId="17" fillId="0" borderId="0" xfId="0" applyFont="1" applyFill="1" applyAlignment="1">
      <alignmen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4" fillId="3" borderId="0" xfId="0" applyFont="1" applyFill="1" applyAlignment="1">
      <alignment horizontal="left" vertical="center"/>
    </xf>
    <xf numFmtId="0" fontId="8" fillId="2" borderId="8" xfId="0" applyFont="1" applyFill="1" applyBorder="1" applyAlignment="1">
      <alignment horizontal="center" vertical="center"/>
    </xf>
    <xf numFmtId="0" fontId="8" fillId="2" borderId="2" xfId="0" applyFont="1" applyFill="1" applyBorder="1" applyAlignment="1">
      <alignment horizontal="center" vertical="center"/>
    </xf>
    <xf numFmtId="0" fontId="4" fillId="0" borderId="24" xfId="0" applyFont="1" applyBorder="1" applyAlignment="1">
      <alignment horizontal="left" vertical="center" wrapText="1"/>
    </xf>
    <xf numFmtId="0" fontId="19" fillId="0" borderId="0" xfId="0" applyFont="1" applyAlignment="1">
      <alignment horizontal="justify" vertical="center" wrapText="1"/>
    </xf>
    <xf numFmtId="0" fontId="8" fillId="2" borderId="23" xfId="0" applyFont="1" applyFill="1" applyBorder="1" applyAlignment="1">
      <alignment horizontal="center" vertical="center" wrapText="1"/>
    </xf>
    <xf numFmtId="0" fontId="7" fillId="0" borderId="11" xfId="0" applyFont="1" applyBorder="1" applyAlignment="1">
      <alignment horizontal="left" vertical="center" wrapText="1"/>
    </xf>
    <xf numFmtId="0" fontId="7" fillId="0" borderId="8" xfId="0" applyFont="1" applyBorder="1" applyAlignment="1">
      <alignment horizontal="left" vertical="center" wrapText="1"/>
    </xf>
    <xf numFmtId="0" fontId="7" fillId="3" borderId="1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4" fillId="0" borderId="11" xfId="0" applyFont="1" applyBorder="1" applyAlignment="1">
      <alignment horizontal="left" vertical="center" wrapText="1"/>
    </xf>
    <xf numFmtId="0" fontId="4" fillId="3" borderId="11" xfId="0" applyFont="1" applyFill="1" applyBorder="1" applyAlignment="1">
      <alignment horizontal="left" vertical="center" wrapText="1"/>
    </xf>
    <xf numFmtId="0" fontId="6" fillId="2" borderId="0" xfId="0" applyFont="1" applyFill="1" applyAlignment="1">
      <alignment horizontal="center" vertical="center"/>
    </xf>
    <xf numFmtId="0" fontId="19" fillId="0" borderId="0" xfId="0" applyFont="1" applyAlignment="1">
      <alignment vertical="center"/>
    </xf>
    <xf numFmtId="0" fontId="19" fillId="0" borderId="0" xfId="0" applyFont="1" applyAlignment="1">
      <alignment vertical="center" wrapText="1"/>
    </xf>
    <xf numFmtId="0" fontId="2" fillId="0" borderId="0" xfId="0" applyFont="1" applyAlignment="1">
      <alignment horizontal="right"/>
    </xf>
    <xf numFmtId="0" fontId="3" fillId="0" borderId="0" xfId="0" applyFont="1" applyAlignment="1">
      <alignment horizontal="left" vertical="center" wrapText="1"/>
    </xf>
    <xf numFmtId="0" fontId="4" fillId="0" borderId="0" xfId="0" applyFont="1" applyAlignment="1">
      <alignment horizontal="left" vertical="center" wrapText="1"/>
    </xf>
    <xf numFmtId="0" fontId="8" fillId="2" borderId="8" xfId="0" applyFont="1" applyFill="1" applyBorder="1" applyAlignment="1">
      <alignment horizontal="center" vertical="center"/>
    </xf>
    <xf numFmtId="0" fontId="4" fillId="3" borderId="0" xfId="0" applyFont="1" applyFill="1" applyAlignment="1">
      <alignment horizontal="left" vertical="center" wrapText="1"/>
    </xf>
    <xf numFmtId="0" fontId="3" fillId="0" borderId="0" xfId="0" applyFont="1" applyAlignment="1">
      <alignment horizontal="justify" vertical="center"/>
    </xf>
    <xf numFmtId="0" fontId="8" fillId="2" borderId="0" xfId="0" applyFont="1" applyFill="1" applyAlignment="1">
      <alignment horizontal="center" vertical="center" wrapText="1"/>
    </xf>
    <xf numFmtId="0" fontId="19" fillId="0" borderId="0" xfId="0" applyFont="1" applyAlignment="1">
      <alignment vertical="center"/>
    </xf>
    <xf numFmtId="0" fontId="9" fillId="3" borderId="0" xfId="0" applyFont="1" applyFill="1" applyAlignment="1">
      <alignment horizontal="right" vertical="center" wrapText="1"/>
    </xf>
    <xf numFmtId="3" fontId="9" fillId="3" borderId="0" xfId="0" applyNumberFormat="1" applyFont="1" applyFill="1" applyAlignment="1">
      <alignment horizontal="right" vertical="center" wrapText="1"/>
    </xf>
    <xf numFmtId="0" fontId="9" fillId="0" borderId="0" xfId="0" applyFont="1" applyAlignment="1">
      <alignment horizontal="right" vertical="center" wrapText="1"/>
    </xf>
    <xf numFmtId="3" fontId="9" fillId="0" borderId="0" xfId="0" applyNumberFormat="1" applyFont="1" applyAlignment="1">
      <alignment horizontal="right" vertical="center" wrapText="1"/>
    </xf>
    <xf numFmtId="0" fontId="3" fillId="3" borderId="0" xfId="0" applyFont="1" applyFill="1" applyAlignment="1">
      <alignment horizontal="right" vertical="center" wrapText="1"/>
    </xf>
    <xf numFmtId="0" fontId="3" fillId="0" borderId="0" xfId="0" applyFont="1" applyAlignment="1">
      <alignment horizontal="right" vertical="center" wrapText="1"/>
    </xf>
    <xf numFmtId="3" fontId="3" fillId="0" borderId="0" xfId="0" applyNumberFormat="1" applyFont="1" applyAlignment="1">
      <alignment horizontal="right" vertical="center" wrapText="1"/>
    </xf>
    <xf numFmtId="0" fontId="8" fillId="2" borderId="13" xfId="0" applyFont="1" applyFill="1" applyBorder="1" applyAlignment="1">
      <alignment horizontal="center" vertical="center" wrapText="1"/>
    </xf>
    <xf numFmtId="0" fontId="9" fillId="3" borderId="0" xfId="0" applyFont="1" applyFill="1" applyAlignment="1">
      <alignment horizontal="left" vertical="center" wrapText="1"/>
    </xf>
    <xf numFmtId="0" fontId="9" fillId="3" borderId="12" xfId="0" applyFont="1" applyFill="1" applyBorder="1" applyAlignment="1">
      <alignment horizontal="left" vertical="center" wrapText="1"/>
    </xf>
    <xf numFmtId="0" fontId="8" fillId="2" borderId="23" xfId="0" applyFont="1" applyFill="1" applyBorder="1" applyAlignment="1">
      <alignment horizontal="center" vertical="center"/>
    </xf>
    <xf numFmtId="0" fontId="4" fillId="0" borderId="12" xfId="0" applyFont="1" applyBorder="1" applyAlignment="1">
      <alignment horizontal="right" vertical="center"/>
    </xf>
    <xf numFmtId="0" fontId="25" fillId="3" borderId="0" xfId="0" applyFont="1" applyFill="1" applyAlignment="1">
      <alignment horizontal="left" vertical="center"/>
    </xf>
    <xf numFmtId="0" fontId="9" fillId="3" borderId="0" xfId="0" applyFont="1" applyFill="1" applyAlignment="1">
      <alignment horizontal="right" vertical="center"/>
    </xf>
    <xf numFmtId="0" fontId="25" fillId="5" borderId="0" xfId="0" applyFont="1" applyFill="1" applyAlignment="1">
      <alignment horizontal="left" vertical="center"/>
    </xf>
    <xf numFmtId="0" fontId="19" fillId="6" borderId="0" xfId="0" applyFont="1" applyFill="1" applyAlignment="1">
      <alignment vertical="center"/>
    </xf>
    <xf numFmtId="0" fontId="25" fillId="6" borderId="0" xfId="0" applyFont="1" applyFill="1" applyAlignment="1">
      <alignment horizontal="left" vertical="center"/>
    </xf>
    <xf numFmtId="0" fontId="10" fillId="0" borderId="29" xfId="0" applyFont="1" applyBorder="1" applyAlignment="1">
      <alignment horizontal="left" vertical="center"/>
    </xf>
    <xf numFmtId="0" fontId="7" fillId="0" borderId="8" xfId="0" applyFont="1" applyBorder="1" applyAlignment="1">
      <alignment horizontal="center" vertical="center" wrapText="1"/>
    </xf>
    <xf numFmtId="0" fontId="7" fillId="0" borderId="22" xfId="0" applyFont="1" applyBorder="1" applyAlignment="1">
      <alignment horizontal="center" vertical="center" wrapText="1"/>
    </xf>
    <xf numFmtId="0" fontId="26" fillId="2" borderId="6" xfId="0" applyFont="1" applyFill="1" applyBorder="1" applyAlignment="1">
      <alignment horizontal="left" vertical="center"/>
    </xf>
    <xf numFmtId="0" fontId="21" fillId="0" borderId="0" xfId="0" applyFont="1"/>
    <xf numFmtId="0" fontId="7" fillId="3" borderId="27" xfId="0" applyFont="1" applyFill="1" applyBorder="1" applyAlignment="1">
      <alignment horizontal="left" vertical="center" wrapText="1"/>
    </xf>
    <xf numFmtId="0" fontId="7" fillId="0" borderId="35" xfId="0" applyFont="1" applyBorder="1" applyAlignment="1">
      <alignment horizontal="left" vertical="center" wrapText="1"/>
    </xf>
    <xf numFmtId="3" fontId="7" fillId="0" borderId="35" xfId="0" applyNumberFormat="1" applyFont="1" applyBorder="1" applyAlignment="1">
      <alignment horizontal="right" vertical="center"/>
    </xf>
    <xf numFmtId="0" fontId="7" fillId="0" borderId="35" xfId="0" applyFont="1" applyBorder="1" applyAlignment="1">
      <alignment horizontal="right" vertical="center"/>
    </xf>
    <xf numFmtId="0" fontId="9" fillId="0" borderId="0" xfId="0" applyFont="1" applyAlignment="1">
      <alignment horizontal="right" vertical="center"/>
    </xf>
    <xf numFmtId="3" fontId="10" fillId="0" borderId="0" xfId="0" applyNumberFormat="1" applyFont="1" applyAlignment="1">
      <alignment horizontal="right" vertical="center" wrapText="1"/>
    </xf>
    <xf numFmtId="3" fontId="10" fillId="3" borderId="0" xfId="0" applyNumberFormat="1" applyFont="1" applyFill="1" applyAlignment="1">
      <alignment horizontal="right" vertical="center" wrapText="1"/>
    </xf>
    <xf numFmtId="0" fontId="4" fillId="0" borderId="6" xfId="0" applyFont="1" applyBorder="1" applyAlignment="1">
      <alignment horizontal="right"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21" fillId="0" borderId="0" xfId="0" applyFont="1" applyAlignment="1">
      <alignment horizontal="justify" vertical="center" wrapText="1"/>
    </xf>
    <xf numFmtId="0" fontId="14" fillId="0" borderId="27" xfId="0" applyFont="1" applyBorder="1" applyAlignment="1">
      <alignment horizontal="left" vertical="center" wrapText="1"/>
    </xf>
    <xf numFmtId="0" fontId="21" fillId="3" borderId="0" xfId="0" applyFont="1" applyFill="1" applyAlignment="1">
      <alignment vertical="top" wrapText="1"/>
    </xf>
    <xf numFmtId="0" fontId="21" fillId="0" borderId="0" xfId="0" applyFont="1" applyAlignment="1">
      <alignment vertical="top" wrapText="1"/>
    </xf>
    <xf numFmtId="0" fontId="21" fillId="3" borderId="0" xfId="0" applyFont="1" applyFill="1" applyAlignment="1">
      <alignment wrapText="1"/>
    </xf>
    <xf numFmtId="0" fontId="21" fillId="0" borderId="0" xfId="0" applyFont="1" applyAlignment="1">
      <alignment wrapText="1"/>
    </xf>
    <xf numFmtId="0" fontId="7" fillId="3" borderId="35" xfId="0" applyFont="1" applyFill="1" applyBorder="1" applyAlignment="1">
      <alignment horizontal="left" vertical="center" wrapText="1"/>
    </xf>
    <xf numFmtId="0" fontId="7" fillId="0" borderId="42" xfId="0" applyFont="1" applyBorder="1" applyAlignment="1">
      <alignment horizontal="left" vertical="center" wrapText="1"/>
    </xf>
    <xf numFmtId="0" fontId="3" fillId="3" borderId="35" xfId="0" applyFont="1" applyFill="1" applyBorder="1" applyAlignment="1">
      <alignment horizontal="left" vertical="center" wrapText="1"/>
    </xf>
    <xf numFmtId="0" fontId="5" fillId="3" borderId="0" xfId="0" applyFont="1" applyFill="1" applyAlignment="1">
      <alignment horizontal="right" vertical="center"/>
    </xf>
    <xf numFmtId="0" fontId="14" fillId="3" borderId="37" xfId="0" applyFont="1" applyFill="1" applyBorder="1" applyAlignment="1">
      <alignment horizontal="right" vertical="center"/>
    </xf>
    <xf numFmtId="0" fontId="9" fillId="0" borderId="0" xfId="0" applyFont="1" applyAlignment="1">
      <alignment horizontal="center" vertical="center" wrapText="1"/>
    </xf>
    <xf numFmtId="0" fontId="5" fillId="3" borderId="24" xfId="0" applyFont="1" applyFill="1" applyBorder="1" applyAlignment="1">
      <alignment horizontal="left" vertical="center" wrapText="1"/>
    </xf>
    <xf numFmtId="0" fontId="5" fillId="0" borderId="0" xfId="0" applyFont="1" applyAlignment="1"/>
    <xf numFmtId="0" fontId="25" fillId="2" borderId="0" xfId="0" applyFont="1" applyFill="1" applyAlignment="1">
      <alignment horizontal="left" vertical="center"/>
    </xf>
    <xf numFmtId="0" fontId="6" fillId="2" borderId="12" xfId="0" applyFont="1" applyFill="1" applyBorder="1" applyAlignment="1">
      <alignment horizontal="center" vertical="center" wrapText="1"/>
    </xf>
    <xf numFmtId="0" fontId="8" fillId="2" borderId="0" xfId="0" applyFont="1" applyFill="1" applyAlignment="1">
      <alignment horizontal="center" vertical="center" wrapText="1"/>
    </xf>
    <xf numFmtId="0" fontId="5" fillId="3" borderId="27" xfId="0" applyFont="1" applyFill="1" applyBorder="1" applyAlignment="1">
      <alignment horizontal="right" vertical="center" wrapText="1"/>
    </xf>
    <xf numFmtId="165" fontId="4" fillId="3" borderId="0" xfId="0" applyNumberFormat="1" applyFont="1" applyFill="1" applyAlignment="1">
      <alignment horizontal="right" vertical="center"/>
    </xf>
    <xf numFmtId="166" fontId="10" fillId="0" borderId="0" xfId="0" applyNumberFormat="1" applyFont="1" applyAlignment="1">
      <alignment horizontal="right" vertical="center"/>
    </xf>
    <xf numFmtId="166" fontId="10" fillId="0" borderId="29" xfId="0" applyNumberFormat="1" applyFont="1" applyBorder="1" applyAlignment="1">
      <alignment horizontal="right" vertical="center"/>
    </xf>
    <xf numFmtId="166" fontId="3" fillId="4" borderId="0" xfId="0" applyNumberFormat="1" applyFont="1" applyFill="1" applyAlignment="1">
      <alignment horizontal="right" vertical="center" wrapText="1"/>
    </xf>
    <xf numFmtId="166" fontId="3" fillId="5" borderId="0" xfId="0" applyNumberFormat="1" applyFont="1" applyFill="1" applyAlignment="1">
      <alignment horizontal="right" vertical="center" wrapText="1"/>
    </xf>
    <xf numFmtId="166" fontId="10" fillId="5" borderId="0" xfId="0" applyNumberFormat="1" applyFont="1" applyFill="1" applyAlignment="1">
      <alignment horizontal="right" vertical="center" wrapText="1"/>
    </xf>
    <xf numFmtId="166" fontId="3" fillId="5" borderId="12" xfId="0" applyNumberFormat="1" applyFont="1" applyFill="1" applyBorder="1" applyAlignment="1">
      <alignment horizontal="right" vertical="center" wrapText="1"/>
    </xf>
    <xf numFmtId="164" fontId="7" fillId="0" borderId="8" xfId="0" applyNumberFormat="1" applyFont="1" applyBorder="1" applyAlignment="1">
      <alignment horizontal="right" vertical="center"/>
    </xf>
    <xf numFmtId="0" fontId="8" fillId="2" borderId="0" xfId="0" applyFont="1" applyFill="1" applyAlignment="1">
      <alignment horizontal="center" vertical="center" wrapText="1"/>
    </xf>
    <xf numFmtId="0" fontId="3" fillId="2" borderId="16" xfId="0" applyFont="1" applyFill="1" applyBorder="1" applyAlignment="1">
      <alignment horizontal="center" vertical="center"/>
    </xf>
    <xf numFmtId="0" fontId="8" fillId="2" borderId="26" xfId="0" applyFont="1" applyFill="1" applyBorder="1" applyAlignment="1">
      <alignment horizontal="center" vertical="center"/>
    </xf>
    <xf numFmtId="0" fontId="19" fillId="2" borderId="1" xfId="0" applyFont="1" applyFill="1" applyBorder="1" applyAlignment="1">
      <alignment vertical="center"/>
    </xf>
    <xf numFmtId="0" fontId="8" fillId="2" borderId="1" xfId="0" applyFont="1" applyFill="1" applyBorder="1" applyAlignment="1">
      <alignment horizontal="center" vertical="center"/>
    </xf>
    <xf numFmtId="0" fontId="19" fillId="0" borderId="11" xfId="0" applyFont="1" applyBorder="1" applyAlignment="1">
      <alignment horizontal="justify" vertical="center" wrapText="1"/>
    </xf>
    <xf numFmtId="0" fontId="8" fillId="2" borderId="5" xfId="0" applyFont="1" applyFill="1" applyBorder="1" applyAlignment="1">
      <alignment horizontal="center" vertical="center" wrapText="1"/>
    </xf>
    <xf numFmtId="0" fontId="7" fillId="0" borderId="0" xfId="0" applyFont="1" applyAlignment="1">
      <alignment horizontal="center" vertical="center"/>
    </xf>
    <xf numFmtId="0" fontId="7" fillId="3" borderId="0" xfId="0" applyFont="1" applyFill="1" applyAlignment="1">
      <alignment horizontal="center" vertical="center"/>
    </xf>
    <xf numFmtId="3" fontId="3" fillId="0" borderId="0" xfId="0" applyNumberFormat="1" applyFont="1" applyAlignment="1">
      <alignment horizontal="right" vertical="center"/>
    </xf>
    <xf numFmtId="3" fontId="3" fillId="3" borderId="0" xfId="0" applyNumberFormat="1" applyFont="1" applyFill="1" applyAlignment="1">
      <alignment horizontal="right" vertical="center"/>
    </xf>
    <xf numFmtId="0" fontId="1" fillId="0" borderId="0" xfId="0" applyFont="1" applyAlignment="1">
      <alignment vertical="center"/>
    </xf>
    <xf numFmtId="0" fontId="3" fillId="4" borderId="13" xfId="0" applyFont="1" applyFill="1" applyBorder="1" applyAlignment="1">
      <alignment horizontal="left" vertical="center" wrapText="1"/>
    </xf>
    <xf numFmtId="166" fontId="3" fillId="0" borderId="0" xfId="0" applyNumberFormat="1" applyFont="1" applyAlignment="1">
      <alignment horizontal="right" vertical="center" wrapText="1"/>
    </xf>
    <xf numFmtId="0" fontId="3" fillId="4" borderId="12" xfId="0" applyFont="1" applyFill="1" applyBorder="1" applyAlignment="1">
      <alignment horizontal="left" vertical="center" wrapText="1"/>
    </xf>
    <xf numFmtId="166" fontId="3" fillId="4" borderId="12" xfId="0" applyNumberFormat="1" applyFont="1" applyFill="1" applyBorder="1" applyAlignment="1">
      <alignment horizontal="right" vertical="center" wrapText="1"/>
    </xf>
    <xf numFmtId="3" fontId="9" fillId="4" borderId="20" xfId="0" applyNumberFormat="1" applyFont="1" applyFill="1" applyBorder="1" applyAlignment="1">
      <alignment horizontal="right" vertical="center"/>
    </xf>
    <xf numFmtId="164" fontId="1" fillId="0" borderId="0" xfId="0" applyNumberFormat="1" applyFont="1" applyAlignment="1">
      <alignment horizontal="right" vertical="center"/>
    </xf>
    <xf numFmtId="0" fontId="1" fillId="0" borderId="0" xfId="0" applyFont="1" applyAlignment="1">
      <alignment horizontal="right" vertical="center"/>
    </xf>
    <xf numFmtId="0" fontId="1" fillId="0" borderId="27" xfId="0" applyFont="1" applyBorder="1" applyAlignment="1">
      <alignment horizontal="right" vertical="center"/>
    </xf>
    <xf numFmtId="0" fontId="1" fillId="0" borderId="8" xfId="0" applyFont="1" applyBorder="1" applyAlignment="1">
      <alignment horizontal="right" vertical="center"/>
    </xf>
    <xf numFmtId="0" fontId="1" fillId="3" borderId="0" xfId="0" applyFont="1" applyFill="1" applyAlignment="1">
      <alignment horizontal="right" vertical="center"/>
    </xf>
    <xf numFmtId="0" fontId="1" fillId="3" borderId="27" xfId="0" applyFont="1" applyFill="1" applyBorder="1" applyAlignment="1">
      <alignment horizontal="right" vertical="center"/>
    </xf>
    <xf numFmtId="0" fontId="1" fillId="3" borderId="8" xfId="0" applyFont="1" applyFill="1" applyBorder="1" applyAlignment="1">
      <alignment horizontal="right" vertical="center"/>
    </xf>
    <xf numFmtId="0" fontId="9" fillId="3" borderId="6" xfId="0" applyFont="1" applyFill="1" applyBorder="1" applyAlignment="1">
      <alignment horizontal="left" vertical="center" wrapText="1"/>
    </xf>
    <xf numFmtId="3" fontId="9" fillId="3" borderId="6" xfId="0" applyNumberFormat="1" applyFont="1" applyFill="1" applyBorder="1" applyAlignment="1">
      <alignment horizontal="right" vertical="center"/>
    </xf>
    <xf numFmtId="3" fontId="9" fillId="3" borderId="12" xfId="0" applyNumberFormat="1" applyFont="1" applyFill="1" applyBorder="1" applyAlignment="1">
      <alignment horizontal="right" vertical="center"/>
    </xf>
    <xf numFmtId="0" fontId="1" fillId="3" borderId="27" xfId="0" applyFont="1" applyFill="1" applyBorder="1" applyAlignment="1">
      <alignment horizontal="left" vertical="center" wrapText="1"/>
    </xf>
    <xf numFmtId="0" fontId="1" fillId="0" borderId="27" xfId="0" applyFont="1" applyBorder="1" applyAlignment="1">
      <alignment horizontal="left" vertical="center" wrapText="1"/>
    </xf>
    <xf numFmtId="0" fontId="1" fillId="0" borderId="0" xfId="0" applyFont="1" applyFill="1" applyAlignment="1"/>
    <xf numFmtId="0" fontId="14" fillId="0" borderId="15" xfId="0" applyFont="1" applyBorder="1" applyAlignment="1">
      <alignment horizontal="right" vertical="center"/>
    </xf>
    <xf numFmtId="3" fontId="7" fillId="0" borderId="34" xfId="0" applyNumberFormat="1" applyFont="1" applyBorder="1" applyAlignment="1">
      <alignment horizontal="right" vertical="center"/>
    </xf>
    <xf numFmtId="0" fontId="5" fillId="3" borderId="0" xfId="0" applyFont="1" applyFill="1" applyAlignment="1">
      <alignment horizontal="left" vertical="center"/>
    </xf>
    <xf numFmtId="0" fontId="1" fillId="0" borderId="0" xfId="0" applyFont="1" applyAlignment="1">
      <alignment horizontal="left" vertical="center"/>
    </xf>
    <xf numFmtId="0" fontId="5" fillId="0" borderId="0" xfId="0" applyFont="1" applyAlignment="1">
      <alignment horizontal="left" vertical="center"/>
    </xf>
    <xf numFmtId="0" fontId="1" fillId="0" borderId="33" xfId="0" applyFont="1" applyBorder="1" applyAlignment="1">
      <alignment horizontal="left" vertical="center"/>
    </xf>
    <xf numFmtId="0" fontId="1" fillId="3" borderId="0" xfId="0" applyFont="1" applyFill="1" applyAlignment="1">
      <alignment horizontal="left" vertical="center"/>
    </xf>
    <xf numFmtId="3" fontId="1" fillId="3" borderId="33" xfId="0" applyNumberFormat="1" applyFont="1" applyFill="1" applyBorder="1" applyAlignment="1">
      <alignment horizontal="right" vertical="center"/>
    </xf>
    <xf numFmtId="0" fontId="1" fillId="0" borderId="33" xfId="0" applyFont="1" applyBorder="1" applyAlignment="1">
      <alignment horizontal="right" vertical="center"/>
    </xf>
    <xf numFmtId="0" fontId="21" fillId="3" borderId="0" xfId="0" applyFont="1" applyFill="1" applyAlignment="1">
      <alignment vertical="top"/>
    </xf>
    <xf numFmtId="0" fontId="5" fillId="0" borderId="27" xfId="0" applyFont="1" applyBorder="1" applyAlignment="1">
      <alignment horizontal="right" vertical="center" wrapText="1"/>
    </xf>
    <xf numFmtId="0" fontId="21" fillId="3" borderId="0" xfId="0" applyFont="1" applyFill="1"/>
    <xf numFmtId="0" fontId="5" fillId="0" borderId="27" xfId="0" applyFont="1" applyBorder="1" applyAlignment="1">
      <alignment horizontal="left" vertical="center" wrapText="1"/>
    </xf>
    <xf numFmtId="3" fontId="1" fillId="0" borderId="33" xfId="0" applyNumberFormat="1" applyFont="1" applyBorder="1" applyAlignment="1">
      <alignment horizontal="right" vertical="center"/>
    </xf>
    <xf numFmtId="0" fontId="5" fillId="3" borderId="27" xfId="0" applyFont="1" applyFill="1" applyBorder="1" applyAlignment="1">
      <alignment horizontal="left" vertical="center" wrapText="1"/>
    </xf>
    <xf numFmtId="0" fontId="1" fillId="0" borderId="15" xfId="0" applyFont="1" applyBorder="1" applyAlignment="1">
      <alignment horizontal="left" vertical="center"/>
    </xf>
    <xf numFmtId="3" fontId="1" fillId="0" borderId="34" xfId="0" applyNumberFormat="1" applyFont="1" applyBorder="1" applyAlignment="1">
      <alignment horizontal="right" vertical="center"/>
    </xf>
    <xf numFmtId="0" fontId="1" fillId="3" borderId="15" xfId="0" applyFont="1" applyFill="1" applyBorder="1" applyAlignment="1">
      <alignment horizontal="left" vertical="center"/>
    </xf>
    <xf numFmtId="0" fontId="14" fillId="3" borderId="35" xfId="0" applyFont="1" applyFill="1" applyBorder="1" applyAlignment="1">
      <alignment horizontal="left" vertical="center" wrapText="1"/>
    </xf>
    <xf numFmtId="0" fontId="7" fillId="3" borderId="35" xfId="0" applyFont="1" applyFill="1" applyBorder="1" applyAlignment="1">
      <alignment horizontal="right" vertical="center"/>
    </xf>
    <xf numFmtId="0" fontId="14" fillId="3" borderId="15" xfId="0" applyFont="1" applyFill="1" applyBorder="1" applyAlignment="1">
      <alignment horizontal="right" vertical="center"/>
    </xf>
    <xf numFmtId="0" fontId="7" fillId="3" borderId="34" xfId="0" applyFont="1" applyFill="1" applyBorder="1" applyAlignment="1">
      <alignment horizontal="right" vertical="center"/>
    </xf>
    <xf numFmtId="0" fontId="7" fillId="3" borderId="43" xfId="0" applyFont="1" applyFill="1" applyBorder="1" applyAlignment="1">
      <alignment horizontal="right" vertical="center"/>
    </xf>
    <xf numFmtId="0" fontId="14" fillId="3" borderId="32" xfId="0" applyFont="1" applyFill="1" applyBorder="1" applyAlignment="1">
      <alignment horizontal="right" vertical="center"/>
    </xf>
    <xf numFmtId="0" fontId="1" fillId="0" borderId="31" xfId="0" applyFont="1" applyBorder="1" applyAlignment="1">
      <alignment horizontal="right" vertical="center"/>
    </xf>
    <xf numFmtId="0" fontId="1" fillId="3" borderId="35" xfId="0" applyFont="1" applyFill="1" applyBorder="1" applyAlignment="1">
      <alignment horizontal="left" vertical="center" wrapText="1"/>
    </xf>
    <xf numFmtId="0" fontId="1" fillId="0" borderId="45" xfId="0" applyFont="1" applyBorder="1" applyAlignment="1">
      <alignment horizontal="left" vertical="center"/>
    </xf>
    <xf numFmtId="0" fontId="5" fillId="0" borderId="37" xfId="0" applyFont="1" applyBorder="1" applyAlignment="1">
      <alignment horizontal="left" vertical="center"/>
    </xf>
    <xf numFmtId="0" fontId="1" fillId="0" borderId="47" xfId="0" applyFont="1" applyBorder="1" applyAlignment="1">
      <alignment horizontal="left" vertical="center"/>
    </xf>
    <xf numFmtId="3" fontId="7" fillId="3" borderId="34" xfId="0" applyNumberFormat="1" applyFont="1" applyFill="1" applyBorder="1" applyAlignment="1">
      <alignment horizontal="right" vertical="center"/>
    </xf>
    <xf numFmtId="0" fontId="1" fillId="0" borderId="41" xfId="0" applyFont="1" applyBorder="1" applyAlignment="1">
      <alignment horizontal="left" vertical="center"/>
    </xf>
    <xf numFmtId="3" fontId="7" fillId="0" borderId="43" xfId="0" applyNumberFormat="1" applyFont="1" applyBorder="1" applyAlignment="1">
      <alignment horizontal="right" vertical="center"/>
    </xf>
    <xf numFmtId="0" fontId="7" fillId="0" borderId="43" xfId="0" applyFont="1" applyBorder="1" applyAlignment="1">
      <alignment horizontal="right" vertical="center"/>
    </xf>
    <xf numFmtId="0" fontId="1" fillId="0" borderId="32" xfId="0" applyFont="1" applyBorder="1" applyAlignment="1">
      <alignment horizontal="left" vertical="center"/>
    </xf>
    <xf numFmtId="0" fontId="7" fillId="0" borderId="43" xfId="0" applyFont="1" applyBorder="1" applyAlignment="1">
      <alignment horizontal="left" vertical="center" wrapText="1"/>
    </xf>
    <xf numFmtId="0" fontId="7" fillId="0" borderId="46" xfId="0" applyFont="1" applyBorder="1" applyAlignment="1">
      <alignment horizontal="right" vertical="center"/>
    </xf>
    <xf numFmtId="0" fontId="7" fillId="3" borderId="38" xfId="0" applyFont="1" applyFill="1" applyBorder="1" applyAlignment="1">
      <alignment horizontal="right" vertical="center"/>
    </xf>
    <xf numFmtId="0" fontId="14" fillId="3" borderId="31" xfId="0" applyFont="1" applyFill="1" applyBorder="1" applyAlignment="1">
      <alignment horizontal="right" vertical="center"/>
    </xf>
    <xf numFmtId="0" fontId="7" fillId="0" borderId="15" xfId="0" applyFont="1" applyBorder="1" applyAlignment="1">
      <alignment horizontal="left" vertical="center"/>
    </xf>
    <xf numFmtId="0" fontId="1" fillId="0" borderId="35" xfId="0" applyFont="1" applyBorder="1" applyAlignment="1">
      <alignment horizontal="left" vertical="center" wrapText="1"/>
    </xf>
    <xf numFmtId="0" fontId="7" fillId="0" borderId="40" xfId="0" applyFont="1" applyBorder="1" applyAlignment="1">
      <alignment horizontal="right" vertical="center"/>
    </xf>
    <xf numFmtId="0" fontId="2" fillId="0" borderId="0" xfId="0" applyFont="1" applyAlignment="1">
      <alignment vertical="center" wrapText="1"/>
    </xf>
    <xf numFmtId="0" fontId="7" fillId="3" borderId="0" xfId="0" applyFont="1" applyFill="1" applyAlignment="1">
      <alignment vertical="center"/>
    </xf>
    <xf numFmtId="0" fontId="7" fillId="0" borderId="0" xfId="0" applyFont="1" applyAlignment="1">
      <alignment vertical="center"/>
    </xf>
    <xf numFmtId="0" fontId="1" fillId="3" borderId="49" xfId="0" applyFont="1" applyFill="1" applyBorder="1" applyAlignment="1">
      <alignment horizontal="center" vertical="center"/>
    </xf>
    <xf numFmtId="0" fontId="1" fillId="3" borderId="11" xfId="0" applyFont="1" applyFill="1" applyBorder="1" applyAlignment="1">
      <alignment horizontal="left" vertical="center" wrapText="1"/>
    </xf>
    <xf numFmtId="3" fontId="3" fillId="3" borderId="0" xfId="0" applyNumberFormat="1" applyFont="1" applyFill="1" applyAlignment="1">
      <alignment vertical="center" wrapText="1"/>
    </xf>
    <xf numFmtId="0" fontId="3" fillId="0" borderId="0" xfId="0" applyFont="1" applyAlignment="1">
      <alignment vertical="center" wrapText="1"/>
    </xf>
    <xf numFmtId="0" fontId="1" fillId="0" borderId="0" xfId="0" applyFont="1" applyFill="1" applyAlignment="1">
      <alignment vertical="center"/>
    </xf>
    <xf numFmtId="0" fontId="4" fillId="0" borderId="0" xfId="0" applyFont="1" applyFill="1" applyAlignment="1">
      <alignment vertical="center"/>
    </xf>
    <xf numFmtId="3" fontId="1" fillId="0" borderId="0" xfId="0" applyNumberFormat="1" applyFont="1" applyAlignment="1">
      <alignment vertical="center"/>
    </xf>
    <xf numFmtId="164" fontId="7" fillId="0" borderId="22" xfId="0" applyNumberFormat="1" applyFont="1" applyBorder="1" applyAlignment="1">
      <alignment horizontal="right" vertical="center"/>
    </xf>
    <xf numFmtId="164" fontId="7" fillId="3" borderId="0" xfId="0" applyNumberFormat="1" applyFont="1" applyFill="1" applyAlignment="1">
      <alignment horizontal="right" vertical="center"/>
    </xf>
    <xf numFmtId="164" fontId="7" fillId="3" borderId="12" xfId="0" applyNumberFormat="1" applyFont="1" applyFill="1" applyBorder="1" applyAlignment="1">
      <alignment horizontal="right" vertical="center"/>
    </xf>
    <xf numFmtId="3" fontId="0" fillId="0" borderId="0" xfId="0" applyNumberFormat="1"/>
    <xf numFmtId="0" fontId="0" fillId="0" borderId="0" xfId="0" applyNumberFormat="1"/>
    <xf numFmtId="0" fontId="8" fillId="2" borderId="18"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8" xfId="0" applyFont="1" applyFill="1" applyBorder="1" applyAlignment="1">
      <alignment horizontal="center" vertical="center" wrapText="1"/>
    </xf>
    <xf numFmtId="0" fontId="1" fillId="3" borderId="33" xfId="0" applyFont="1" applyFill="1" applyBorder="1" applyAlignment="1">
      <alignment horizontal="right" vertical="center"/>
    </xf>
    <xf numFmtId="164" fontId="1" fillId="0" borderId="0" xfId="0" applyNumberFormat="1" applyFont="1" applyAlignment="1">
      <alignment vertical="center"/>
    </xf>
    <xf numFmtId="0" fontId="1" fillId="0" borderId="0" xfId="0" applyFont="1" applyAlignment="1">
      <alignment horizontal="left" vertical="top"/>
    </xf>
    <xf numFmtId="0" fontId="1" fillId="0" borderId="2" xfId="0" applyFont="1" applyBorder="1" applyAlignment="1">
      <alignment horizontal="left" vertical="center"/>
    </xf>
    <xf numFmtId="0" fontId="1" fillId="0" borderId="8" xfId="0" applyFont="1" applyBorder="1" applyAlignment="1">
      <alignment horizontal="left" vertical="center" wrapText="1"/>
    </xf>
    <xf numFmtId="0" fontId="1" fillId="3" borderId="2" xfId="0" applyFont="1" applyFill="1" applyBorder="1" applyAlignment="1">
      <alignment horizontal="left" vertical="center"/>
    </xf>
    <xf numFmtId="0" fontId="1" fillId="3" borderId="8" xfId="0" applyFont="1" applyFill="1" applyBorder="1" applyAlignment="1">
      <alignment horizontal="left" vertical="center" wrapText="1"/>
    </xf>
    <xf numFmtId="164" fontId="1" fillId="3" borderId="8" xfId="0" applyNumberFormat="1" applyFont="1" applyFill="1" applyBorder="1" applyAlignment="1">
      <alignment horizontal="right" vertical="center"/>
    </xf>
    <xf numFmtId="164" fontId="1" fillId="0" borderId="8" xfId="0" applyNumberFormat="1" applyFont="1" applyBorder="1" applyAlignment="1">
      <alignment horizontal="right" vertical="center"/>
    </xf>
    <xf numFmtId="164" fontId="1" fillId="0" borderId="8" xfId="0" applyNumberFormat="1" applyFont="1" applyBorder="1" applyAlignment="1">
      <alignment horizontal="left" vertical="center"/>
    </xf>
    <xf numFmtId="164" fontId="1" fillId="3" borderId="8" xfId="0" applyNumberFormat="1" applyFont="1" applyFill="1" applyBorder="1" applyAlignment="1">
      <alignment horizontal="left" vertical="center"/>
    </xf>
    <xf numFmtId="164" fontId="1" fillId="0" borderId="0" xfId="0" applyNumberFormat="1" applyFont="1" applyAlignment="1">
      <alignment vertical="center" wrapText="1"/>
    </xf>
    <xf numFmtId="164" fontId="1" fillId="3" borderId="0" xfId="0" applyNumberFormat="1" applyFont="1" applyFill="1" applyAlignment="1">
      <alignment vertical="center" wrapText="1"/>
    </xf>
    <xf numFmtId="0" fontId="1" fillId="0" borderId="2" xfId="0" applyFont="1" applyBorder="1" applyAlignment="1">
      <alignment horizontal="left" vertical="center" wrapText="1"/>
    </xf>
    <xf numFmtId="0" fontId="1" fillId="0" borderId="21" xfId="0" applyFont="1" applyBorder="1" applyAlignment="1">
      <alignment horizontal="left" vertical="center"/>
    </xf>
    <xf numFmtId="0" fontId="1" fillId="3" borderId="0" xfId="0" applyFont="1" applyFill="1" applyAlignment="1">
      <alignment vertical="center"/>
    </xf>
    <xf numFmtId="164" fontId="1" fillId="3" borderId="0" xfId="0" applyNumberFormat="1" applyFont="1" applyFill="1" applyAlignment="1">
      <alignment vertical="center"/>
    </xf>
    <xf numFmtId="164" fontId="1" fillId="0" borderId="0" xfId="0" applyNumberFormat="1" applyFont="1" applyAlignment="1">
      <alignment horizontal="left" vertical="center"/>
    </xf>
    <xf numFmtId="164" fontId="1" fillId="3" borderId="0" xfId="0" applyNumberFormat="1" applyFont="1" applyFill="1" applyAlignment="1">
      <alignment horizontal="left" vertical="center"/>
    </xf>
    <xf numFmtId="165" fontId="5" fillId="0" borderId="0" xfId="0" applyNumberFormat="1" applyFont="1" applyAlignment="1">
      <alignment horizontal="left" vertical="center" wrapText="1"/>
    </xf>
    <xf numFmtId="165" fontId="5" fillId="0" borderId="0" xfId="0" applyNumberFormat="1" applyFont="1" applyAlignment="1">
      <alignment horizontal="right" vertical="center" wrapText="1"/>
    </xf>
    <xf numFmtId="165" fontId="5" fillId="3" borderId="0" xfId="0" applyNumberFormat="1" applyFont="1" applyFill="1" applyAlignment="1">
      <alignment horizontal="left" vertical="center" wrapText="1"/>
    </xf>
    <xf numFmtId="0" fontId="1" fillId="3" borderId="46" xfId="0" applyFont="1" applyFill="1" applyBorder="1" applyAlignment="1">
      <alignment horizontal="left" vertical="center"/>
    </xf>
    <xf numFmtId="0" fontId="1" fillId="3" borderId="40" xfId="0" applyFont="1" applyFill="1" applyBorder="1" applyAlignment="1">
      <alignment horizontal="right" vertical="center"/>
    </xf>
    <xf numFmtId="0" fontId="21" fillId="0" borderId="46" xfId="0" applyFont="1" applyBorder="1"/>
    <xf numFmtId="0" fontId="21" fillId="3" borderId="46" xfId="0" applyFont="1" applyFill="1" applyBorder="1"/>
    <xf numFmtId="0" fontId="1" fillId="3" borderId="34" xfId="0" applyFont="1" applyFill="1" applyBorder="1" applyAlignment="1">
      <alignment horizontal="right" vertical="center"/>
    </xf>
    <xf numFmtId="0" fontId="3" fillId="3" borderId="0" xfId="0" applyFont="1" applyFill="1" applyAlignment="1">
      <alignment horizontal="right" vertical="center"/>
    </xf>
    <xf numFmtId="165" fontId="1" fillId="0" borderId="8" xfId="0" applyNumberFormat="1" applyFont="1" applyBorder="1" applyAlignment="1">
      <alignment horizontal="right" vertical="center"/>
    </xf>
    <xf numFmtId="0" fontId="8" fillId="2" borderId="13" xfId="0" applyFont="1" applyFill="1" applyBorder="1" applyAlignment="1">
      <alignment horizontal="center" vertical="center" wrapText="1"/>
    </xf>
    <xf numFmtId="3" fontId="4" fillId="0" borderId="0" xfId="0" applyNumberFormat="1" applyFont="1" applyAlignment="1">
      <alignment vertical="center"/>
    </xf>
    <xf numFmtId="0" fontId="8" fillId="2" borderId="5"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7" fillId="0" borderId="0" xfId="0" applyFont="1" applyBorder="1" applyAlignment="1">
      <alignment horizontal="left" vertical="center"/>
    </xf>
    <xf numFmtId="164" fontId="7" fillId="0" borderId="0" xfId="0" applyNumberFormat="1" applyFont="1" applyBorder="1" applyAlignment="1">
      <alignment horizontal="right" vertical="center"/>
    </xf>
    <xf numFmtId="0" fontId="4" fillId="3" borderId="0" xfId="0" applyFont="1" applyFill="1" applyBorder="1" applyAlignment="1">
      <alignment horizontal="left" vertical="center" wrapText="1"/>
    </xf>
    <xf numFmtId="0" fontId="4" fillId="3" borderId="0" xfId="0" applyFont="1" applyFill="1" applyBorder="1" applyAlignment="1">
      <alignment horizontal="left" vertical="center"/>
    </xf>
    <xf numFmtId="164" fontId="4" fillId="3" borderId="0" xfId="0" applyNumberFormat="1" applyFont="1" applyFill="1" applyBorder="1" applyAlignment="1">
      <alignment horizontal="right" vertical="center"/>
    </xf>
    <xf numFmtId="0" fontId="4" fillId="0" borderId="0" xfId="0" applyFont="1" applyBorder="1" applyAlignment="1">
      <alignment horizontal="left" vertical="center"/>
    </xf>
    <xf numFmtId="164" fontId="4" fillId="0" borderId="0" xfId="0" applyNumberFormat="1" applyFont="1" applyBorder="1" applyAlignment="1">
      <alignment horizontal="right" vertical="center"/>
    </xf>
    <xf numFmtId="0" fontId="7" fillId="3" borderId="0" xfId="0" applyFont="1" applyFill="1" applyBorder="1" applyAlignment="1">
      <alignment horizontal="left" vertical="center"/>
    </xf>
    <xf numFmtId="164" fontId="7" fillId="3" borderId="0" xfId="0" applyNumberFormat="1" applyFont="1" applyFill="1" applyBorder="1" applyAlignment="1">
      <alignment horizontal="right" vertical="center"/>
    </xf>
    <xf numFmtId="0" fontId="8" fillId="2" borderId="0" xfId="0" applyFont="1" applyFill="1" applyBorder="1" applyAlignment="1">
      <alignment horizontal="center" vertical="center"/>
    </xf>
    <xf numFmtId="0" fontId="14" fillId="0" borderId="44" xfId="0" applyFont="1" applyBorder="1" applyAlignment="1">
      <alignment horizontal="right" vertical="center"/>
    </xf>
    <xf numFmtId="0" fontId="3" fillId="3" borderId="0" xfId="0" applyFont="1" applyFill="1" applyBorder="1" applyAlignment="1">
      <alignment horizontal="left" vertical="center"/>
    </xf>
    <xf numFmtId="0" fontId="3" fillId="0" borderId="0" xfId="0" applyFont="1" applyBorder="1" applyAlignment="1">
      <alignment horizontal="left" vertical="center"/>
    </xf>
    <xf numFmtId="0" fontId="10" fillId="3" borderId="0" xfId="0" applyFont="1" applyFill="1" applyBorder="1" applyAlignment="1">
      <alignment horizontal="left" vertical="center"/>
    </xf>
    <xf numFmtId="0" fontId="10" fillId="0" borderId="0" xfId="0" applyFont="1" applyBorder="1" applyAlignment="1">
      <alignment horizontal="left" vertical="center"/>
    </xf>
    <xf numFmtId="0" fontId="3" fillId="5" borderId="0" xfId="0" applyFont="1" applyFill="1" applyBorder="1" applyAlignment="1">
      <alignment horizontal="left" vertical="center"/>
    </xf>
    <xf numFmtId="0" fontId="3" fillId="6" borderId="0" xfId="0" applyFont="1" applyFill="1" applyBorder="1" applyAlignment="1">
      <alignment horizontal="left" vertical="center"/>
    </xf>
    <xf numFmtId="0" fontId="10" fillId="5" borderId="0" xfId="0" applyFont="1" applyFill="1" applyBorder="1" applyAlignment="1">
      <alignment horizontal="left" vertical="center"/>
    </xf>
    <xf numFmtId="164" fontId="9" fillId="0" borderId="0" xfId="0" applyNumberFormat="1" applyFont="1" applyBorder="1" applyAlignment="1">
      <alignment horizontal="right" vertical="center"/>
    </xf>
    <xf numFmtId="164" fontId="3" fillId="3" borderId="0" xfId="0" applyNumberFormat="1" applyFont="1" applyFill="1" applyBorder="1" applyAlignment="1">
      <alignment horizontal="right" vertical="center"/>
    </xf>
    <xf numFmtId="164" fontId="3" fillId="0" borderId="0" xfId="0" applyNumberFormat="1" applyFont="1" applyBorder="1" applyAlignment="1">
      <alignment horizontal="right" vertical="center"/>
    </xf>
    <xf numFmtId="165" fontId="9" fillId="6" borderId="0" xfId="0" applyNumberFormat="1" applyFont="1" applyFill="1" applyBorder="1" applyAlignment="1">
      <alignment horizontal="right" vertical="center"/>
    </xf>
    <xf numFmtId="0" fontId="7" fillId="3" borderId="12" xfId="0" applyFont="1" applyFill="1" applyBorder="1" applyAlignment="1">
      <alignment horizontal="left" vertical="center"/>
    </xf>
    <xf numFmtId="164" fontId="4" fillId="3" borderId="13" xfId="0" applyNumberFormat="1" applyFont="1" applyFill="1" applyBorder="1" applyAlignment="1">
      <alignment horizontal="right" vertical="center"/>
    </xf>
    <xf numFmtId="165" fontId="4" fillId="3" borderId="0" xfId="0" applyNumberFormat="1" applyFont="1" applyFill="1" applyBorder="1" applyAlignment="1">
      <alignment horizontal="right" vertical="center"/>
    </xf>
    <xf numFmtId="165" fontId="4" fillId="0" borderId="0" xfId="0" applyNumberFormat="1" applyFont="1" applyBorder="1" applyAlignment="1">
      <alignment horizontal="right" vertical="center"/>
    </xf>
    <xf numFmtId="165" fontId="4" fillId="3" borderId="13" xfId="0" applyNumberFormat="1" applyFont="1" applyFill="1" applyBorder="1" applyAlignment="1">
      <alignment horizontal="right" vertical="center"/>
    </xf>
    <xf numFmtId="0" fontId="7" fillId="3" borderId="51" xfId="0" applyFont="1" applyFill="1" applyBorder="1" applyAlignment="1">
      <alignment horizontal="left" vertical="center"/>
    </xf>
    <xf numFmtId="164" fontId="7" fillId="3" borderId="51" xfId="0" applyNumberFormat="1" applyFont="1" applyFill="1" applyBorder="1" applyAlignment="1">
      <alignment horizontal="right" vertical="center"/>
    </xf>
    <xf numFmtId="165" fontId="7" fillId="3" borderId="51" xfId="0" applyNumberFormat="1" applyFont="1" applyFill="1" applyBorder="1" applyAlignment="1">
      <alignment horizontal="right" vertical="center"/>
    </xf>
    <xf numFmtId="0" fontId="1" fillId="0" borderId="0" xfId="0" applyFont="1" applyBorder="1" applyAlignment="1">
      <alignment horizontal="left" vertical="center" wrapText="1"/>
    </xf>
    <xf numFmtId="0" fontId="1" fillId="3" borderId="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0" borderId="0" xfId="0" applyFont="1" applyBorder="1" applyAlignment="1">
      <alignment horizontal="left" vertical="center" wrapText="1"/>
    </xf>
    <xf numFmtId="0" fontId="7" fillId="3" borderId="49"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1" fillId="3" borderId="53" xfId="0" applyFont="1" applyFill="1" applyBorder="1" applyAlignment="1">
      <alignment horizontal="left" vertical="center"/>
    </xf>
    <xf numFmtId="0" fontId="1" fillId="0" borderId="54" xfId="0" applyFont="1" applyBorder="1" applyAlignment="1">
      <alignment horizontal="left" vertical="center"/>
    </xf>
    <xf numFmtId="0" fontId="1" fillId="3" borderId="54" xfId="0" applyFont="1" applyFill="1" applyBorder="1" applyAlignment="1">
      <alignment horizontal="center" vertical="center"/>
    </xf>
    <xf numFmtId="0" fontId="1" fillId="0" borderId="54" xfId="0" applyFont="1" applyBorder="1" applyAlignment="1">
      <alignment horizontal="center" vertical="center"/>
    </xf>
    <xf numFmtId="0" fontId="1" fillId="0" borderId="54" xfId="0" applyFont="1" applyBorder="1" applyAlignment="1">
      <alignment vertical="center"/>
    </xf>
    <xf numFmtId="0" fontId="7" fillId="3" borderId="54" xfId="0" applyFont="1" applyFill="1" applyBorder="1" applyAlignment="1">
      <alignment horizontal="center" vertical="center"/>
    </xf>
    <xf numFmtId="0" fontId="7" fillId="0" borderId="54" xfId="0" applyFont="1" applyBorder="1" applyAlignment="1">
      <alignment horizontal="center" vertical="center"/>
    </xf>
    <xf numFmtId="0" fontId="1" fillId="3" borderId="55" xfId="0" applyFont="1" applyFill="1" applyBorder="1" applyAlignment="1">
      <alignment horizontal="center" vertical="center"/>
    </xf>
    <xf numFmtId="0" fontId="1" fillId="0" borderId="56" xfId="0" applyFont="1" applyBorder="1" applyAlignment="1">
      <alignment horizontal="center" vertical="center"/>
    </xf>
    <xf numFmtId="0" fontId="1" fillId="3" borderId="53" xfId="0" applyFont="1" applyFill="1" applyBorder="1" applyAlignment="1">
      <alignment horizontal="center" vertical="center"/>
    </xf>
    <xf numFmtId="0" fontId="7" fillId="3" borderId="57" xfId="0" applyFont="1" applyFill="1" applyBorder="1" applyAlignment="1">
      <alignment horizontal="center" vertical="center"/>
    </xf>
    <xf numFmtId="0" fontId="7" fillId="3" borderId="52" xfId="0" applyFont="1" applyFill="1" applyBorder="1" applyAlignment="1">
      <alignment horizontal="left" vertical="center"/>
    </xf>
    <xf numFmtId="164" fontId="7" fillId="3" borderId="52" xfId="0" applyNumberFormat="1" applyFont="1" applyFill="1" applyBorder="1" applyAlignment="1">
      <alignment horizontal="right" vertical="center"/>
    </xf>
    <xf numFmtId="0" fontId="7" fillId="0" borderId="59" xfId="0" applyFont="1" applyBorder="1" applyAlignment="1">
      <alignment horizontal="center" vertical="center"/>
    </xf>
    <xf numFmtId="0" fontId="4" fillId="3" borderId="59" xfId="0" applyFont="1" applyFill="1" applyBorder="1" applyAlignment="1">
      <alignment horizontal="center" vertical="center"/>
    </xf>
    <xf numFmtId="0" fontId="4" fillId="0" borderId="59" xfId="0" applyFont="1" applyBorder="1" applyAlignment="1">
      <alignment horizontal="center" vertical="center"/>
    </xf>
    <xf numFmtId="0" fontId="7" fillId="3" borderId="59" xfId="0" applyFont="1" applyFill="1" applyBorder="1" applyAlignment="1">
      <alignment horizontal="center" vertical="center"/>
    </xf>
    <xf numFmtId="0" fontId="7" fillId="3" borderId="58" xfId="0" applyFont="1" applyFill="1" applyBorder="1" applyAlignment="1">
      <alignment horizontal="center" vertical="center"/>
    </xf>
    <xf numFmtId="0" fontId="7" fillId="3" borderId="61" xfId="0" applyFont="1" applyFill="1" applyBorder="1" applyAlignment="1">
      <alignment horizontal="left" vertical="center" wrapText="1"/>
    </xf>
    <xf numFmtId="164" fontId="4" fillId="3" borderId="0" xfId="0" applyNumberFormat="1" applyFont="1" applyFill="1" applyBorder="1" applyAlignment="1">
      <alignment vertical="center"/>
    </xf>
    <xf numFmtId="0" fontId="4" fillId="3" borderId="59" xfId="0" applyFont="1" applyFill="1" applyBorder="1" applyAlignment="1">
      <alignment vertical="center"/>
    </xf>
    <xf numFmtId="0" fontId="4" fillId="0" borderId="0" xfId="0" applyFont="1" applyBorder="1" applyAlignment="1">
      <alignment horizontal="left" vertical="center" wrapText="1"/>
    </xf>
    <xf numFmtId="3" fontId="7" fillId="3" borderId="4" xfId="0" applyNumberFormat="1" applyFont="1" applyFill="1" applyBorder="1" applyAlignment="1">
      <alignment horizontal="right" vertical="center"/>
    </xf>
    <xf numFmtId="3" fontId="7" fillId="3" borderId="0" xfId="0" applyNumberFormat="1" applyFont="1" applyFill="1" applyBorder="1" applyAlignment="1">
      <alignment horizontal="right" vertical="center"/>
    </xf>
    <xf numFmtId="3" fontId="1" fillId="3" borderId="0" xfId="0" applyNumberFormat="1" applyFont="1" applyFill="1" applyBorder="1" applyAlignment="1">
      <alignment horizontal="right" vertical="center"/>
    </xf>
    <xf numFmtId="0" fontId="14" fillId="0" borderId="0" xfId="0" applyFont="1" applyBorder="1" applyAlignment="1">
      <alignment horizontal="left" vertical="center" wrapText="1"/>
    </xf>
    <xf numFmtId="0" fontId="5" fillId="3" borderId="0" xfId="0" applyFont="1" applyFill="1" applyBorder="1" applyAlignment="1">
      <alignment horizontal="right" vertical="center" wrapText="1"/>
    </xf>
    <xf numFmtId="0" fontId="5" fillId="0" borderId="0" xfId="0" applyFont="1" applyBorder="1" applyAlignment="1">
      <alignment horizontal="right" vertical="center" wrapText="1"/>
    </xf>
    <xf numFmtId="0" fontId="10" fillId="0" borderId="0" xfId="0" applyFont="1" applyBorder="1" applyAlignment="1">
      <alignment horizontal="left" vertical="center" wrapText="1"/>
    </xf>
    <xf numFmtId="0" fontId="10" fillId="3" borderId="0" xfId="0" applyFont="1" applyFill="1" applyBorder="1" applyAlignment="1">
      <alignment horizontal="left" vertical="center" wrapText="1"/>
    </xf>
    <xf numFmtId="0" fontId="9" fillId="0" borderId="0" xfId="0" applyFont="1" applyBorder="1" applyAlignment="1">
      <alignment horizontal="left" vertical="center" wrapText="1"/>
    </xf>
    <xf numFmtId="165" fontId="5" fillId="0" borderId="0" xfId="0" applyNumberFormat="1" applyFont="1" applyBorder="1" applyAlignment="1">
      <alignment horizontal="right" vertical="center" wrapText="1"/>
    </xf>
    <xf numFmtId="165" fontId="14" fillId="3" borderId="0" xfId="0" applyNumberFormat="1" applyFont="1" applyFill="1" applyBorder="1" applyAlignment="1">
      <alignment horizontal="right" vertical="center" wrapText="1"/>
    </xf>
    <xf numFmtId="165" fontId="4" fillId="0" borderId="0" xfId="0" applyNumberFormat="1" applyFont="1" applyBorder="1" applyAlignment="1">
      <alignment horizontal="right" vertical="center" wrapText="1"/>
    </xf>
    <xf numFmtId="165" fontId="1" fillId="0" borderId="0" xfId="0" applyNumberFormat="1" applyFont="1" applyBorder="1" applyAlignment="1">
      <alignment horizontal="right" vertical="center" wrapText="1"/>
    </xf>
    <xf numFmtId="165" fontId="1" fillId="3" borderId="0" xfId="0" applyNumberFormat="1" applyFont="1" applyFill="1" applyBorder="1" applyAlignment="1">
      <alignment horizontal="right" vertical="center" wrapText="1"/>
    </xf>
    <xf numFmtId="165" fontId="7" fillId="3" borderId="0" xfId="0" applyNumberFormat="1" applyFont="1" applyFill="1" applyBorder="1" applyAlignment="1">
      <alignment horizontal="right" vertical="center" wrapText="1"/>
    </xf>
    <xf numFmtId="165" fontId="4" fillId="3" borderId="0" xfId="0" applyNumberFormat="1" applyFont="1" applyFill="1" applyBorder="1" applyAlignment="1">
      <alignment horizontal="left" vertical="center" wrapText="1"/>
    </xf>
    <xf numFmtId="0" fontId="4" fillId="3" borderId="50" xfId="0" applyFont="1" applyFill="1" applyBorder="1" applyAlignment="1">
      <alignment horizontal="left" vertical="center" wrapText="1"/>
    </xf>
    <xf numFmtId="0" fontId="14" fillId="3" borderId="50" xfId="0" applyFont="1" applyFill="1" applyBorder="1" applyAlignment="1">
      <alignment horizontal="left" vertical="center" wrapText="1"/>
    </xf>
    <xf numFmtId="165" fontId="7" fillId="3" borderId="50" xfId="0" applyNumberFormat="1" applyFont="1" applyFill="1" applyBorder="1" applyAlignment="1">
      <alignment horizontal="right" vertical="center" wrapText="1"/>
    </xf>
    <xf numFmtId="165" fontId="14" fillId="3" borderId="50" xfId="0" applyNumberFormat="1" applyFont="1" applyFill="1" applyBorder="1" applyAlignment="1">
      <alignment horizontal="right" vertical="center" wrapText="1"/>
    </xf>
    <xf numFmtId="0" fontId="4" fillId="0" borderId="65" xfId="0" applyFont="1" applyBorder="1" applyAlignment="1">
      <alignment horizontal="left" vertical="center" wrapText="1"/>
    </xf>
    <xf numFmtId="0" fontId="14" fillId="0" borderId="65" xfId="0" applyFont="1" applyBorder="1" applyAlignment="1">
      <alignment horizontal="left" vertical="center" wrapText="1"/>
    </xf>
    <xf numFmtId="165" fontId="5" fillId="0" borderId="65" xfId="0" applyNumberFormat="1" applyFont="1" applyBorder="1" applyAlignment="1">
      <alignment horizontal="right" vertical="center" wrapText="1"/>
    </xf>
    <xf numFmtId="165" fontId="5" fillId="0" borderId="65" xfId="0" applyNumberFormat="1" applyFont="1" applyBorder="1" applyAlignment="1">
      <alignment horizontal="left" vertical="center" wrapText="1"/>
    </xf>
    <xf numFmtId="0" fontId="4" fillId="0" borderId="67" xfId="0" applyFont="1" applyBorder="1" applyAlignment="1">
      <alignment horizontal="left" vertical="center" wrapText="1"/>
    </xf>
    <xf numFmtId="0" fontId="7" fillId="0" borderId="67" xfId="0" applyFont="1" applyBorder="1" applyAlignment="1">
      <alignment horizontal="left" vertical="center" wrapText="1"/>
    </xf>
    <xf numFmtId="165" fontId="7" fillId="0" borderId="67" xfId="0" applyNumberFormat="1" applyFont="1" applyBorder="1" applyAlignment="1">
      <alignment horizontal="right" vertical="center" wrapText="1"/>
    </xf>
    <xf numFmtId="165" fontId="14" fillId="0" borderId="67" xfId="0" applyNumberFormat="1" applyFont="1" applyBorder="1" applyAlignment="1">
      <alignment horizontal="right" vertical="center" wrapText="1"/>
    </xf>
    <xf numFmtId="0" fontId="3" fillId="3" borderId="0" xfId="0" applyFont="1" applyFill="1" applyBorder="1" applyAlignment="1">
      <alignment horizontal="left" vertical="center" wrapText="1"/>
    </xf>
    <xf numFmtId="0" fontId="4" fillId="3" borderId="67" xfId="0" applyFont="1" applyFill="1" applyBorder="1" applyAlignment="1">
      <alignment horizontal="left" vertical="center" wrapText="1"/>
    </xf>
    <xf numFmtId="0" fontId="7" fillId="3" borderId="67" xfId="0" applyFont="1" applyFill="1" applyBorder="1" applyAlignment="1">
      <alignment horizontal="left" vertical="center" wrapText="1"/>
    </xf>
    <xf numFmtId="165" fontId="7" fillId="3" borderId="67" xfId="0" applyNumberFormat="1" applyFont="1" applyFill="1" applyBorder="1" applyAlignment="1">
      <alignment horizontal="right" vertical="center" wrapText="1"/>
    </xf>
    <xf numFmtId="165" fontId="14" fillId="3" borderId="67" xfId="0" applyNumberFormat="1" applyFont="1" applyFill="1" applyBorder="1" applyAlignment="1">
      <alignment horizontal="right" vertical="center" wrapText="1"/>
    </xf>
    <xf numFmtId="165" fontId="5" fillId="3" borderId="67" xfId="0" applyNumberFormat="1" applyFont="1" applyFill="1" applyBorder="1" applyAlignment="1">
      <alignment horizontal="right" vertical="center" wrapText="1"/>
    </xf>
    <xf numFmtId="0" fontId="7" fillId="0" borderId="62" xfId="0" applyFont="1" applyBorder="1" applyAlignment="1">
      <alignment horizontal="right" vertical="center" wrapText="1"/>
    </xf>
    <xf numFmtId="165" fontId="14" fillId="0" borderId="62" xfId="0" applyNumberFormat="1" applyFont="1" applyBorder="1" applyAlignment="1">
      <alignment horizontal="right" vertical="center" wrapText="1"/>
    </xf>
    <xf numFmtId="0" fontId="3" fillId="0" borderId="0" xfId="0" applyFont="1" applyFill="1" applyAlignment="1">
      <alignment horizontal="left" vertical="center" wrapText="1"/>
    </xf>
    <xf numFmtId="0" fontId="9" fillId="0" borderId="0" xfId="0" applyFont="1" applyFill="1" applyAlignment="1">
      <alignment horizontal="left" vertical="center" wrapText="1"/>
    </xf>
    <xf numFmtId="0" fontId="1" fillId="0" borderId="0" xfId="0" applyFont="1" applyAlignment="1">
      <alignment horizontal="center" vertical="center" wrapText="1"/>
    </xf>
    <xf numFmtId="0" fontId="3" fillId="0" borderId="0" xfId="0" applyFont="1" applyAlignment="1">
      <alignment horizontal="right" vertical="center" wrapText="1"/>
    </xf>
    <xf numFmtId="0" fontId="8" fillId="2" borderId="0" xfId="0" applyFont="1" applyFill="1" applyAlignment="1">
      <alignment horizontal="center" vertical="center"/>
    </xf>
    <xf numFmtId="165" fontId="10" fillId="3" borderId="24" xfId="0" applyNumberFormat="1" applyFont="1" applyFill="1" applyBorder="1" applyAlignment="1">
      <alignment horizontal="right" vertical="center" wrapText="1"/>
    </xf>
    <xf numFmtId="165" fontId="3" fillId="0" borderId="0" xfId="0" applyNumberFormat="1" applyFont="1" applyAlignment="1">
      <alignment horizontal="right" vertical="center"/>
    </xf>
    <xf numFmtId="165" fontId="3" fillId="3" borderId="0" xfId="0" applyNumberFormat="1" applyFont="1" applyFill="1" applyAlignment="1">
      <alignment horizontal="right" vertical="center"/>
    </xf>
    <xf numFmtId="0" fontId="31" fillId="0" borderId="0" xfId="0" applyFont="1" applyBorder="1"/>
    <xf numFmtId="0" fontId="31" fillId="0" borderId="0" xfId="3" applyFont="1" applyBorder="1"/>
    <xf numFmtId="0" fontId="33" fillId="0" borderId="0" xfId="3"/>
    <xf numFmtId="0" fontId="35" fillId="11" borderId="0" xfId="3" applyFont="1" applyFill="1" applyBorder="1" applyAlignment="1" applyProtection="1">
      <alignment horizontal="center" vertical="center"/>
    </xf>
    <xf numFmtId="0" fontId="35" fillId="11" borderId="0" xfId="3" applyFont="1" applyFill="1" applyBorder="1" applyAlignment="1" applyProtection="1">
      <alignment horizontal="center" vertical="center" wrapText="1"/>
    </xf>
    <xf numFmtId="10" fontId="31" fillId="0" borderId="0" xfId="4" applyNumberFormat="1" applyFont="1" applyBorder="1" applyAlignment="1" applyProtection="1"/>
    <xf numFmtId="0" fontId="5" fillId="0" borderId="0" xfId="0" applyFont="1" applyAlignment="1">
      <alignment vertical="center"/>
    </xf>
    <xf numFmtId="0" fontId="36" fillId="11" borderId="0" xfId="3" applyFont="1" applyFill="1" applyBorder="1" applyAlignment="1">
      <alignment vertical="center"/>
    </xf>
    <xf numFmtId="0" fontId="35" fillId="11" borderId="73" xfId="3" applyFont="1" applyFill="1" applyBorder="1" applyAlignment="1" applyProtection="1">
      <alignment horizontal="center" vertical="center" wrapText="1"/>
    </xf>
    <xf numFmtId="0" fontId="35" fillId="11" borderId="74" xfId="3" applyFont="1" applyFill="1" applyBorder="1" applyAlignment="1" applyProtection="1">
      <alignment horizontal="center" vertical="center" wrapText="1"/>
    </xf>
    <xf numFmtId="0" fontId="35" fillId="11" borderId="72" xfId="3" applyFont="1" applyFill="1" applyBorder="1" applyAlignment="1" applyProtection="1">
      <alignment horizontal="center" vertical="center" wrapText="1"/>
    </xf>
    <xf numFmtId="0" fontId="31" fillId="0" borderId="0" xfId="3" applyFont="1" applyAlignment="1">
      <alignment horizontal="justify" vertical="center"/>
    </xf>
    <xf numFmtId="3" fontId="3" fillId="3" borderId="0" xfId="0" applyNumberFormat="1" applyFont="1" applyFill="1" applyAlignment="1">
      <alignment horizontal="right" vertical="center" wrapText="1"/>
    </xf>
    <xf numFmtId="0" fontId="21" fillId="0" borderId="0" xfId="0" applyFont="1" applyAlignment="1">
      <alignment horizontal="justify" vertical="center" wrapText="1"/>
    </xf>
    <xf numFmtId="0" fontId="4" fillId="3" borderId="0" xfId="0" applyFont="1" applyFill="1" applyBorder="1" applyAlignment="1">
      <alignment horizontal="left" vertical="center" wrapText="1"/>
    </xf>
    <xf numFmtId="165" fontId="3" fillId="3" borderId="24" xfId="0" applyNumberFormat="1" applyFont="1" applyFill="1" applyBorder="1" applyAlignment="1">
      <alignment horizontal="right" vertical="center" wrapText="1"/>
    </xf>
    <xf numFmtId="165" fontId="3" fillId="0" borderId="24" xfId="0" applyNumberFormat="1" applyFont="1" applyBorder="1" applyAlignment="1">
      <alignment horizontal="right" vertical="center" wrapText="1"/>
    </xf>
    <xf numFmtId="165" fontId="4" fillId="0" borderId="0" xfId="0" applyNumberFormat="1" applyFont="1" applyAlignment="1">
      <alignment vertical="center"/>
    </xf>
    <xf numFmtId="0" fontId="1" fillId="3" borderId="0" xfId="0" applyFont="1" applyFill="1" applyAlignment="1">
      <alignment vertical="center"/>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wrapText="1"/>
    </xf>
    <xf numFmtId="165" fontId="1" fillId="0" borderId="0" xfId="0" applyNumberFormat="1" applyFont="1" applyAlignment="1">
      <alignment vertical="center"/>
    </xf>
    <xf numFmtId="165" fontId="1" fillId="3" borderId="33" xfId="0" applyNumberFormat="1" applyFont="1" applyFill="1" applyBorder="1" applyAlignment="1">
      <alignment horizontal="right" vertical="center"/>
    </xf>
    <xf numFmtId="165" fontId="1" fillId="0" borderId="33" xfId="0" applyNumberFormat="1" applyFont="1" applyBorder="1" applyAlignment="1">
      <alignment horizontal="right" vertical="center"/>
    </xf>
    <xf numFmtId="165" fontId="5" fillId="0" borderId="0" xfId="0" applyNumberFormat="1" applyFont="1" applyAlignment="1">
      <alignment horizontal="right" vertical="center"/>
    </xf>
    <xf numFmtId="164" fontId="5" fillId="3" borderId="15" xfId="0" applyNumberFormat="1" applyFont="1" applyFill="1" applyBorder="1" applyAlignment="1">
      <alignment horizontal="right" vertical="center"/>
    </xf>
    <xf numFmtId="165" fontId="5" fillId="3" borderId="63" xfId="0" applyNumberFormat="1" applyFont="1" applyFill="1" applyBorder="1" applyAlignment="1">
      <alignment horizontal="right" vertical="center" wrapText="1"/>
    </xf>
    <xf numFmtId="165" fontId="5" fillId="0" borderId="63" xfId="0" applyNumberFormat="1" applyFont="1" applyBorder="1" applyAlignment="1">
      <alignment horizontal="right" vertical="center" wrapText="1"/>
    </xf>
    <xf numFmtId="0" fontId="1" fillId="3" borderId="33" xfId="0" applyFont="1" applyFill="1" applyBorder="1" applyAlignment="1">
      <alignment vertical="center"/>
    </xf>
    <xf numFmtId="165" fontId="14" fillId="3" borderId="63" xfId="0" applyNumberFormat="1" applyFont="1" applyFill="1" applyBorder="1" applyAlignment="1">
      <alignment horizontal="right" vertical="center" wrapText="1"/>
    </xf>
    <xf numFmtId="165" fontId="1" fillId="0" borderId="27" xfId="0" applyNumberFormat="1" applyFont="1" applyBorder="1" applyAlignment="1">
      <alignment horizontal="right" vertical="center"/>
    </xf>
    <xf numFmtId="165" fontId="1" fillId="3" borderId="27" xfId="0" applyNumberFormat="1" applyFont="1" applyFill="1" applyBorder="1" applyAlignment="1">
      <alignment horizontal="right" vertical="center"/>
    </xf>
    <xf numFmtId="165" fontId="5" fillId="3" borderId="31" xfId="0" applyNumberFormat="1" applyFont="1" applyFill="1" applyBorder="1" applyAlignment="1">
      <alignment horizontal="right" vertical="center"/>
    </xf>
    <xf numFmtId="165" fontId="1" fillId="3" borderId="39" xfId="0" applyNumberFormat="1" applyFont="1" applyFill="1" applyBorder="1" applyAlignment="1">
      <alignment horizontal="right" vertical="center"/>
    </xf>
    <xf numFmtId="165" fontId="5" fillId="3" borderId="0" xfId="0" applyNumberFormat="1" applyFont="1" applyFill="1" applyAlignment="1">
      <alignment horizontal="right" vertical="center"/>
    </xf>
    <xf numFmtId="165" fontId="5" fillId="3" borderId="76" xfId="0" applyNumberFormat="1" applyFont="1" applyFill="1" applyBorder="1" applyAlignment="1">
      <alignment horizontal="right" vertical="center"/>
    </xf>
    <xf numFmtId="165" fontId="5" fillId="0" borderId="31" xfId="0" applyNumberFormat="1" applyFont="1" applyBorder="1" applyAlignment="1">
      <alignment horizontal="right" vertical="center"/>
    </xf>
    <xf numFmtId="165" fontId="7" fillId="3" borderId="35" xfId="0" applyNumberFormat="1" applyFont="1" applyFill="1" applyBorder="1" applyAlignment="1">
      <alignment horizontal="right" vertical="center"/>
    </xf>
    <xf numFmtId="165" fontId="1" fillId="3" borderId="33" xfId="0" applyNumberFormat="1" applyFont="1" applyFill="1" applyBorder="1" applyAlignment="1">
      <alignment vertical="center"/>
    </xf>
    <xf numFmtId="165" fontId="5" fillId="3" borderId="31" xfId="0" applyNumberFormat="1" applyFont="1" applyFill="1" applyBorder="1" applyAlignment="1">
      <alignment vertical="center"/>
    </xf>
    <xf numFmtId="165" fontId="1" fillId="3" borderId="35" xfId="0" applyNumberFormat="1" applyFont="1" applyFill="1" applyBorder="1" applyAlignment="1">
      <alignment horizontal="right" vertical="center"/>
    </xf>
    <xf numFmtId="165" fontId="7" fillId="0" borderId="27" xfId="0" applyNumberFormat="1" applyFont="1" applyBorder="1" applyAlignment="1">
      <alignment horizontal="right" vertical="center"/>
    </xf>
    <xf numFmtId="165" fontId="14" fillId="0" borderId="32" xfId="0" applyNumberFormat="1" applyFont="1" applyBorder="1" applyAlignment="1">
      <alignment horizontal="right" vertical="center"/>
    </xf>
    <xf numFmtId="165" fontId="7" fillId="0" borderId="30" xfId="0" applyNumberFormat="1" applyFont="1" applyBorder="1" applyAlignment="1">
      <alignment horizontal="right" vertical="center"/>
    </xf>
    <xf numFmtId="165" fontId="14" fillId="0" borderId="28" xfId="0" applyNumberFormat="1" applyFont="1" applyBorder="1" applyAlignment="1">
      <alignment horizontal="right" vertical="center"/>
    </xf>
    <xf numFmtId="0" fontId="8" fillId="2" borderId="7"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39" fillId="2" borderId="9" xfId="0" applyFont="1" applyFill="1" applyBorder="1" applyAlignment="1">
      <alignment horizontal="center" vertical="center" wrapText="1"/>
    </xf>
    <xf numFmtId="3" fontId="3" fillId="4" borderId="0" xfId="0" applyNumberFormat="1" applyFont="1" applyFill="1" applyAlignment="1">
      <alignment horizontal="right" vertical="center" wrapText="1" indent="2"/>
    </xf>
    <xf numFmtId="3" fontId="9" fillId="4" borderId="0" xfId="0" applyNumberFormat="1" applyFont="1" applyFill="1" applyAlignment="1">
      <alignment horizontal="right" vertical="center" wrapText="1" indent="2"/>
    </xf>
    <xf numFmtId="0" fontId="3" fillId="12" borderId="0" xfId="0" applyFont="1" applyFill="1" applyAlignment="1">
      <alignment horizontal="left" vertical="center" wrapText="1"/>
    </xf>
    <xf numFmtId="0" fontId="4" fillId="0" borderId="0" xfId="0" applyFont="1" applyAlignment="1">
      <alignment vertical="center" wrapText="1"/>
    </xf>
    <xf numFmtId="3" fontId="3" fillId="12" borderId="0" xfId="0" applyNumberFormat="1" applyFont="1" applyFill="1" applyAlignment="1">
      <alignment horizontal="right" vertical="center" wrapText="1"/>
    </xf>
    <xf numFmtId="3" fontId="9" fillId="12" borderId="0" xfId="0" applyNumberFormat="1" applyFont="1" applyFill="1" applyAlignment="1">
      <alignment horizontal="right" vertical="center" wrapText="1"/>
    </xf>
    <xf numFmtId="3" fontId="3" fillId="3" borderId="0" xfId="0" applyNumberFormat="1" applyFont="1" applyFill="1" applyAlignment="1">
      <alignment horizontal="right" vertical="center" wrapText="1" indent="2"/>
    </xf>
    <xf numFmtId="3" fontId="9" fillId="3" borderId="0" xfId="0" applyNumberFormat="1" applyFont="1" applyFill="1" applyAlignment="1">
      <alignment horizontal="right" vertical="center" wrapText="1" indent="2"/>
    </xf>
    <xf numFmtId="3" fontId="3" fillId="5" borderId="0" xfId="0" applyNumberFormat="1" applyFont="1" applyFill="1" applyAlignment="1">
      <alignment horizontal="right" vertical="center" wrapText="1" indent="2"/>
    </xf>
    <xf numFmtId="3" fontId="9" fillId="5" borderId="0" xfId="0" applyNumberFormat="1" applyFont="1" applyFill="1" applyAlignment="1">
      <alignment horizontal="right" vertical="center" wrapText="1" indent="2"/>
    </xf>
    <xf numFmtId="3" fontId="3" fillId="0" borderId="0" xfId="0" applyNumberFormat="1" applyFont="1" applyAlignment="1">
      <alignment horizontal="right" vertical="center" wrapText="1" indent="2"/>
    </xf>
    <xf numFmtId="3" fontId="9" fillId="0" borderId="0" xfId="0" applyNumberFormat="1" applyFont="1" applyAlignment="1">
      <alignment horizontal="right" vertical="center" wrapText="1" indent="2"/>
    </xf>
    <xf numFmtId="0" fontId="1" fillId="0" borderId="0" xfId="0" applyFont="1" applyAlignment="1">
      <alignment horizontal="justify" vertical="center"/>
    </xf>
    <xf numFmtId="0" fontId="9" fillId="0" borderId="0" xfId="0" applyFont="1" applyAlignment="1">
      <alignment horizontal="center" vertical="center"/>
    </xf>
    <xf numFmtId="0" fontId="3" fillId="0" borderId="14" xfId="0" applyFont="1" applyBorder="1" applyAlignment="1">
      <alignment horizontal="left" vertical="center" wrapText="1"/>
    </xf>
    <xf numFmtId="0" fontId="22" fillId="0" borderId="0" xfId="1" applyFont="1" applyAlignment="1">
      <alignment horizontal="right"/>
    </xf>
    <xf numFmtId="0" fontId="4" fillId="3" borderId="77" xfId="0" applyFont="1" applyFill="1" applyBorder="1" applyAlignment="1">
      <alignment horizontal="left" vertical="center" wrapText="1"/>
    </xf>
    <xf numFmtId="0" fontId="3" fillId="3" borderId="28" xfId="0" applyFont="1" applyFill="1" applyBorder="1" applyAlignment="1">
      <alignment horizontal="right" vertical="center" wrapText="1"/>
    </xf>
    <xf numFmtId="165" fontId="3" fillId="3" borderId="77" xfId="0" applyNumberFormat="1" applyFont="1" applyFill="1" applyBorder="1" applyAlignment="1">
      <alignment horizontal="right" vertical="center" wrapText="1"/>
    </xf>
    <xf numFmtId="0" fontId="7" fillId="12" borderId="24" xfId="0" applyFont="1" applyFill="1" applyBorder="1" applyAlignment="1">
      <alignment horizontal="left" vertical="center" wrapText="1"/>
    </xf>
    <xf numFmtId="165" fontId="3" fillId="12" borderId="24" xfId="0" applyNumberFormat="1" applyFont="1" applyFill="1" applyBorder="1" applyAlignment="1">
      <alignment horizontal="right" vertical="center" wrapText="1"/>
    </xf>
    <xf numFmtId="165" fontId="9" fillId="12" borderId="24" xfId="0" applyNumberFormat="1" applyFont="1" applyFill="1" applyBorder="1" applyAlignment="1">
      <alignment horizontal="right" vertical="center" wrapText="1"/>
    </xf>
    <xf numFmtId="0" fontId="4" fillId="12" borderId="24" xfId="0" applyFont="1" applyFill="1" applyBorder="1" applyAlignment="1">
      <alignment horizontal="left" vertical="center" wrapText="1"/>
    </xf>
    <xf numFmtId="0" fontId="5" fillId="12" borderId="24" xfId="0" applyFont="1" applyFill="1" applyBorder="1" applyAlignment="1">
      <alignment horizontal="left" vertical="center" wrapText="1"/>
    </xf>
    <xf numFmtId="3" fontId="10" fillId="12" borderId="0" xfId="0" applyNumberFormat="1" applyFont="1" applyFill="1" applyAlignment="1">
      <alignment horizontal="right" vertical="center" wrapText="1"/>
    </xf>
    <xf numFmtId="3" fontId="3" fillId="3" borderId="28" xfId="0" applyNumberFormat="1" applyFont="1" applyFill="1" applyBorder="1" applyAlignment="1">
      <alignment horizontal="right" vertical="center" wrapText="1"/>
    </xf>
    <xf numFmtId="0" fontId="5" fillId="3" borderId="77" xfId="0" applyFont="1" applyFill="1" applyBorder="1" applyAlignment="1">
      <alignment horizontal="left" vertical="center" wrapText="1"/>
    </xf>
    <xf numFmtId="3" fontId="10" fillId="3" borderId="28" xfId="0" applyNumberFormat="1" applyFont="1" applyFill="1" applyBorder="1" applyAlignment="1">
      <alignment horizontal="right" vertical="center" wrapText="1"/>
    </xf>
    <xf numFmtId="164" fontId="4" fillId="0" borderId="0" xfId="0" applyNumberFormat="1" applyFont="1" applyAlignment="1">
      <alignment vertical="center"/>
    </xf>
    <xf numFmtId="166" fontId="1" fillId="4" borderId="0" xfId="0" applyNumberFormat="1" applyFont="1" applyFill="1" applyAlignment="1">
      <alignment horizontal="right" vertical="center"/>
    </xf>
    <xf numFmtId="164" fontId="0" fillId="0" borderId="0" xfId="0" applyNumberFormat="1"/>
    <xf numFmtId="0" fontId="0" fillId="0" borderId="0" xfId="0" applyFill="1"/>
    <xf numFmtId="3" fontId="3" fillId="0" borderId="0" xfId="0" applyNumberFormat="1" applyFont="1" applyFill="1" applyAlignment="1">
      <alignment horizontal="right" vertical="center" wrapText="1"/>
    </xf>
    <xf numFmtId="3" fontId="3" fillId="0" borderId="0" xfId="0" applyNumberFormat="1" applyFont="1" applyFill="1" applyAlignment="1">
      <alignment vertical="center" wrapText="1"/>
    </xf>
    <xf numFmtId="0" fontId="3" fillId="0" borderId="0" xfId="0" applyFont="1" applyFill="1" applyAlignment="1">
      <alignment vertical="center" wrapText="1"/>
    </xf>
    <xf numFmtId="3" fontId="7" fillId="0" borderId="0" xfId="0" applyNumberFormat="1" applyFont="1" applyFill="1" applyAlignment="1">
      <alignment vertical="center"/>
    </xf>
    <xf numFmtId="165" fontId="5" fillId="0" borderId="52" xfId="0" applyNumberFormat="1" applyFont="1" applyBorder="1" applyAlignment="1">
      <alignment horizontal="right" vertical="center" wrapText="1"/>
    </xf>
    <xf numFmtId="165" fontId="14" fillId="3" borderId="52" xfId="0" applyNumberFormat="1" applyFont="1" applyFill="1" applyBorder="1" applyAlignment="1">
      <alignment horizontal="right" vertical="center" wrapText="1"/>
    </xf>
    <xf numFmtId="165" fontId="14" fillId="3" borderId="0" xfId="0" applyNumberFormat="1" applyFont="1" applyFill="1" applyAlignment="1">
      <alignment horizontal="right" vertical="center" wrapText="1"/>
    </xf>
    <xf numFmtId="165" fontId="14" fillId="0" borderId="0" xfId="0" applyNumberFormat="1" applyFont="1" applyFill="1" applyAlignment="1">
      <alignment horizontal="right" vertical="center" wrapText="1"/>
    </xf>
    <xf numFmtId="165" fontId="14" fillId="4" borderId="0" xfId="0" applyNumberFormat="1" applyFont="1" applyFill="1" applyAlignment="1">
      <alignment horizontal="right" vertical="center" wrapText="1"/>
    </xf>
    <xf numFmtId="165" fontId="7" fillId="0" borderId="0" xfId="0" applyNumberFormat="1" applyFont="1" applyFill="1" applyBorder="1" applyAlignment="1">
      <alignment horizontal="right" vertical="center" wrapText="1"/>
    </xf>
    <xf numFmtId="165" fontId="7" fillId="4" borderId="0" xfId="0" applyNumberFormat="1" applyFont="1" applyFill="1" applyBorder="1" applyAlignment="1">
      <alignment horizontal="right" vertical="center" wrapText="1"/>
    </xf>
    <xf numFmtId="165" fontId="5" fillId="4" borderId="0" xfId="0" applyNumberFormat="1" applyFont="1" applyFill="1" applyAlignment="1">
      <alignment horizontal="right" vertical="center" wrapText="1"/>
    </xf>
    <xf numFmtId="165" fontId="7" fillId="0" borderId="65" xfId="0" applyNumberFormat="1" applyFont="1" applyBorder="1" applyAlignment="1">
      <alignment horizontal="right" vertical="center" wrapText="1"/>
    </xf>
    <xf numFmtId="165" fontId="14" fillId="0" borderId="65" xfId="0" applyNumberFormat="1" applyFont="1" applyBorder="1" applyAlignment="1">
      <alignment horizontal="right" vertical="center" wrapText="1"/>
    </xf>
    <xf numFmtId="1" fontId="1" fillId="0" borderId="33" xfId="0" applyNumberFormat="1" applyFont="1" applyBorder="1" applyAlignment="1">
      <alignment horizontal="right" vertical="center"/>
    </xf>
    <xf numFmtId="165" fontId="7" fillId="3" borderId="33" xfId="0" applyNumberFormat="1" applyFont="1" applyFill="1" applyBorder="1" applyAlignment="1">
      <alignment horizontal="right" vertical="center"/>
    </xf>
    <xf numFmtId="165" fontId="1" fillId="3" borderId="34" xfId="0" applyNumberFormat="1" applyFont="1" applyFill="1" applyBorder="1" applyAlignment="1">
      <alignment horizontal="right" vertical="center"/>
    </xf>
    <xf numFmtId="165" fontId="14" fillId="0" borderId="15" xfId="0" applyNumberFormat="1" applyFont="1" applyBorder="1" applyAlignment="1">
      <alignment horizontal="right" vertical="center"/>
    </xf>
    <xf numFmtId="165" fontId="14" fillId="3" borderId="0" xfId="0" applyNumberFormat="1" applyFont="1" applyFill="1" applyAlignment="1">
      <alignment horizontal="right" vertical="center"/>
    </xf>
    <xf numFmtId="0" fontId="7" fillId="3" borderId="44" xfId="0" applyFont="1" applyFill="1" applyBorder="1" applyAlignment="1">
      <alignment horizontal="right" vertical="center"/>
    </xf>
    <xf numFmtId="165" fontId="14" fillId="3" borderId="78" xfId="0" applyNumberFormat="1" applyFont="1" applyFill="1" applyBorder="1" applyAlignment="1">
      <alignment horizontal="right" vertical="center"/>
    </xf>
    <xf numFmtId="165" fontId="14" fillId="3" borderId="79" xfId="0" applyNumberFormat="1" applyFont="1" applyFill="1" applyBorder="1" applyAlignment="1">
      <alignment horizontal="right" vertical="center"/>
    </xf>
    <xf numFmtId="0" fontId="41" fillId="2" borderId="13" xfId="0" applyFont="1" applyFill="1" applyBorder="1" applyAlignment="1">
      <alignment horizontal="center" vertical="center" wrapText="1"/>
    </xf>
    <xf numFmtId="166" fontId="3" fillId="3" borderId="0" xfId="0" applyNumberFormat="1" applyFont="1" applyFill="1" applyAlignment="1">
      <alignment horizontal="right" vertical="center" wrapText="1"/>
    </xf>
    <xf numFmtId="0" fontId="42" fillId="0" borderId="0" xfId="3" applyFont="1" applyAlignment="1">
      <alignment wrapText="1"/>
    </xf>
    <xf numFmtId="0" fontId="42" fillId="0" borderId="0" xfId="3" applyFont="1"/>
    <xf numFmtId="0" fontId="46" fillId="11" borderId="1" xfId="3" applyFont="1" applyFill="1" applyBorder="1" applyAlignment="1">
      <alignment horizontal="center" vertical="center" wrapText="1"/>
    </xf>
    <xf numFmtId="0" fontId="46" fillId="11" borderId="2" xfId="3" applyFont="1" applyFill="1" applyBorder="1" applyAlignment="1">
      <alignment horizontal="center" vertical="center" wrapText="1"/>
    </xf>
    <xf numFmtId="0" fontId="46" fillId="11" borderId="36" xfId="3" applyFont="1" applyFill="1" applyBorder="1" applyAlignment="1">
      <alignment horizontal="center" vertical="center" wrapText="1"/>
    </xf>
    <xf numFmtId="0" fontId="46" fillId="11" borderId="18" xfId="3" applyFont="1" applyFill="1" applyBorder="1" applyAlignment="1">
      <alignment horizontal="center" vertical="center" wrapText="1"/>
    </xf>
    <xf numFmtId="0" fontId="46" fillId="11" borderId="17" xfId="3" applyFont="1" applyFill="1" applyBorder="1" applyAlignment="1">
      <alignment horizontal="center" vertical="center" wrapText="1"/>
    </xf>
    <xf numFmtId="0" fontId="46" fillId="11" borderId="3" xfId="3" applyFont="1" applyFill="1" applyBorder="1" applyAlignment="1">
      <alignment horizontal="center" vertical="center" wrapText="1"/>
    </xf>
    <xf numFmtId="0" fontId="47" fillId="3" borderId="0" xfId="0" applyFont="1" applyFill="1" applyAlignment="1">
      <alignment horizontal="left" vertical="center" wrapText="1"/>
    </xf>
    <xf numFmtId="166" fontId="48" fillId="3" borderId="0" xfId="0" applyNumberFormat="1" applyFont="1" applyFill="1" applyAlignment="1">
      <alignment horizontal="right" vertical="center" wrapText="1"/>
    </xf>
    <xf numFmtId="0" fontId="47" fillId="0" borderId="0" xfId="0" applyFont="1" applyAlignment="1">
      <alignment horizontal="left" vertical="center" wrapText="1"/>
    </xf>
    <xf numFmtId="166" fontId="48" fillId="0" borderId="0" xfId="0" applyNumberFormat="1" applyFont="1" applyAlignment="1">
      <alignment horizontal="right" vertical="center" wrapText="1"/>
    </xf>
    <xf numFmtId="0" fontId="49" fillId="0" borderId="81" xfId="0" applyFont="1" applyBorder="1" applyAlignment="1">
      <alignment vertical="center" wrapText="1"/>
    </xf>
    <xf numFmtId="0" fontId="7" fillId="0" borderId="81" xfId="0" applyFont="1" applyBorder="1" applyAlignment="1">
      <alignment horizontal="center" vertical="center"/>
    </xf>
    <xf numFmtId="0" fontId="1" fillId="4" borderId="0" xfId="0" applyFont="1" applyFill="1" applyAlignment="1">
      <alignment horizontal="left" vertical="center" wrapText="1"/>
    </xf>
    <xf numFmtId="0" fontId="1" fillId="0" borderId="81" xfId="0" applyFont="1" applyBorder="1" applyAlignment="1">
      <alignment horizontal="left" vertical="center" wrapText="1"/>
    </xf>
    <xf numFmtId="166" fontId="1" fillId="4" borderId="0" xfId="0" applyNumberFormat="1" applyFont="1" applyFill="1" applyAlignment="1">
      <alignment horizontal="center" vertical="center"/>
    </xf>
    <xf numFmtId="166" fontId="1" fillId="0" borderId="81" xfId="0" applyNumberFormat="1" applyFont="1" applyBorder="1" applyAlignment="1">
      <alignment horizontal="center" vertical="center"/>
    </xf>
    <xf numFmtId="166" fontId="1" fillId="0" borderId="81" xfId="0" applyNumberFormat="1" applyFont="1" applyBorder="1" applyAlignment="1">
      <alignment horizontal="right" vertical="center"/>
    </xf>
    <xf numFmtId="165" fontId="9" fillId="0" borderId="12" xfId="0" applyNumberFormat="1" applyFont="1" applyBorder="1" applyAlignment="1">
      <alignment horizontal="right" vertical="center"/>
    </xf>
    <xf numFmtId="0" fontId="15" fillId="0" borderId="0" xfId="1" applyFill="1"/>
    <xf numFmtId="0" fontId="8" fillId="2" borderId="9" xfId="0"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6" fillId="2" borderId="0" xfId="0" applyFont="1" applyFill="1" applyAlignment="1">
      <alignment horizontal="center" vertical="center"/>
    </xf>
    <xf numFmtId="0" fontId="13" fillId="0" borderId="0" xfId="0" applyFont="1" applyAlignment="1">
      <alignment vertical="center"/>
    </xf>
    <xf numFmtId="0" fontId="39" fillId="2" borderId="2" xfId="0" applyFont="1" applyFill="1" applyBorder="1" applyAlignment="1">
      <alignment horizontal="center" vertical="center" wrapText="1"/>
    </xf>
    <xf numFmtId="0" fontId="39" fillId="2" borderId="8" xfId="0" applyFont="1" applyFill="1" applyBorder="1" applyAlignment="1">
      <alignment horizontal="center" vertical="center" wrapText="1"/>
    </xf>
    <xf numFmtId="3" fontId="38" fillId="0" borderId="34" xfId="0" applyNumberFormat="1" applyFont="1" applyBorder="1" applyAlignment="1">
      <alignment horizontal="right" vertical="center"/>
    </xf>
    <xf numFmtId="165" fontId="50" fillId="0" borderId="15" xfId="0" applyNumberFormat="1" applyFont="1" applyBorder="1" applyAlignment="1">
      <alignment horizontal="right" vertical="center"/>
    </xf>
    <xf numFmtId="0" fontId="29" fillId="3" borderId="46" xfId="0" applyFont="1" applyFill="1" applyBorder="1" applyAlignment="1">
      <alignment horizontal="left" vertical="center"/>
    </xf>
    <xf numFmtId="0" fontId="12" fillId="3" borderId="0" xfId="0" applyFont="1" applyFill="1" applyAlignment="1">
      <alignment horizontal="left" vertical="center"/>
    </xf>
    <xf numFmtId="0" fontId="29" fillId="0" borderId="33" xfId="0" applyFont="1" applyBorder="1" applyAlignment="1">
      <alignment horizontal="left" vertical="center"/>
    </xf>
    <xf numFmtId="0" fontId="12" fillId="0" borderId="0" xfId="0" applyFont="1" applyAlignment="1">
      <alignment horizontal="left" vertical="center"/>
    </xf>
    <xf numFmtId="3" fontId="29" fillId="3" borderId="33" xfId="0" applyNumberFormat="1" applyFont="1" applyFill="1" applyBorder="1" applyAlignment="1">
      <alignment horizontal="right" vertical="center"/>
    </xf>
    <xf numFmtId="165" fontId="29" fillId="3" borderId="33" xfId="0" applyNumberFormat="1" applyFont="1" applyFill="1" applyBorder="1" applyAlignment="1">
      <alignment horizontal="right" vertical="center"/>
    </xf>
    <xf numFmtId="165" fontId="12" fillId="3" borderId="0" xfId="0" applyNumberFormat="1" applyFont="1" applyFill="1" applyAlignment="1">
      <alignment horizontal="right" vertical="center"/>
    </xf>
    <xf numFmtId="0" fontId="29" fillId="0" borderId="33" xfId="0" applyFont="1" applyBorder="1" applyAlignment="1">
      <alignment horizontal="right" vertical="center"/>
    </xf>
    <xf numFmtId="0" fontId="29" fillId="3" borderId="33" xfId="0" applyFont="1" applyFill="1" applyBorder="1" applyAlignment="1">
      <alignment horizontal="right" vertical="center"/>
    </xf>
    <xf numFmtId="165" fontId="29" fillId="3" borderId="27" xfId="0" applyNumberFormat="1" applyFont="1" applyFill="1" applyBorder="1" applyAlignment="1">
      <alignment horizontal="right" vertical="center"/>
    </xf>
    <xf numFmtId="165" fontId="12" fillId="3" borderId="31" xfId="0" applyNumberFormat="1" applyFont="1" applyFill="1" applyBorder="1" applyAlignment="1">
      <alignment horizontal="right" vertical="center"/>
    </xf>
    <xf numFmtId="1" fontId="29" fillId="0" borderId="33" xfId="0" applyNumberFormat="1" applyFont="1" applyBorder="1" applyAlignment="1">
      <alignment horizontal="right" vertical="center"/>
    </xf>
    <xf numFmtId="165" fontId="38" fillId="3" borderId="33" xfId="0" applyNumberFormat="1" applyFont="1" applyFill="1" applyBorder="1" applyAlignment="1">
      <alignment horizontal="right" vertical="center"/>
    </xf>
    <xf numFmtId="3" fontId="29" fillId="0" borderId="33" xfId="0" applyNumberFormat="1" applyFont="1" applyBorder="1" applyAlignment="1">
      <alignment horizontal="right" vertical="center"/>
    </xf>
    <xf numFmtId="0" fontId="38" fillId="3" borderId="44" xfId="0" applyFont="1" applyFill="1" applyBorder="1" applyAlignment="1">
      <alignment horizontal="right" vertical="center"/>
    </xf>
    <xf numFmtId="0" fontId="38" fillId="3" borderId="43" xfId="0" applyFont="1" applyFill="1" applyBorder="1" applyAlignment="1">
      <alignment horizontal="right" vertical="center"/>
    </xf>
    <xf numFmtId="0" fontId="50" fillId="3" borderId="32" xfId="0" applyFont="1" applyFill="1" applyBorder="1" applyAlignment="1">
      <alignment horizontal="right" vertical="center"/>
    </xf>
    <xf numFmtId="0" fontId="29" fillId="0" borderId="31" xfId="0" applyFont="1" applyBorder="1" applyAlignment="1">
      <alignment horizontal="right" vertical="center"/>
    </xf>
    <xf numFmtId="0" fontId="29" fillId="3" borderId="40" xfId="0" applyFont="1" applyFill="1" applyBorder="1" applyAlignment="1">
      <alignment horizontal="right" vertical="center"/>
    </xf>
    <xf numFmtId="0" fontId="29" fillId="0" borderId="47" xfId="0" applyFont="1" applyBorder="1" applyAlignment="1">
      <alignment horizontal="left" vertical="center"/>
    </xf>
    <xf numFmtId="0" fontId="29" fillId="0" borderId="45" xfId="0" applyFont="1" applyBorder="1" applyAlignment="1">
      <alignment horizontal="left" vertical="center"/>
    </xf>
    <xf numFmtId="0" fontId="12" fillId="0" borderId="37" xfId="0" applyFont="1" applyBorder="1" applyAlignment="1">
      <alignment horizontal="left" vertical="center"/>
    </xf>
    <xf numFmtId="3" fontId="38" fillId="3" borderId="34" xfId="0" applyNumberFormat="1" applyFont="1" applyFill="1" applyBorder="1" applyAlignment="1">
      <alignment horizontal="right" vertical="center"/>
    </xf>
    <xf numFmtId="165" fontId="38" fillId="3" borderId="35" xfId="0" applyNumberFormat="1" applyFont="1" applyFill="1" applyBorder="1" applyAlignment="1">
      <alignment horizontal="right" vertical="center"/>
    </xf>
    <xf numFmtId="165" fontId="50" fillId="3" borderId="78" xfId="0" applyNumberFormat="1" applyFont="1" applyFill="1" applyBorder="1" applyAlignment="1">
      <alignment horizontal="right" vertical="center"/>
    </xf>
    <xf numFmtId="0" fontId="51" fillId="0" borderId="46" xfId="0" applyFont="1" applyBorder="1"/>
    <xf numFmtId="3" fontId="38" fillId="0" borderId="35" xfId="0" applyNumberFormat="1" applyFont="1" applyBorder="1" applyAlignment="1">
      <alignment horizontal="right" vertical="center"/>
    </xf>
    <xf numFmtId="0" fontId="51" fillId="3" borderId="46" xfId="0" applyFont="1" applyFill="1" applyBorder="1"/>
    <xf numFmtId="0" fontId="12" fillId="3" borderId="0" xfId="0" applyFont="1" applyFill="1" applyAlignment="1">
      <alignment horizontal="right" vertical="center"/>
    </xf>
    <xf numFmtId="0" fontId="29" fillId="3" borderId="33" xfId="0" applyFont="1" applyFill="1" applyBorder="1" applyAlignment="1">
      <alignment vertical="center"/>
    </xf>
    <xf numFmtId="0" fontId="29" fillId="3" borderId="34" xfId="0" applyFont="1" applyFill="1" applyBorder="1" applyAlignment="1">
      <alignment horizontal="right" vertical="center"/>
    </xf>
    <xf numFmtId="165" fontId="29" fillId="3" borderId="34" xfId="0" applyNumberFormat="1" applyFont="1" applyFill="1" applyBorder="1" applyAlignment="1">
      <alignment horizontal="right" vertical="center"/>
    </xf>
    <xf numFmtId="3" fontId="38" fillId="0" borderId="43" xfId="0" applyNumberFormat="1" applyFont="1" applyBorder="1" applyAlignment="1">
      <alignment horizontal="right" vertical="center"/>
    </xf>
    <xf numFmtId="0" fontId="38" fillId="0" borderId="46" xfId="0" applyFont="1" applyBorder="1" applyAlignment="1">
      <alignment horizontal="right" vertical="center"/>
    </xf>
    <xf numFmtId="0" fontId="38" fillId="3" borderId="38" xfId="0" applyFont="1" applyFill="1" applyBorder="1" applyAlignment="1">
      <alignment horizontal="right" vertical="center"/>
    </xf>
    <xf numFmtId="0" fontId="38" fillId="0" borderId="40" xfId="0" applyFont="1" applyBorder="1" applyAlignment="1">
      <alignment horizontal="right" vertical="center"/>
    </xf>
    <xf numFmtId="165" fontId="38" fillId="0" borderId="30" xfId="0" applyNumberFormat="1" applyFont="1" applyBorder="1" applyAlignment="1">
      <alignment horizontal="right" vertical="center"/>
    </xf>
    <xf numFmtId="165" fontId="50" fillId="3" borderId="79" xfId="0" applyNumberFormat="1" applyFont="1" applyFill="1" applyBorder="1" applyAlignment="1">
      <alignment horizontal="right" vertical="center"/>
    </xf>
    <xf numFmtId="0" fontId="1" fillId="0" borderId="82" xfId="0" applyFont="1" applyBorder="1" applyAlignment="1">
      <alignment horizontal="left" vertical="center" wrapText="1"/>
    </xf>
    <xf numFmtId="0" fontId="1" fillId="0" borderId="43" xfId="0" applyFont="1" applyBorder="1" applyAlignment="1">
      <alignment horizontal="right" vertical="center"/>
    </xf>
    <xf numFmtId="0" fontId="5" fillId="0" borderId="44" xfId="0" applyFont="1" applyBorder="1" applyAlignment="1">
      <alignment horizontal="right" vertical="center"/>
    </xf>
    <xf numFmtId="165" fontId="1" fillId="0" borderId="83" xfId="0" applyNumberFormat="1" applyFont="1" applyBorder="1" applyAlignment="1">
      <alignment horizontal="right" vertical="center"/>
    </xf>
    <xf numFmtId="165" fontId="29" fillId="0" borderId="83" xfId="0" applyNumberFormat="1" applyFont="1" applyBorder="1" applyAlignment="1">
      <alignment horizontal="right" vertical="center"/>
    </xf>
    <xf numFmtId="164" fontId="1" fillId="7" borderId="8" xfId="0" applyNumberFormat="1" applyFont="1" applyFill="1" applyBorder="1" applyAlignment="1">
      <alignment horizontal="right" vertical="center"/>
    </xf>
    <xf numFmtId="164" fontId="1" fillId="12" borderId="8" xfId="0" applyNumberFormat="1" applyFont="1" applyFill="1" applyBorder="1" applyAlignment="1">
      <alignment horizontal="right" vertical="center"/>
    </xf>
    <xf numFmtId="165" fontId="3" fillId="0" borderId="0" xfId="0" applyNumberFormat="1" applyFont="1" applyFill="1" applyBorder="1" applyAlignment="1">
      <alignment horizontal="right" vertical="center"/>
    </xf>
    <xf numFmtId="165" fontId="9" fillId="6" borderId="85" xfId="0" applyNumberFormat="1" applyFont="1" applyFill="1" applyBorder="1" applyAlignment="1">
      <alignment horizontal="right" vertical="center"/>
    </xf>
    <xf numFmtId="165" fontId="4" fillId="0" borderId="0" xfId="0" applyNumberFormat="1" applyFont="1" applyFill="1" applyAlignment="1">
      <alignment horizontal="right" vertical="center"/>
    </xf>
    <xf numFmtId="1" fontId="3" fillId="0" borderId="0" xfId="0" applyNumberFormat="1" applyFont="1" applyFill="1" applyAlignment="1">
      <alignment horizontal="right" vertical="center" wrapText="1"/>
    </xf>
    <xf numFmtId="165" fontId="1" fillId="3" borderId="67" xfId="0" applyNumberFormat="1" applyFont="1" applyFill="1" applyBorder="1" applyAlignment="1">
      <alignment horizontal="right" vertical="center" wrapText="1"/>
    </xf>
    <xf numFmtId="165" fontId="5" fillId="0" borderId="0" xfId="0" applyNumberFormat="1" applyFont="1" applyAlignment="1">
      <alignment horizontal="right" vertical="top" wrapText="1"/>
    </xf>
    <xf numFmtId="165" fontId="38" fillId="0" borderId="35" xfId="0" applyNumberFormat="1" applyFont="1" applyBorder="1" applyAlignment="1">
      <alignment horizontal="right" vertical="center"/>
    </xf>
    <xf numFmtId="165" fontId="7" fillId="0" borderId="35" xfId="0" applyNumberFormat="1" applyFont="1" applyBorder="1" applyAlignment="1">
      <alignment horizontal="right" vertical="center"/>
    </xf>
    <xf numFmtId="3" fontId="38" fillId="3" borderId="44" xfId="0" applyNumberFormat="1" applyFont="1" applyFill="1" applyBorder="1" applyAlignment="1">
      <alignment horizontal="right" vertical="center"/>
    </xf>
    <xf numFmtId="165" fontId="50" fillId="3" borderId="15" xfId="0" applyNumberFormat="1" applyFont="1" applyFill="1" applyBorder="1" applyAlignment="1">
      <alignment horizontal="right" vertical="center"/>
    </xf>
    <xf numFmtId="0" fontId="29" fillId="0" borderId="46" xfId="0" applyFont="1" applyBorder="1" applyAlignment="1">
      <alignment horizontal="right" vertical="center"/>
    </xf>
    <xf numFmtId="165" fontId="38" fillId="3" borderId="34" xfId="0" applyNumberFormat="1" applyFont="1" applyFill="1" applyBorder="1" applyAlignment="1">
      <alignment horizontal="right" vertical="center"/>
    </xf>
    <xf numFmtId="165" fontId="50" fillId="3" borderId="32" xfId="0" applyNumberFormat="1" applyFont="1" applyFill="1" applyBorder="1" applyAlignment="1">
      <alignment horizontal="right" vertical="center"/>
    </xf>
    <xf numFmtId="0" fontId="2" fillId="0" borderId="0" xfId="0" applyFont="1" applyAlignment="1">
      <alignment horizontal="right"/>
    </xf>
    <xf numFmtId="0" fontId="1" fillId="3" borderId="0" xfId="0" applyFont="1" applyFill="1" applyAlignment="1">
      <alignment horizontal="left" vertical="center" wrapText="1"/>
    </xf>
    <xf numFmtId="0" fontId="1" fillId="0" borderId="0" xfId="0" applyFont="1" applyAlignment="1">
      <alignment horizontal="left" vertical="center" wrapText="1"/>
    </xf>
    <xf numFmtId="0" fontId="53" fillId="0" borderId="0" xfId="10"/>
    <xf numFmtId="0" fontId="54" fillId="0" borderId="87" xfId="10" applyFont="1" applyFill="1" applyBorder="1"/>
    <xf numFmtId="0" fontId="54" fillId="7" borderId="88" xfId="10" applyFont="1" applyFill="1" applyBorder="1"/>
    <xf numFmtId="169" fontId="55" fillId="7" borderId="88" xfId="11" applyNumberFormat="1" applyFont="1" applyFill="1" applyBorder="1"/>
    <xf numFmtId="0" fontId="56" fillId="0" borderId="0" xfId="10" applyFont="1" applyFill="1"/>
    <xf numFmtId="169" fontId="56" fillId="0" borderId="0" xfId="11" applyNumberFormat="1" applyFont="1" applyFill="1"/>
    <xf numFmtId="0" fontId="56" fillId="7" borderId="0" xfId="10" applyFont="1" applyFill="1"/>
    <xf numFmtId="169" fontId="56" fillId="7" borderId="0" xfId="11" applyNumberFormat="1" applyFont="1" applyFill="1"/>
    <xf numFmtId="0" fontId="56" fillId="7" borderId="0" xfId="10" applyFont="1" applyFill="1" applyBorder="1"/>
    <xf numFmtId="169" fontId="56" fillId="7" borderId="0" xfId="11" applyNumberFormat="1" applyFont="1" applyFill="1" applyBorder="1"/>
    <xf numFmtId="0" fontId="56" fillId="0" borderId="89" xfId="10" applyFont="1" applyFill="1" applyBorder="1"/>
    <xf numFmtId="169" fontId="56" fillId="0" borderId="89" xfId="11" applyNumberFormat="1" applyFont="1" applyFill="1" applyBorder="1"/>
    <xf numFmtId="0" fontId="54" fillId="7" borderId="0" xfId="10" applyFont="1" applyFill="1"/>
    <xf numFmtId="169" fontId="55" fillId="7" borderId="0" xfId="11" applyNumberFormat="1" applyFont="1" applyFill="1"/>
    <xf numFmtId="0" fontId="54" fillId="0" borderId="0" xfId="10" applyFont="1" applyFill="1"/>
    <xf numFmtId="169" fontId="55" fillId="0" borderId="0" xfId="11" applyNumberFormat="1" applyFont="1" applyFill="1"/>
    <xf numFmtId="0" fontId="54" fillId="0" borderId="0" xfId="10" applyFont="1" applyFill="1" applyBorder="1"/>
    <xf numFmtId="169" fontId="55" fillId="0" borderId="0" xfId="11" applyNumberFormat="1" applyFont="1" applyFill="1" applyBorder="1"/>
    <xf numFmtId="0" fontId="54" fillId="7" borderId="0" xfId="10" applyFont="1" applyFill="1" applyBorder="1"/>
    <xf numFmtId="169" fontId="55" fillId="7" borderId="0" xfId="11" applyNumberFormat="1" applyFont="1" applyFill="1" applyBorder="1"/>
    <xf numFmtId="0" fontId="54" fillId="0" borderId="90" xfId="10" applyFont="1" applyFill="1" applyBorder="1"/>
    <xf numFmtId="0" fontId="54" fillId="7" borderId="91" xfId="10" applyFont="1" applyFill="1" applyBorder="1"/>
    <xf numFmtId="169" fontId="54" fillId="7" borderId="91" xfId="11" applyNumberFormat="1" applyFont="1" applyFill="1" applyBorder="1"/>
    <xf numFmtId="0" fontId="54" fillId="0" borderId="91" xfId="10" applyFont="1" applyFill="1" applyBorder="1"/>
    <xf numFmtId="169" fontId="54" fillId="0" borderId="91" xfId="11" applyNumberFormat="1" applyFont="1" applyFill="1" applyBorder="1"/>
    <xf numFmtId="0" fontId="55" fillId="0" borderId="0" xfId="10" applyFont="1" applyFill="1"/>
    <xf numFmtId="0" fontId="55" fillId="7" borderId="0" xfId="10" applyFont="1" applyFill="1"/>
    <xf numFmtId="0" fontId="56" fillId="7" borderId="89" xfId="10" applyFont="1" applyFill="1" applyBorder="1"/>
    <xf numFmtId="169" fontId="56" fillId="7" borderId="89" xfId="11" applyNumberFormat="1" applyFont="1" applyFill="1" applyBorder="1"/>
    <xf numFmtId="0" fontId="54" fillId="7" borderId="90" xfId="10" applyFont="1" applyFill="1" applyBorder="1"/>
    <xf numFmtId="169" fontId="54" fillId="7" borderId="90" xfId="11" applyNumberFormat="1" applyFont="1" applyFill="1" applyBorder="1"/>
    <xf numFmtId="0" fontId="53" fillId="0" borderId="0" xfId="10" applyAlignment="1">
      <alignment horizontal="center" vertical="center"/>
    </xf>
    <xf numFmtId="166" fontId="55" fillId="7" borderId="0" xfId="12" applyNumberFormat="1" applyFont="1" applyFill="1" applyAlignment="1">
      <alignment horizontal="center" vertical="center"/>
    </xf>
    <xf numFmtId="166" fontId="55" fillId="0" borderId="0" xfId="12" applyNumberFormat="1" applyFont="1" applyAlignment="1">
      <alignment horizontal="center" vertical="center"/>
    </xf>
    <xf numFmtId="166" fontId="55" fillId="7" borderId="0" xfId="12" applyNumberFormat="1" applyFont="1" applyFill="1" applyBorder="1" applyAlignment="1">
      <alignment horizontal="center" vertical="center"/>
    </xf>
    <xf numFmtId="0" fontId="3" fillId="5" borderId="0" xfId="10" applyFont="1" applyFill="1" applyAlignment="1">
      <alignment horizontal="left" vertical="center"/>
    </xf>
    <xf numFmtId="170" fontId="3" fillId="4" borderId="0" xfId="11" applyNumberFormat="1" applyFont="1" applyFill="1" applyBorder="1" applyAlignment="1">
      <alignment horizontal="right" vertical="center" indent="1"/>
    </xf>
    <xf numFmtId="170" fontId="3" fillId="4" borderId="97" xfId="11" applyNumberFormat="1" applyFont="1" applyFill="1" applyBorder="1" applyAlignment="1">
      <alignment horizontal="right" vertical="center" indent="1"/>
    </xf>
    <xf numFmtId="170" fontId="3" fillId="4" borderId="98" xfId="11" applyNumberFormat="1" applyFont="1" applyFill="1" applyBorder="1" applyAlignment="1">
      <alignment horizontal="right" vertical="center" indent="1"/>
    </xf>
    <xf numFmtId="170" fontId="3" fillId="0" borderId="0" xfId="11" applyNumberFormat="1" applyFont="1" applyBorder="1" applyAlignment="1">
      <alignment horizontal="right" vertical="center" indent="1"/>
    </xf>
    <xf numFmtId="170" fontId="3" fillId="0" borderId="97" xfId="11" applyNumberFormat="1" applyFont="1" applyBorder="1" applyAlignment="1">
      <alignment horizontal="right" vertical="center" indent="1"/>
    </xf>
    <xf numFmtId="170" fontId="3" fillId="0" borderId="98" xfId="11" applyNumberFormat="1" applyFont="1" applyBorder="1" applyAlignment="1">
      <alignment horizontal="right" vertical="center" indent="1"/>
    </xf>
    <xf numFmtId="170" fontId="3" fillId="0" borderId="0" xfId="11" applyNumberFormat="1" applyFont="1" applyAlignment="1">
      <alignment horizontal="right" vertical="center" indent="1"/>
    </xf>
    <xf numFmtId="0" fontId="57" fillId="0" borderId="0" xfId="10" applyFont="1"/>
    <xf numFmtId="0" fontId="55" fillId="7" borderId="91" xfId="10" applyFont="1" applyFill="1" applyBorder="1"/>
    <xf numFmtId="0" fontId="54" fillId="0" borderId="91" xfId="10" applyFont="1" applyBorder="1"/>
    <xf numFmtId="0" fontId="54" fillId="0" borderId="91" xfId="10" applyFont="1" applyBorder="1" applyAlignment="1">
      <alignment horizontal="center" vertical="center" wrapText="1"/>
    </xf>
    <xf numFmtId="0" fontId="54" fillId="0" borderId="99" xfId="10" applyFont="1" applyBorder="1" applyAlignment="1">
      <alignment horizontal="center" vertical="center" wrapText="1"/>
    </xf>
    <xf numFmtId="0" fontId="54" fillId="0" borderId="100" xfId="10" applyFont="1" applyBorder="1" applyAlignment="1">
      <alignment horizontal="center" vertical="center" wrapText="1"/>
    </xf>
    <xf numFmtId="169" fontId="55" fillId="7" borderId="97" xfId="11" applyNumberFormat="1" applyFont="1" applyFill="1" applyBorder="1"/>
    <xf numFmtId="169" fontId="55" fillId="7" borderId="98" xfId="11" applyNumberFormat="1" applyFont="1" applyFill="1" applyBorder="1"/>
    <xf numFmtId="169" fontId="55" fillId="0" borderId="0" xfId="11" applyNumberFormat="1" applyFont="1" applyBorder="1"/>
    <xf numFmtId="169" fontId="55" fillId="0" borderId="97" xfId="11" applyNumberFormat="1" applyFont="1" applyBorder="1"/>
    <xf numFmtId="169" fontId="55" fillId="0" borderId="98" xfId="11" applyNumberFormat="1" applyFont="1" applyBorder="1"/>
    <xf numFmtId="0" fontId="55" fillId="0" borderId="0" xfId="10" applyFont="1"/>
    <xf numFmtId="0" fontId="1" fillId="0" borderId="102" xfId="13" applyFont="1" applyBorder="1"/>
    <xf numFmtId="1" fontId="7" fillId="0" borderId="103" xfId="13" applyNumberFormat="1" applyFont="1" applyBorder="1" applyAlignment="1">
      <alignment horizontal="center" vertical="center"/>
    </xf>
    <xf numFmtId="0" fontId="7" fillId="0" borderId="104" xfId="13" applyNumberFormat="1" applyFont="1" applyBorder="1" applyAlignment="1">
      <alignment horizontal="center" vertical="center"/>
    </xf>
    <xf numFmtId="1" fontId="7" fillId="0" borderId="105" xfId="13" applyNumberFormat="1" applyFont="1" applyBorder="1" applyAlignment="1">
      <alignment horizontal="center" vertical="center" wrapText="1"/>
    </xf>
    <xf numFmtId="14" fontId="7" fillId="0" borderId="106" xfId="13" applyNumberFormat="1" applyFont="1" applyBorder="1" applyAlignment="1">
      <alignment horizontal="center" vertical="center" wrapText="1"/>
    </xf>
    <xf numFmtId="0" fontId="54" fillId="7" borderId="107" xfId="10" applyFont="1" applyFill="1" applyBorder="1"/>
    <xf numFmtId="0" fontId="54" fillId="0" borderId="108" xfId="10" applyFont="1" applyBorder="1"/>
    <xf numFmtId="0" fontId="54" fillId="7" borderId="108" xfId="10" applyFont="1" applyFill="1" applyBorder="1"/>
    <xf numFmtId="0" fontId="54" fillId="7" borderId="109" xfId="10" applyFont="1" applyFill="1" applyBorder="1"/>
    <xf numFmtId="43" fontId="55" fillId="0" borderId="0" xfId="11" applyFont="1"/>
    <xf numFmtId="0" fontId="28" fillId="0" borderId="0" xfId="14"/>
    <xf numFmtId="0" fontId="9" fillId="12" borderId="112" xfId="14" applyFont="1" applyFill="1" applyBorder="1" applyAlignment="1">
      <alignment horizontal="center" vertical="center" wrapText="1"/>
    </xf>
    <xf numFmtId="0" fontId="3" fillId="12" borderId="0" xfId="14" applyFont="1" applyFill="1" applyBorder="1" applyAlignment="1">
      <alignment vertical="center"/>
    </xf>
    <xf numFmtId="0" fontId="3" fillId="4" borderId="0" xfId="14" applyFont="1" applyFill="1" applyBorder="1" applyAlignment="1">
      <alignment vertical="center"/>
    </xf>
    <xf numFmtId="0" fontId="3" fillId="0" borderId="0" xfId="14" applyFont="1" applyFill="1" applyBorder="1" applyAlignment="1">
      <alignment vertical="center"/>
    </xf>
    <xf numFmtId="0" fontId="61" fillId="0" borderId="0" xfId="0" applyFont="1"/>
    <xf numFmtId="0" fontId="1" fillId="0" borderId="0" xfId="0" applyFont="1"/>
    <xf numFmtId="0" fontId="1" fillId="0" borderId="0" xfId="0" applyFont="1" applyBorder="1"/>
    <xf numFmtId="0" fontId="61" fillId="0" borderId="0" xfId="0" applyFont="1" applyBorder="1"/>
    <xf numFmtId="0" fontId="1" fillId="0" borderId="102" xfId="0" applyFont="1" applyBorder="1"/>
    <xf numFmtId="0" fontId="7" fillId="0" borderId="114" xfId="0" applyFont="1" applyBorder="1" applyAlignment="1">
      <alignment horizontal="center"/>
    </xf>
    <xf numFmtId="0" fontId="1" fillId="0" borderId="115" xfId="0" applyFont="1" applyBorder="1"/>
    <xf numFmtId="0" fontId="7" fillId="0" borderId="101" xfId="0" applyFont="1" applyBorder="1" applyAlignment="1">
      <alignment horizontal="center"/>
    </xf>
    <xf numFmtId="0" fontId="7" fillId="0" borderId="116" xfId="0" applyFont="1" applyBorder="1" applyAlignment="1">
      <alignment horizontal="left"/>
    </xf>
    <xf numFmtId="0" fontId="1" fillId="0" borderId="113" xfId="0" applyFont="1" applyBorder="1"/>
    <xf numFmtId="166" fontId="1" fillId="0" borderId="102" xfId="15" applyNumberFormat="1" applyFont="1" applyBorder="1"/>
    <xf numFmtId="166" fontId="1" fillId="0" borderId="0" xfId="15" applyNumberFormat="1" applyFont="1" applyBorder="1"/>
    <xf numFmtId="0" fontId="3" fillId="4" borderId="116" xfId="0" applyFont="1" applyFill="1" applyBorder="1" applyAlignment="1">
      <alignment horizontal="left" vertical="center" wrapText="1"/>
    </xf>
    <xf numFmtId="3" fontId="3" fillId="4" borderId="0" xfId="0" applyNumberFormat="1" applyFont="1" applyFill="1" applyBorder="1" applyAlignment="1">
      <alignment horizontal="right" vertical="center" wrapText="1"/>
    </xf>
    <xf numFmtId="165" fontId="3" fillId="4" borderId="116" xfId="0" applyNumberFormat="1" applyFont="1" applyFill="1" applyBorder="1" applyAlignment="1">
      <alignment horizontal="right" vertical="center" wrapText="1"/>
    </xf>
    <xf numFmtId="165" fontId="3" fillId="4" borderId="0" xfId="0" applyNumberFormat="1" applyFont="1" applyFill="1" applyAlignment="1">
      <alignment horizontal="right" vertical="center" wrapText="1" indent="4"/>
    </xf>
    <xf numFmtId="0" fontId="3" fillId="0" borderId="116" xfId="0" applyFont="1" applyFill="1" applyBorder="1" applyAlignment="1">
      <alignment horizontal="left" vertical="center" wrapText="1"/>
    </xf>
    <xf numFmtId="3" fontId="3" fillId="0" borderId="0" xfId="0" applyNumberFormat="1" applyFont="1" applyFill="1" applyBorder="1" applyAlignment="1">
      <alignment horizontal="right" vertical="center" wrapText="1"/>
    </xf>
    <xf numFmtId="165" fontId="3" fillId="0" borderId="116" xfId="0" applyNumberFormat="1" applyFont="1" applyFill="1" applyBorder="1" applyAlignment="1">
      <alignment horizontal="right" vertical="center" wrapText="1"/>
    </xf>
    <xf numFmtId="165" fontId="3" fillId="0" borderId="0" xfId="0" applyNumberFormat="1" applyFont="1" applyFill="1" applyAlignment="1">
      <alignment horizontal="right" vertical="center" wrapText="1" indent="4"/>
    </xf>
    <xf numFmtId="0" fontId="7" fillId="0" borderId="115" xfId="0" applyFont="1" applyFill="1" applyBorder="1"/>
    <xf numFmtId="3" fontId="9" fillId="0" borderId="0" xfId="0" applyNumberFormat="1" applyFont="1" applyFill="1" applyBorder="1" applyAlignment="1">
      <alignment horizontal="right" vertical="center" wrapText="1"/>
    </xf>
    <xf numFmtId="165" fontId="9" fillId="0" borderId="117" xfId="0" applyNumberFormat="1" applyFont="1" applyFill="1" applyBorder="1" applyAlignment="1">
      <alignment horizontal="right" vertical="center" wrapText="1"/>
    </xf>
    <xf numFmtId="165" fontId="9" fillId="0" borderId="118" xfId="0" applyNumberFormat="1" applyFont="1" applyFill="1" applyBorder="1" applyAlignment="1">
      <alignment horizontal="right" vertical="center" wrapText="1" indent="4"/>
    </xf>
    <xf numFmtId="0" fontId="7" fillId="4" borderId="119" xfId="0" applyFont="1" applyFill="1" applyBorder="1" applyAlignment="1">
      <alignment horizontal="left"/>
    </xf>
    <xf numFmtId="3" fontId="9" fillId="4" borderId="120" xfId="0" applyNumberFormat="1" applyFont="1" applyFill="1" applyBorder="1" applyAlignment="1">
      <alignment horizontal="right" vertical="center" wrapText="1"/>
    </xf>
    <xf numFmtId="166" fontId="7" fillId="4" borderId="119" xfId="15" applyNumberFormat="1" applyFont="1" applyFill="1" applyBorder="1"/>
    <xf numFmtId="165" fontId="3" fillId="4" borderId="118" xfId="0" applyNumberFormat="1" applyFont="1" applyFill="1" applyBorder="1" applyAlignment="1">
      <alignment horizontal="right" vertical="center" wrapText="1" indent="4"/>
    </xf>
    <xf numFmtId="170" fontId="3" fillId="0" borderId="116" xfId="9" applyNumberFormat="1" applyFont="1" applyFill="1" applyBorder="1" applyAlignment="1">
      <alignment horizontal="right" vertical="center" wrapText="1"/>
    </xf>
    <xf numFmtId="170" fontId="3" fillId="0" borderId="0" xfId="9" applyNumberFormat="1" applyFont="1" applyFill="1" applyAlignment="1">
      <alignment horizontal="right" vertical="center" wrapText="1" indent="4"/>
    </xf>
    <xf numFmtId="0" fontId="9" fillId="4" borderId="121" xfId="0" applyFont="1" applyFill="1" applyBorder="1" applyAlignment="1">
      <alignment horizontal="left" vertical="center" wrapText="1"/>
    </xf>
    <xf numFmtId="0" fontId="7" fillId="0" borderId="123" xfId="0" applyFont="1" applyFill="1" applyBorder="1"/>
    <xf numFmtId="165" fontId="29" fillId="0" borderId="125" xfId="0" applyNumberFormat="1" applyFont="1" applyFill="1" applyBorder="1" applyAlignment="1">
      <alignment horizontal="right" vertical="center" wrapText="1" indent="4"/>
    </xf>
    <xf numFmtId="166" fontId="61" fillId="0" borderId="0" xfId="15" applyNumberFormat="1" applyFont="1" applyBorder="1"/>
    <xf numFmtId="1" fontId="7" fillId="0" borderId="0" xfId="0" applyNumberFormat="1" applyFont="1" applyBorder="1" applyAlignment="1">
      <alignment horizontal="center" vertical="center"/>
    </xf>
    <xf numFmtId="164" fontId="3" fillId="4" borderId="0" xfId="0" applyNumberFormat="1" applyFont="1" applyFill="1" applyBorder="1" applyAlignment="1">
      <alignment horizontal="right" vertical="center" wrapText="1" indent="3"/>
    </xf>
    <xf numFmtId="164" fontId="10" fillId="4" borderId="0" xfId="0" applyNumberFormat="1" applyFont="1" applyFill="1" applyBorder="1" applyAlignment="1">
      <alignment horizontal="right" vertical="center" wrapText="1" indent="3"/>
    </xf>
    <xf numFmtId="164" fontId="10" fillId="0" borderId="0" xfId="0" applyNumberFormat="1" applyFont="1" applyFill="1" applyBorder="1" applyAlignment="1">
      <alignment horizontal="right" vertical="center" wrapText="1" indent="3"/>
    </xf>
    <xf numFmtId="164" fontId="3" fillId="0" borderId="0" xfId="0" applyNumberFormat="1" applyFont="1" applyFill="1" applyBorder="1" applyAlignment="1">
      <alignment horizontal="right" vertical="center" wrapText="1" indent="3"/>
    </xf>
    <xf numFmtId="164" fontId="61" fillId="0" borderId="0" xfId="0" applyNumberFormat="1" applyFont="1"/>
    <xf numFmtId="0" fontId="9" fillId="12" borderId="127" xfId="0" applyFont="1" applyFill="1" applyBorder="1" applyAlignment="1">
      <alignment horizontal="left" vertical="center" wrapText="1"/>
    </xf>
    <xf numFmtId="0" fontId="9" fillId="12" borderId="0" xfId="0" applyFont="1" applyFill="1" applyBorder="1" applyAlignment="1">
      <alignment horizontal="left" vertical="center" wrapText="1"/>
    </xf>
    <xf numFmtId="14" fontId="9" fillId="12" borderId="0" xfId="0" applyNumberFormat="1" applyFont="1" applyFill="1" applyBorder="1" applyAlignment="1">
      <alignment horizontal="right" vertical="center" wrapText="1"/>
    </xf>
    <xf numFmtId="0" fontId="10" fillId="4" borderId="0" xfId="0" applyFont="1" applyFill="1" applyAlignment="1">
      <alignment horizontal="left" vertical="center" wrapText="1"/>
    </xf>
    <xf numFmtId="0" fontId="10" fillId="4" borderId="0" xfId="0" applyFont="1" applyFill="1" applyBorder="1" applyAlignment="1">
      <alignment horizontal="left" vertical="center" wrapText="1"/>
    </xf>
    <xf numFmtId="0" fontId="9" fillId="0" borderId="20" xfId="0" applyFont="1" applyBorder="1" applyAlignment="1">
      <alignment horizontal="right" vertical="center" wrapText="1"/>
    </xf>
    <xf numFmtId="3" fontId="9" fillId="0" borderId="20" xfId="0" applyNumberFormat="1" applyFont="1" applyBorder="1" applyAlignment="1">
      <alignment horizontal="right" vertical="center" wrapText="1"/>
    </xf>
    <xf numFmtId="0" fontId="10" fillId="0" borderId="0" xfId="0" applyFont="1" applyFill="1" applyAlignment="1">
      <alignment horizontal="left" vertical="center" wrapText="1"/>
    </xf>
    <xf numFmtId="0" fontId="10" fillId="0" borderId="12" xfId="0" applyFont="1" applyFill="1" applyBorder="1" applyAlignment="1">
      <alignment horizontal="left" vertical="center" wrapText="1"/>
    </xf>
    <xf numFmtId="3" fontId="3" fillId="0" borderId="12" xfId="0" applyNumberFormat="1" applyFont="1" applyFill="1" applyBorder="1" applyAlignment="1">
      <alignment horizontal="right" vertical="center" wrapText="1"/>
    </xf>
    <xf numFmtId="0" fontId="9" fillId="0" borderId="12" xfId="0" applyFont="1" applyBorder="1" applyAlignment="1">
      <alignment horizontal="right" vertical="center" wrapText="1"/>
    </xf>
    <xf numFmtId="3" fontId="9" fillId="0" borderId="12" xfId="0" applyNumberFormat="1" applyFont="1" applyBorder="1" applyAlignment="1">
      <alignment horizontal="right" vertical="center" wrapText="1"/>
    </xf>
    <xf numFmtId="0" fontId="9" fillId="4" borderId="0" xfId="0" applyFont="1" applyFill="1" applyAlignment="1">
      <alignment horizontal="right" vertical="center" wrapText="1"/>
    </xf>
    <xf numFmtId="0" fontId="26" fillId="0" borderId="20" xfId="0" applyFont="1" applyBorder="1" applyAlignment="1">
      <alignment vertical="center" wrapText="1"/>
    </xf>
    <xf numFmtId="0" fontId="27"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4" borderId="0" xfId="0" applyNumberFormat="1" applyFont="1" applyFill="1" applyAlignment="1">
      <alignment horizontal="center" vertical="center" wrapText="1"/>
    </xf>
    <xf numFmtId="0" fontId="3" fillId="0" borderId="0" xfId="0" applyFont="1" applyAlignment="1">
      <alignment horizontal="center" vertical="center" wrapText="1"/>
    </xf>
    <xf numFmtId="0" fontId="3" fillId="4" borderId="0" xfId="0" applyFont="1" applyFill="1" applyAlignment="1">
      <alignment horizontal="center" vertical="center" wrapText="1"/>
    </xf>
    <xf numFmtId="0" fontId="9" fillId="0" borderId="0" xfId="0" applyNumberFormat="1" applyFont="1" applyAlignment="1">
      <alignment horizontal="center" vertical="center" wrapText="1"/>
    </xf>
    <xf numFmtId="3" fontId="0" fillId="0" borderId="0" xfId="0" applyNumberFormat="1" applyFont="1" applyAlignment="1">
      <alignment vertical="center" wrapText="1"/>
    </xf>
    <xf numFmtId="3" fontId="40" fillId="0" borderId="0" xfId="0" applyNumberFormat="1" applyFont="1" applyAlignment="1">
      <alignment vertical="center" wrapText="1"/>
    </xf>
    <xf numFmtId="0" fontId="3" fillId="0" borderId="126" xfId="0" applyFont="1" applyBorder="1" applyAlignment="1">
      <alignment horizontal="center" vertical="center" wrapText="1"/>
    </xf>
    <xf numFmtId="3" fontId="3" fillId="0" borderId="126" xfId="0" applyNumberFormat="1" applyFont="1" applyBorder="1" applyAlignment="1">
      <alignment horizontal="right" vertical="center" wrapText="1"/>
    </xf>
    <xf numFmtId="3" fontId="9" fillId="0" borderId="126" xfId="0" applyNumberFormat="1" applyFont="1" applyBorder="1" applyAlignment="1">
      <alignment horizontal="right" vertical="center" wrapText="1"/>
    </xf>
    <xf numFmtId="0" fontId="9" fillId="12" borderId="13" xfId="0" applyFont="1" applyFill="1" applyBorder="1" applyAlignment="1">
      <alignment horizontal="center" vertical="center" wrapText="1"/>
    </xf>
    <xf numFmtId="0" fontId="9" fillId="12" borderId="0" xfId="0" applyFont="1" applyFill="1" applyAlignment="1">
      <alignment horizontal="center" vertical="center" wrapText="1"/>
    </xf>
    <xf numFmtId="0" fontId="3" fillId="12" borderId="0" xfId="0" applyFont="1" applyFill="1" applyAlignment="1">
      <alignment vertical="center"/>
    </xf>
    <xf numFmtId="0" fontId="3" fillId="12" borderId="0" xfId="0" applyFont="1" applyFill="1" applyAlignment="1">
      <alignment horizontal="right" vertical="center"/>
    </xf>
    <xf numFmtId="3" fontId="3" fillId="12" borderId="0" xfId="0" applyNumberFormat="1" applyFont="1" applyFill="1" applyAlignment="1">
      <alignment horizontal="right" vertical="center"/>
    </xf>
    <xf numFmtId="0" fontId="3" fillId="4" borderId="0" xfId="0" applyFont="1" applyFill="1" applyAlignment="1">
      <alignment vertical="center"/>
    </xf>
    <xf numFmtId="169" fontId="3" fillId="4" borderId="0" xfId="9" applyNumberFormat="1" applyFont="1" applyFill="1" applyAlignment="1">
      <alignment horizontal="right" vertical="center"/>
    </xf>
    <xf numFmtId="169" fontId="3" fillId="12" borderId="0" xfId="9" applyNumberFormat="1" applyFont="1" applyFill="1" applyAlignment="1">
      <alignment horizontal="right" vertical="center"/>
    </xf>
    <xf numFmtId="0" fontId="3" fillId="4" borderId="0" xfId="0" applyFont="1" applyFill="1" applyAlignment="1">
      <alignment vertical="center" wrapText="1"/>
    </xf>
    <xf numFmtId="0" fontId="3" fillId="4" borderId="52" xfId="0" applyFont="1" applyFill="1" applyBorder="1" applyAlignment="1">
      <alignment horizontal="right" vertical="center"/>
    </xf>
    <xf numFmtId="169" fontId="3" fillId="4" borderId="52" xfId="9" applyNumberFormat="1" applyFont="1" applyFill="1" applyBorder="1" applyAlignment="1">
      <alignment horizontal="right" vertical="center"/>
    </xf>
    <xf numFmtId="0" fontId="9" fillId="12" borderId="67" xfId="0" applyFont="1" applyFill="1" applyBorder="1" applyAlignment="1">
      <alignment vertical="center"/>
    </xf>
    <xf numFmtId="0" fontId="9" fillId="12" borderId="52" xfId="0" applyFont="1" applyFill="1" applyBorder="1" applyAlignment="1">
      <alignment vertical="center"/>
    </xf>
    <xf numFmtId="0" fontId="3" fillId="4" borderId="52" xfId="0" applyFont="1" applyFill="1" applyBorder="1" applyAlignment="1">
      <alignment vertical="center" wrapText="1"/>
    </xf>
    <xf numFmtId="3" fontId="9" fillId="12" borderId="52" xfId="0" applyNumberFormat="1" applyFont="1" applyFill="1" applyBorder="1" applyAlignment="1">
      <alignment horizontal="right" vertical="center"/>
    </xf>
    <xf numFmtId="0" fontId="0" fillId="13" borderId="0" xfId="0" applyNumberFormat="1" applyFont="1" applyFill="1" applyBorder="1" applyAlignment="1" applyProtection="1"/>
    <xf numFmtId="0" fontId="0" fillId="0" borderId="0" xfId="0" applyAlignment="1"/>
    <xf numFmtId="171" fontId="1" fillId="12" borderId="128" xfId="9" applyNumberFormat="1" applyFont="1" applyFill="1" applyBorder="1" applyAlignment="1">
      <alignment vertical="center"/>
    </xf>
    <xf numFmtId="14" fontId="7" fillId="12" borderId="128" xfId="9" quotePrefix="1" applyNumberFormat="1" applyFont="1" applyFill="1" applyBorder="1" applyAlignment="1">
      <alignment horizontal="center" vertical="center"/>
    </xf>
    <xf numFmtId="0" fontId="38" fillId="4" borderId="0" xfId="0" applyFont="1" applyFill="1" applyBorder="1" applyAlignment="1">
      <alignment vertical="center"/>
    </xf>
    <xf numFmtId="172" fontId="29" fillId="4" borderId="0" xfId="9" applyNumberFormat="1" applyFont="1" applyFill="1" applyBorder="1" applyAlignment="1">
      <alignment vertical="center"/>
    </xf>
    <xf numFmtId="0" fontId="38" fillId="0" borderId="52" xfId="0" applyFont="1" applyBorder="1" applyAlignment="1">
      <alignment vertical="center"/>
    </xf>
    <xf numFmtId="172" fontId="29" fillId="0" borderId="52" xfId="9" applyNumberFormat="1" applyFont="1" applyBorder="1" applyAlignment="1">
      <alignment vertical="center"/>
    </xf>
    <xf numFmtId="0" fontId="38" fillId="7" borderId="128" xfId="0" applyFont="1" applyFill="1" applyBorder="1" applyAlignment="1">
      <alignment wrapText="1"/>
    </xf>
    <xf numFmtId="172" fontId="29" fillId="7" borderId="128" xfId="9" applyNumberFormat="1" applyFont="1" applyFill="1" applyBorder="1" applyAlignment="1">
      <alignment vertical="center"/>
    </xf>
    <xf numFmtId="171" fontId="1" fillId="12" borderId="129" xfId="9" applyNumberFormat="1" applyFont="1" applyFill="1" applyBorder="1" applyAlignment="1">
      <alignment vertical="center"/>
    </xf>
    <xf numFmtId="1" fontId="7" fillId="12" borderId="128" xfId="9" quotePrefix="1" applyNumberFormat="1" applyFont="1" applyFill="1" applyBorder="1" applyAlignment="1">
      <alignment horizontal="center" vertical="center"/>
    </xf>
    <xf numFmtId="0" fontId="29" fillId="4" borderId="0" xfId="0" applyFont="1" applyFill="1" applyBorder="1" applyAlignment="1">
      <alignment vertical="center"/>
    </xf>
    <xf numFmtId="0" fontId="29" fillId="0" borderId="0" xfId="0" applyFont="1" applyBorder="1" applyAlignment="1">
      <alignment vertical="center"/>
    </xf>
    <xf numFmtId="0" fontId="54" fillId="4" borderId="0" xfId="10" applyFont="1" applyFill="1" applyBorder="1"/>
    <xf numFmtId="0" fontId="54" fillId="4" borderId="0" xfId="10" applyFont="1" applyFill="1"/>
    <xf numFmtId="0" fontId="54" fillId="4" borderId="91" xfId="10" applyFont="1" applyFill="1" applyBorder="1"/>
    <xf numFmtId="170" fontId="55" fillId="7" borderId="0" xfId="11" applyNumberFormat="1" applyFont="1" applyFill="1" applyAlignment="1">
      <alignment horizontal="right" vertical="center"/>
    </xf>
    <xf numFmtId="170" fontId="55" fillId="0" borderId="0" xfId="11" applyNumberFormat="1" applyFont="1" applyAlignment="1">
      <alignment horizontal="right" vertical="center"/>
    </xf>
    <xf numFmtId="0" fontId="9" fillId="3" borderId="0" xfId="0" applyFont="1" applyFill="1" applyAlignment="1">
      <alignment horizontal="center" vertical="center" wrapText="1"/>
    </xf>
    <xf numFmtId="0" fontId="9" fillId="0" borderId="48" xfId="0" applyFont="1" applyBorder="1" applyAlignment="1">
      <alignment horizontal="center" vertical="center" wrapText="1"/>
    </xf>
    <xf numFmtId="0" fontId="9" fillId="5" borderId="0" xfId="0" applyFont="1" applyFill="1" applyAlignment="1">
      <alignment horizontal="left" vertical="center" wrapText="1"/>
    </xf>
    <xf numFmtId="165" fontId="9" fillId="3" borderId="0" xfId="0" applyNumberFormat="1" applyFont="1" applyFill="1" applyAlignment="1">
      <alignment horizontal="right" vertical="center" wrapText="1"/>
    </xf>
    <xf numFmtId="165" fontId="9" fillId="0" borderId="0" xfId="0" applyNumberFormat="1" applyFont="1" applyAlignment="1">
      <alignment horizontal="right" vertical="center" wrapText="1"/>
    </xf>
    <xf numFmtId="165" fontId="9" fillId="5" borderId="0" xfId="0" applyNumberFormat="1" applyFont="1" applyFill="1" applyAlignment="1">
      <alignment horizontal="right" vertical="center" wrapText="1"/>
    </xf>
    <xf numFmtId="0" fontId="9" fillId="3" borderId="0" xfId="0" applyFont="1" applyFill="1" applyBorder="1" applyAlignment="1">
      <alignment horizontal="left" vertical="center" wrapText="1"/>
    </xf>
    <xf numFmtId="0" fontId="9" fillId="3" borderId="131" xfId="0" applyFont="1" applyFill="1" applyBorder="1" applyAlignment="1">
      <alignment horizontal="left" vertical="center" wrapText="1"/>
    </xf>
    <xf numFmtId="0" fontId="9" fillId="0" borderId="131" xfId="0" applyFont="1" applyBorder="1" applyAlignment="1">
      <alignment horizontal="left" vertical="center" wrapText="1"/>
    </xf>
    <xf numFmtId="165" fontId="9" fillId="0" borderId="131" xfId="0" applyNumberFormat="1" applyFont="1" applyBorder="1" applyAlignment="1">
      <alignment horizontal="right" vertical="center" wrapText="1"/>
    </xf>
    <xf numFmtId="165" fontId="9" fillId="3" borderId="0" xfId="0" applyNumberFormat="1" applyFont="1" applyFill="1" applyBorder="1" applyAlignment="1">
      <alignment horizontal="right" vertical="center" wrapText="1"/>
    </xf>
    <xf numFmtId="165" fontId="9" fillId="0" borderId="0" xfId="0" applyNumberFormat="1" applyFont="1" applyBorder="1" applyAlignment="1">
      <alignment horizontal="right" vertical="center" wrapText="1"/>
    </xf>
    <xf numFmtId="0" fontId="15" fillId="0" borderId="0" xfId="1" applyAlignment="1">
      <alignment vertical="center"/>
    </xf>
    <xf numFmtId="0" fontId="1" fillId="2" borderId="0" xfId="0" applyFont="1" applyFill="1" applyAlignment="1"/>
    <xf numFmtId="0" fontId="41" fillId="2" borderId="0" xfId="0" applyFont="1" applyFill="1" applyAlignment="1">
      <alignment horizontal="center" vertical="center"/>
    </xf>
    <xf numFmtId="0" fontId="41" fillId="0" borderId="0" xfId="0" applyFont="1" applyFill="1" applyAlignment="1">
      <alignment horizontal="center" vertical="center"/>
    </xf>
    <xf numFmtId="0" fontId="22" fillId="0" borderId="0" xfId="1" applyFont="1" applyFill="1" applyAlignment="1">
      <alignment vertical="center"/>
    </xf>
    <xf numFmtId="0" fontId="22" fillId="0" borderId="0" xfId="1" applyFont="1" applyFill="1"/>
    <xf numFmtId="0" fontId="22" fillId="0" borderId="0" xfId="1" applyFont="1" applyAlignment="1">
      <alignment vertical="center"/>
    </xf>
    <xf numFmtId="166" fontId="0" fillId="0" borderId="0" xfId="15" applyNumberFormat="1" applyFont="1"/>
    <xf numFmtId="0" fontId="9" fillId="0" borderId="14" xfId="0" applyFont="1" applyBorder="1" applyAlignment="1">
      <alignment horizontal="center" vertical="center"/>
    </xf>
    <xf numFmtId="0" fontId="9" fillId="5" borderId="0" xfId="0" applyFont="1" applyFill="1" applyAlignment="1">
      <alignment horizontal="center" vertical="center" wrapText="1"/>
    </xf>
    <xf numFmtId="0" fontId="3" fillId="3" borderId="132" xfId="0" applyFont="1" applyFill="1" applyBorder="1" applyAlignment="1">
      <alignment horizontal="left" vertical="center" wrapText="1"/>
    </xf>
    <xf numFmtId="0" fontId="9" fillId="5" borderId="133" xfId="0" applyFont="1" applyFill="1" applyBorder="1" applyAlignment="1">
      <alignment horizontal="left" vertical="center" wrapText="1"/>
    </xf>
    <xf numFmtId="0" fontId="9" fillId="5" borderId="132" xfId="0" applyFont="1" applyFill="1" applyBorder="1" applyAlignment="1">
      <alignment horizontal="left" vertical="center" wrapText="1"/>
    </xf>
    <xf numFmtId="0" fontId="9" fillId="3" borderId="133" xfId="0" applyFont="1" applyFill="1" applyBorder="1" applyAlignment="1">
      <alignment horizontal="left" vertical="center" wrapText="1"/>
    </xf>
    <xf numFmtId="0" fontId="7" fillId="5" borderId="0" xfId="0" applyFont="1" applyFill="1" applyAlignment="1">
      <alignment horizontal="center" vertical="center" wrapText="1"/>
    </xf>
    <xf numFmtId="0" fontId="7" fillId="5" borderId="14" xfId="0" applyFont="1" applyFill="1" applyBorder="1" applyAlignment="1">
      <alignment horizontal="center" vertical="center" wrapText="1"/>
    </xf>
    <xf numFmtId="3" fontId="1" fillId="0" borderId="0" xfId="0" applyNumberFormat="1" applyFont="1" applyAlignment="1">
      <alignment horizontal="right" vertical="center" wrapText="1"/>
    </xf>
    <xf numFmtId="3" fontId="1" fillId="0" borderId="0" xfId="0" applyNumberFormat="1" applyFont="1" applyAlignment="1">
      <alignment horizontal="right" vertical="center"/>
    </xf>
    <xf numFmtId="0" fontId="7" fillId="4" borderId="0" xfId="0" applyFont="1" applyFill="1" applyAlignment="1">
      <alignment horizontal="center" vertical="center" wrapText="1"/>
    </xf>
    <xf numFmtId="3" fontId="1" fillId="4" borderId="0" xfId="0" applyNumberFormat="1" applyFont="1" applyFill="1" applyAlignment="1">
      <alignment horizontal="right" vertical="center" wrapText="1"/>
    </xf>
    <xf numFmtId="0" fontId="6" fillId="0" borderId="14" xfId="0" applyFont="1" applyBorder="1" applyAlignment="1">
      <alignment horizontal="right" vertical="center"/>
    </xf>
    <xf numFmtId="0" fontId="9" fillId="0" borderId="14" xfId="0" applyFont="1" applyBorder="1" applyAlignment="1">
      <alignment horizontal="right" vertical="center"/>
    </xf>
    <xf numFmtId="0" fontId="9" fillId="4" borderId="28" xfId="0" applyFont="1" applyFill="1" applyBorder="1" applyAlignment="1">
      <alignment horizontal="left" vertical="center" wrapText="1"/>
    </xf>
    <xf numFmtId="0" fontId="3" fillId="5" borderId="0" xfId="0" applyFont="1" applyFill="1" applyAlignment="1">
      <alignment horizontal="center" vertical="center"/>
    </xf>
    <xf numFmtId="3" fontId="3" fillId="5" borderId="0" xfId="0" applyNumberFormat="1" applyFont="1" applyFill="1" applyAlignment="1">
      <alignment horizontal="right" vertical="center"/>
    </xf>
    <xf numFmtId="0" fontId="9" fillId="5" borderId="0" xfId="0" applyFont="1" applyFill="1" applyAlignment="1">
      <alignment horizontal="center" vertical="center"/>
    </xf>
    <xf numFmtId="3" fontId="9" fillId="5" borderId="0" xfId="0" applyNumberFormat="1" applyFont="1" applyFill="1" applyAlignment="1">
      <alignment horizontal="right" vertical="center"/>
    </xf>
    <xf numFmtId="0" fontId="3" fillId="4" borderId="0" xfId="0" applyFont="1" applyFill="1" applyAlignment="1">
      <alignment horizontal="center" vertical="center"/>
    </xf>
    <xf numFmtId="0" fontId="9" fillId="4" borderId="0" xfId="0" applyFont="1" applyFill="1" applyAlignment="1">
      <alignment horizontal="center" vertical="center"/>
    </xf>
    <xf numFmtId="0" fontId="3" fillId="5" borderId="0" xfId="0" applyFont="1" applyFill="1" applyAlignment="1">
      <alignment horizontal="right" vertical="center"/>
    </xf>
    <xf numFmtId="3" fontId="9" fillId="4" borderId="14" xfId="0" applyNumberFormat="1" applyFont="1" applyFill="1" applyBorder="1" applyAlignment="1">
      <alignment horizontal="right" vertical="center"/>
    </xf>
    <xf numFmtId="0" fontId="3" fillId="0" borderId="14" xfId="0" applyFont="1" applyBorder="1" applyAlignment="1">
      <alignment horizontal="left" vertical="center"/>
    </xf>
    <xf numFmtId="0" fontId="10" fillId="0" borderId="14" xfId="0" applyFont="1" applyBorder="1" applyAlignment="1">
      <alignment horizontal="left" vertical="center"/>
    </xf>
    <xf numFmtId="0" fontId="3" fillId="0" borderId="12" xfId="0" applyFont="1" applyBorder="1" applyAlignment="1">
      <alignment horizontal="left" vertical="center"/>
    </xf>
    <xf numFmtId="0" fontId="9" fillId="0" borderId="12" xfId="0" applyFont="1" applyBorder="1" applyAlignment="1">
      <alignment horizontal="center" vertical="center"/>
    </xf>
    <xf numFmtId="0" fontId="3" fillId="4" borderId="0" xfId="0" applyFont="1" applyFill="1" applyAlignment="1">
      <alignment horizontal="justify" vertical="center"/>
    </xf>
    <xf numFmtId="0" fontId="9" fillId="4" borderId="12" xfId="0" applyFont="1" applyFill="1" applyBorder="1" applyAlignment="1">
      <alignment horizontal="justify" vertical="center"/>
    </xf>
    <xf numFmtId="0" fontId="47" fillId="0" borderId="14" xfId="0" applyFont="1" applyBorder="1" applyAlignment="1">
      <alignment horizontal="justify" vertical="center" wrapText="1"/>
    </xf>
    <xf numFmtId="0" fontId="48" fillId="0" borderId="14" xfId="0" applyFont="1" applyBorder="1" applyAlignment="1">
      <alignment horizontal="justify" vertical="center"/>
    </xf>
    <xf numFmtId="0" fontId="47" fillId="0" borderId="14" xfId="0" applyFont="1" applyBorder="1" applyAlignment="1">
      <alignment horizontal="center" vertical="center"/>
    </xf>
    <xf numFmtId="0" fontId="48" fillId="4" borderId="0" xfId="0" applyFont="1" applyFill="1" applyAlignment="1">
      <alignment horizontal="left" vertical="center" wrapText="1"/>
    </xf>
    <xf numFmtId="3" fontId="48" fillId="4" borderId="0" xfId="0" applyNumberFormat="1" applyFont="1" applyFill="1" applyAlignment="1">
      <alignment horizontal="right" vertical="center"/>
    </xf>
    <xf numFmtId="3" fontId="23" fillId="4" borderId="0" xfId="0" applyNumberFormat="1" applyFont="1" applyFill="1" applyAlignment="1">
      <alignment horizontal="right" vertical="center"/>
    </xf>
    <xf numFmtId="0" fontId="23" fillId="0" borderId="0" xfId="0" applyFont="1" applyAlignment="1">
      <alignment horizontal="left" vertical="center" wrapText="1"/>
    </xf>
    <xf numFmtId="3" fontId="23" fillId="0" borderId="0" xfId="0" applyNumberFormat="1" applyFont="1" applyAlignment="1">
      <alignment horizontal="right" vertical="center"/>
    </xf>
    <xf numFmtId="0" fontId="44" fillId="4" borderId="0" xfId="0" applyFont="1" applyFill="1" applyAlignment="1">
      <alignment horizontal="left" vertical="center" wrapText="1"/>
    </xf>
    <xf numFmtId="0" fontId="23" fillId="0" borderId="0" xfId="0" applyFont="1" applyAlignment="1">
      <alignment horizontal="right" vertical="center"/>
    </xf>
    <xf numFmtId="0" fontId="23" fillId="4" borderId="0" xfId="0" applyFont="1" applyFill="1" applyAlignment="1">
      <alignment horizontal="left" vertical="center" wrapText="1"/>
    </xf>
    <xf numFmtId="0" fontId="65" fillId="0" borderId="0" xfId="0" applyFont="1" applyAlignment="1">
      <alignment horizontal="left" vertical="center" wrapText="1"/>
    </xf>
    <xf numFmtId="0" fontId="23" fillId="4" borderId="0" xfId="0" applyFont="1" applyFill="1" applyAlignment="1">
      <alignment horizontal="right" vertical="center"/>
    </xf>
    <xf numFmtId="0" fontId="65" fillId="0" borderId="14" xfId="0" applyFont="1" applyBorder="1" applyAlignment="1">
      <alignment horizontal="left" vertical="center" wrapText="1"/>
    </xf>
    <xf numFmtId="3" fontId="65" fillId="0" borderId="14" xfId="0" applyNumberFormat="1" applyFont="1" applyBorder="1" applyAlignment="1">
      <alignment horizontal="right" vertical="center"/>
    </xf>
    <xf numFmtId="0" fontId="65" fillId="0" borderId="14" xfId="0" applyFont="1" applyBorder="1" applyAlignment="1">
      <alignment horizontal="right" vertical="center"/>
    </xf>
    <xf numFmtId="0" fontId="19" fillId="4" borderId="0" xfId="0" applyFont="1" applyFill="1" applyAlignment="1">
      <alignment vertical="center" wrapText="1"/>
    </xf>
    <xf numFmtId="0" fontId="44" fillId="5" borderId="0" xfId="0" applyFont="1" applyFill="1" applyAlignment="1">
      <alignment horizontal="justify" vertical="center" wrapText="1"/>
    </xf>
    <xf numFmtId="0" fontId="44" fillId="5" borderId="0" xfId="0" applyFont="1" applyFill="1" applyAlignment="1">
      <alignment horizontal="center" vertical="center" textRotation="90"/>
    </xf>
    <xf numFmtId="0" fontId="44" fillId="6" borderId="0" xfId="0" applyFont="1" applyFill="1" applyAlignment="1">
      <alignment horizontal="justify" vertical="center" wrapText="1"/>
    </xf>
    <xf numFmtId="0" fontId="44" fillId="6" borderId="0" xfId="0" applyFont="1" applyFill="1" applyAlignment="1">
      <alignment horizontal="justify" vertical="center" textRotation="90"/>
    </xf>
    <xf numFmtId="0" fontId="44" fillId="5" borderId="14" xfId="0" applyFont="1" applyFill="1" applyBorder="1" applyAlignment="1">
      <alignment horizontal="justify" vertical="center" wrapText="1"/>
    </xf>
    <xf numFmtId="0" fontId="44" fillId="5" borderId="14" xfId="0" applyFont="1" applyFill="1" applyBorder="1" applyAlignment="1">
      <alignment horizontal="justify" vertical="center" textRotation="90"/>
    </xf>
    <xf numFmtId="0" fontId="3" fillId="0" borderId="0" xfId="0" applyFont="1" applyAlignment="1">
      <alignment horizontal="left" vertical="center" wrapText="1"/>
    </xf>
    <xf numFmtId="3" fontId="65" fillId="0" borderId="0" xfId="0" applyNumberFormat="1" applyFont="1" applyAlignment="1">
      <alignment horizontal="right" vertical="center"/>
    </xf>
    <xf numFmtId="0" fontId="65" fillId="0" borderId="0" xfId="0" applyFont="1" applyAlignment="1">
      <alignment horizontal="right" vertical="center"/>
    </xf>
    <xf numFmtId="0" fontId="9" fillId="0" borderId="135" xfId="0" applyFont="1" applyBorder="1" applyAlignment="1">
      <alignment horizontal="center" vertical="center" wrapText="1"/>
    </xf>
    <xf numFmtId="0" fontId="1" fillId="0" borderId="0" xfId="0" applyFont="1" applyAlignment="1">
      <alignment wrapText="1"/>
    </xf>
    <xf numFmtId="165" fontId="3" fillId="4" borderId="0" xfId="0" applyNumberFormat="1" applyFont="1" applyFill="1" applyAlignment="1">
      <alignment horizontal="right" vertical="center" wrapText="1"/>
    </xf>
    <xf numFmtId="165" fontId="3" fillId="4" borderId="0" xfId="15" applyNumberFormat="1" applyFont="1" applyFill="1" applyAlignment="1">
      <alignment horizontal="right" vertical="center" wrapText="1"/>
    </xf>
    <xf numFmtId="165" fontId="3" fillId="0" borderId="0" xfId="15" applyNumberFormat="1" applyFont="1" applyAlignment="1">
      <alignment horizontal="right" vertical="center" wrapText="1"/>
    </xf>
    <xf numFmtId="0" fontId="3" fillId="4" borderId="14" xfId="0" applyFont="1" applyFill="1" applyBorder="1" applyAlignment="1">
      <alignment horizontal="left" vertical="center" wrapText="1"/>
    </xf>
    <xf numFmtId="0" fontId="3" fillId="4" borderId="0" xfId="0" applyFont="1" applyFill="1" applyBorder="1" applyAlignment="1">
      <alignment horizontal="right" vertical="center" wrapText="1"/>
    </xf>
    <xf numFmtId="165" fontId="3" fillId="4" borderId="0" xfId="0" applyNumberFormat="1" applyFont="1" applyFill="1" applyBorder="1" applyAlignment="1">
      <alignment horizontal="right" vertical="center" wrapText="1"/>
    </xf>
    <xf numFmtId="0" fontId="9" fillId="0" borderId="14" xfId="0" applyFont="1" applyBorder="1" applyAlignment="1">
      <alignment horizontal="left" vertical="center" wrapText="1"/>
    </xf>
    <xf numFmtId="3" fontId="9" fillId="0" borderId="135" xfId="0" applyNumberFormat="1" applyFont="1" applyBorder="1" applyAlignment="1">
      <alignment horizontal="right" vertical="center" wrapText="1"/>
    </xf>
    <xf numFmtId="165" fontId="9" fillId="0" borderId="135" xfId="0" applyNumberFormat="1" applyFont="1" applyBorder="1" applyAlignment="1">
      <alignment horizontal="right" vertical="center" wrapText="1"/>
    </xf>
    <xf numFmtId="0" fontId="3" fillId="0" borderId="0" xfId="0" applyFont="1" applyFill="1" applyAlignment="1">
      <alignment horizontal="right" vertical="center" wrapText="1"/>
    </xf>
    <xf numFmtId="0" fontId="3" fillId="4" borderId="14" xfId="0" applyFont="1" applyFill="1" applyBorder="1" applyAlignment="1">
      <alignment horizontal="right" vertical="center" wrapText="1"/>
    </xf>
    <xf numFmtId="3" fontId="9" fillId="0" borderId="14" xfId="0" applyNumberFormat="1" applyFont="1" applyBorder="1" applyAlignment="1">
      <alignment horizontal="right" vertical="center" wrapText="1"/>
    </xf>
    <xf numFmtId="0" fontId="15" fillId="0" borderId="0" xfId="1" applyAlignment="1">
      <alignment horizontal="right"/>
    </xf>
    <xf numFmtId="0" fontId="9" fillId="0" borderId="14" xfId="0" applyFont="1" applyBorder="1" applyAlignment="1">
      <alignment horizontal="center" vertical="center"/>
    </xf>
    <xf numFmtId="0" fontId="2" fillId="0" borderId="0" xfId="0" applyFont="1" applyAlignment="1">
      <alignment horizontal="right" vertical="center"/>
    </xf>
    <xf numFmtId="0" fontId="22" fillId="0" borderId="0" xfId="1" applyFont="1" applyAlignment="1">
      <alignment horizontal="right" vertical="center"/>
    </xf>
    <xf numFmtId="0" fontId="1" fillId="0" borderId="0" xfId="0" applyFont="1" applyBorder="1" applyAlignment="1">
      <alignment vertical="center" wrapText="1"/>
    </xf>
    <xf numFmtId="3" fontId="1" fillId="0" borderId="0" xfId="0" applyNumberFormat="1" applyFont="1" applyFill="1" applyBorder="1" applyAlignment="1">
      <alignment vertical="center"/>
    </xf>
    <xf numFmtId="0" fontId="7" fillId="0" borderId="85" xfId="0" applyFont="1" applyBorder="1" applyAlignment="1">
      <alignment vertical="center" wrapText="1"/>
    </xf>
    <xf numFmtId="165" fontId="7" fillId="0" borderId="85" xfId="0" applyNumberFormat="1" applyFont="1" applyFill="1" applyBorder="1" applyAlignment="1">
      <alignment vertical="center"/>
    </xf>
    <xf numFmtId="0" fontId="1" fillId="0" borderId="0" xfId="0" applyFont="1" applyAlignment="1">
      <alignment vertical="center" wrapText="1"/>
    </xf>
    <xf numFmtId="0" fontId="1" fillId="4" borderId="0" xfId="0" applyFont="1" applyFill="1" applyBorder="1" applyAlignment="1">
      <alignment vertical="center" wrapText="1"/>
    </xf>
    <xf numFmtId="3" fontId="1" fillId="4" borderId="0" xfId="0" applyNumberFormat="1" applyFont="1" applyFill="1" applyBorder="1" applyAlignment="1">
      <alignment vertical="center"/>
    </xf>
    <xf numFmtId="0" fontId="7" fillId="4" borderId="85" xfId="0" applyFont="1" applyFill="1" applyBorder="1" applyAlignment="1">
      <alignment vertical="center" wrapText="1"/>
    </xf>
    <xf numFmtId="3" fontId="7" fillId="4" borderId="85" xfId="0" applyNumberFormat="1" applyFont="1" applyFill="1" applyBorder="1" applyAlignment="1">
      <alignment vertical="center"/>
    </xf>
    <xf numFmtId="165" fontId="7" fillId="4" borderId="85" xfId="0" applyNumberFormat="1" applyFont="1" applyFill="1" applyBorder="1" applyAlignment="1">
      <alignment vertical="center"/>
    </xf>
    <xf numFmtId="0" fontId="15" fillId="0" borderId="0" xfId="1" applyAlignment="1">
      <alignment horizontal="right" vertical="center"/>
    </xf>
    <xf numFmtId="0" fontId="0" fillId="0" borderId="0" xfId="0" applyAlignment="1">
      <alignment vertical="center"/>
    </xf>
    <xf numFmtId="165" fontId="1" fillId="4" borderId="0" xfId="0" applyNumberFormat="1" applyFont="1" applyFill="1" applyBorder="1" applyAlignment="1">
      <alignment vertical="center"/>
    </xf>
    <xf numFmtId="165" fontId="1" fillId="0" borderId="0" xfId="0" applyNumberFormat="1" applyFont="1" applyFill="1" applyBorder="1" applyAlignment="1">
      <alignment vertical="center"/>
    </xf>
    <xf numFmtId="0" fontId="9" fillId="0" borderId="14" xfId="0" applyFont="1" applyBorder="1" applyAlignment="1">
      <alignment horizontal="justify" vertical="center" wrapText="1"/>
    </xf>
    <xf numFmtId="0" fontId="3" fillId="0" borderId="14" xfId="0" applyFont="1" applyBorder="1" applyAlignment="1">
      <alignment horizontal="justify" vertical="center"/>
    </xf>
    <xf numFmtId="0" fontId="5" fillId="4" borderId="0" xfId="0" applyFont="1" applyFill="1" applyAlignment="1">
      <alignment horizontal="left" vertical="center" wrapText="1"/>
    </xf>
    <xf numFmtId="0" fontId="7" fillId="0" borderId="14" xfId="0" applyFont="1" applyBorder="1" applyAlignment="1">
      <alignment horizontal="left" vertical="center" wrapText="1"/>
    </xf>
    <xf numFmtId="0" fontId="7" fillId="4" borderId="28" xfId="0" applyFont="1" applyFill="1" applyBorder="1" applyAlignment="1">
      <alignment horizontal="left" vertical="center" wrapText="1"/>
    </xf>
    <xf numFmtId="0" fontId="5" fillId="0" borderId="0" xfId="0" applyFont="1" applyAlignment="1">
      <alignment horizontal="left" vertical="center" wrapText="1"/>
    </xf>
    <xf numFmtId="0" fontId="5" fillId="4" borderId="0" xfId="0" applyFont="1" applyFill="1" applyAlignment="1">
      <alignment horizontal="justify" vertical="center" wrapText="1"/>
    </xf>
    <xf numFmtId="0" fontId="5" fillId="0" borderId="0" xfId="0" applyFont="1" applyAlignment="1">
      <alignment horizontal="justify" vertical="center" wrapText="1"/>
    </xf>
    <xf numFmtId="0" fontId="5" fillId="4" borderId="28" xfId="0" applyFont="1" applyFill="1" applyBorder="1" applyAlignment="1">
      <alignment horizontal="justify" vertical="center" wrapText="1"/>
    </xf>
    <xf numFmtId="0" fontId="1" fillId="0" borderId="0" xfId="0" applyFont="1" applyAlignment="1">
      <alignment horizontal="right" vertical="center" wrapText="1"/>
    </xf>
    <xf numFmtId="3" fontId="7" fillId="0" borderId="14" xfId="0" applyNumberFormat="1" applyFont="1" applyBorder="1" applyAlignment="1">
      <alignment horizontal="right" vertical="center" wrapText="1"/>
    </xf>
    <xf numFmtId="0" fontId="1" fillId="4" borderId="0" xfId="0" applyFont="1" applyFill="1" applyAlignment="1">
      <alignment horizontal="right" vertical="center" wrapText="1"/>
    </xf>
    <xf numFmtId="3" fontId="7" fillId="4" borderId="28" xfId="0" applyNumberFormat="1" applyFont="1" applyFill="1" applyBorder="1" applyAlignment="1">
      <alignment horizontal="right" vertical="center" wrapText="1"/>
    </xf>
    <xf numFmtId="0" fontId="5" fillId="4" borderId="0" xfId="0" applyFont="1" applyFill="1" applyAlignment="1">
      <alignment horizontal="center" vertical="center" textRotation="90" wrapText="1"/>
    </xf>
    <xf numFmtId="0" fontId="5" fillId="0" borderId="0" xfId="0" applyFont="1" applyAlignment="1">
      <alignment horizontal="center" vertical="center" textRotation="90" wrapText="1"/>
    </xf>
    <xf numFmtId="0" fontId="5" fillId="4" borderId="28" xfId="0" applyFont="1" applyFill="1" applyBorder="1" applyAlignment="1">
      <alignment horizontal="justify" vertical="center" textRotation="90" wrapText="1"/>
    </xf>
    <xf numFmtId="174" fontId="1" fillId="4" borderId="0" xfId="0" applyNumberFormat="1" applyFont="1" applyFill="1" applyBorder="1" applyAlignment="1">
      <alignment vertical="center"/>
    </xf>
    <xf numFmtId="164" fontId="1" fillId="4" borderId="0" xfId="0" applyNumberFormat="1" applyFont="1" applyFill="1" applyBorder="1" applyAlignment="1">
      <alignment vertical="center"/>
    </xf>
    <xf numFmtId="174" fontId="1" fillId="0" borderId="0" xfId="0" applyNumberFormat="1" applyFont="1" applyFill="1" applyBorder="1" applyAlignment="1">
      <alignment vertical="center"/>
    </xf>
    <xf numFmtId="164" fontId="1" fillId="0" borderId="0" xfId="0" applyNumberFormat="1" applyFont="1" applyFill="1" applyBorder="1" applyAlignment="1">
      <alignment vertical="center"/>
    </xf>
    <xf numFmtId="174" fontId="7" fillId="0" borderId="85" xfId="0" applyNumberFormat="1" applyFont="1" applyFill="1" applyBorder="1" applyAlignment="1">
      <alignment vertical="center"/>
    </xf>
    <xf numFmtId="166" fontId="44" fillId="4" borderId="0" xfId="0" applyNumberFormat="1" applyFont="1" applyFill="1" applyAlignment="1">
      <alignment horizontal="right" vertical="center"/>
    </xf>
    <xf numFmtId="166" fontId="44" fillId="5" borderId="0" xfId="0" applyNumberFormat="1" applyFont="1" applyFill="1" applyAlignment="1">
      <alignment horizontal="right" vertical="center"/>
    </xf>
    <xf numFmtId="166" fontId="44" fillId="6" borderId="0" xfId="0" applyNumberFormat="1" applyFont="1" applyFill="1" applyAlignment="1">
      <alignment horizontal="right" vertical="center"/>
    </xf>
    <xf numFmtId="166" fontId="44" fillId="5" borderId="14" xfId="0" applyNumberFormat="1" applyFont="1" applyFill="1" applyBorder="1" applyAlignment="1">
      <alignment horizontal="right" vertical="center"/>
    </xf>
    <xf numFmtId="166" fontId="3" fillId="4" borderId="0" xfId="0" applyNumberFormat="1" applyFont="1" applyFill="1" applyAlignment="1">
      <alignment horizontal="right" vertical="center"/>
    </xf>
    <xf numFmtId="166" fontId="3" fillId="0" borderId="0" xfId="0" applyNumberFormat="1" applyFont="1" applyAlignment="1">
      <alignment horizontal="right" vertical="center"/>
    </xf>
    <xf numFmtId="166" fontId="9" fillId="4" borderId="12" xfId="0" applyNumberFormat="1" applyFont="1" applyFill="1" applyBorder="1" applyAlignment="1">
      <alignment horizontal="right" vertical="center"/>
    </xf>
    <xf numFmtId="166" fontId="10" fillId="0" borderId="14" xfId="0" applyNumberFormat="1" applyFont="1" applyBorder="1" applyAlignment="1">
      <alignment horizontal="right" vertical="center"/>
    </xf>
    <xf numFmtId="166" fontId="3" fillId="5" borderId="0" xfId="0" applyNumberFormat="1" applyFont="1" applyFill="1" applyAlignment="1">
      <alignment horizontal="right" vertical="center"/>
    </xf>
    <xf numFmtId="166" fontId="9" fillId="5" borderId="0" xfId="0" applyNumberFormat="1" applyFont="1" applyFill="1" applyAlignment="1">
      <alignment horizontal="right" vertical="center"/>
    </xf>
    <xf numFmtId="166" fontId="9" fillId="4" borderId="0" xfId="0" applyNumberFormat="1" applyFont="1" applyFill="1" applyAlignment="1">
      <alignment horizontal="right" vertical="center"/>
    </xf>
    <xf numFmtId="166" fontId="9" fillId="4" borderId="14" xfId="0" applyNumberFormat="1" applyFont="1" applyFill="1" applyBorder="1" applyAlignment="1">
      <alignment horizontal="right" vertical="center"/>
    </xf>
    <xf numFmtId="166" fontId="9" fillId="4" borderId="28" xfId="0" applyNumberFormat="1" applyFont="1" applyFill="1" applyBorder="1" applyAlignment="1">
      <alignment horizontal="right" vertical="center"/>
    </xf>
    <xf numFmtId="0" fontId="68" fillId="0" borderId="0" xfId="0" applyFont="1"/>
    <xf numFmtId="0" fontId="9" fillId="0" borderId="14" xfId="0" applyFont="1" applyBorder="1" applyAlignment="1">
      <alignment horizontal="center" vertical="center"/>
    </xf>
    <xf numFmtId="3" fontId="0" fillId="0" borderId="0" xfId="0" applyNumberFormat="1" applyFill="1"/>
    <xf numFmtId="166" fontId="5" fillId="0" borderId="0" xfId="0" applyNumberFormat="1" applyFont="1" applyAlignment="1">
      <alignment horizontal="right" vertical="center" wrapText="1"/>
    </xf>
    <xf numFmtId="166" fontId="5" fillId="4" borderId="0" xfId="0" applyNumberFormat="1" applyFont="1" applyFill="1" applyAlignment="1">
      <alignment horizontal="right" vertical="center" wrapText="1"/>
    </xf>
    <xf numFmtId="166" fontId="5" fillId="4" borderId="28" xfId="0" applyNumberFormat="1" applyFont="1" applyFill="1" applyBorder="1" applyAlignment="1">
      <alignment horizontal="right" vertical="center" wrapText="1"/>
    </xf>
    <xf numFmtId="0" fontId="7" fillId="0" borderId="0" xfId="0" applyFont="1" applyAlignment="1">
      <alignment horizontal="left" vertical="center"/>
    </xf>
    <xf numFmtId="0" fontId="1" fillId="0" borderId="0" xfId="0" applyFont="1" applyAlignment="1">
      <alignment horizontal="left" vertical="center" indent="1"/>
    </xf>
    <xf numFmtId="0" fontId="1" fillId="3" borderId="0" xfId="0" applyFont="1" applyFill="1" applyAlignment="1">
      <alignment horizontal="left" vertical="center" indent="1"/>
    </xf>
    <xf numFmtId="0" fontId="9" fillId="0" borderId="138" xfId="0" applyFont="1" applyBorder="1" applyAlignment="1">
      <alignment horizontal="left" vertical="center"/>
    </xf>
    <xf numFmtId="0" fontId="3" fillId="0" borderId="138" xfId="0" applyFont="1" applyBorder="1" applyAlignment="1">
      <alignment horizontal="center" vertical="center"/>
    </xf>
    <xf numFmtId="0" fontId="9" fillId="0" borderId="138" xfId="0" applyFont="1" applyBorder="1" applyAlignment="1">
      <alignment horizontal="right" vertical="center"/>
    </xf>
    <xf numFmtId="0" fontId="19" fillId="0" borderId="12" xfId="0" applyFont="1" applyBorder="1" applyAlignment="1">
      <alignment vertical="center" wrapText="1"/>
    </xf>
    <xf numFmtId="0" fontId="9" fillId="0" borderId="12" xfId="0" applyFont="1" applyBorder="1" applyAlignment="1">
      <alignment horizontal="center" vertical="center" wrapText="1"/>
    </xf>
    <xf numFmtId="3" fontId="10" fillId="4" borderId="0" xfId="0" applyNumberFormat="1" applyFont="1" applyFill="1" applyAlignment="1">
      <alignment horizontal="right" vertical="center" wrapText="1"/>
    </xf>
    <xf numFmtId="0" fontId="10" fillId="4" borderId="0" xfId="0" applyFont="1" applyFill="1" applyAlignment="1">
      <alignment horizontal="right" vertical="center" wrapText="1"/>
    </xf>
    <xf numFmtId="0" fontId="27" fillId="5" borderId="0" xfId="0" applyFont="1" applyFill="1" applyAlignment="1">
      <alignment horizontal="left" vertical="center" wrapText="1"/>
    </xf>
    <xf numFmtId="0" fontId="9" fillId="0" borderId="14" xfId="0" applyFont="1" applyBorder="1" applyAlignment="1">
      <alignment horizontal="right" vertical="center" wrapText="1"/>
    </xf>
    <xf numFmtId="0" fontId="10" fillId="5" borderId="0" xfId="0" applyFont="1" applyFill="1" applyAlignment="1">
      <alignment horizontal="right" vertical="center" wrapText="1"/>
    </xf>
    <xf numFmtId="0" fontId="3" fillId="5" borderId="14"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10" fillId="5" borderId="14" xfId="0" applyFont="1" applyFill="1" applyBorder="1" applyAlignment="1">
      <alignment horizontal="right" vertical="center" wrapText="1"/>
    </xf>
    <xf numFmtId="3" fontId="3" fillId="4" borderId="14" xfId="0" applyNumberFormat="1" applyFont="1" applyFill="1" applyBorder="1" applyAlignment="1">
      <alignment horizontal="right" vertical="center" wrapText="1"/>
    </xf>
    <xf numFmtId="0" fontId="5" fillId="5" borderId="135" xfId="0" applyFont="1" applyFill="1" applyBorder="1" applyAlignment="1">
      <alignment horizontal="left" vertical="center" wrapText="1"/>
    </xf>
    <xf numFmtId="165" fontId="5" fillId="5" borderId="135" xfId="0" applyNumberFormat="1" applyFont="1" applyFill="1" applyBorder="1" applyAlignment="1">
      <alignment horizontal="right" vertical="center"/>
    </xf>
    <xf numFmtId="3" fontId="1" fillId="0" borderId="0" xfId="0" applyNumberFormat="1" applyFont="1" applyAlignment="1">
      <alignment wrapText="1"/>
    </xf>
    <xf numFmtId="3" fontId="1" fillId="0" borderId="0" xfId="0" applyNumberFormat="1" applyFont="1" applyAlignment="1">
      <alignment horizontal="center" vertical="center" wrapText="1"/>
    </xf>
    <xf numFmtId="3" fontId="1" fillId="4" borderId="0" xfId="0" applyNumberFormat="1" applyFont="1" applyFill="1" applyAlignment="1">
      <alignment horizontal="center" vertical="center" wrapText="1"/>
    </xf>
    <xf numFmtId="3" fontId="1" fillId="0" borderId="0" xfId="0" applyNumberFormat="1" applyFont="1" applyAlignment="1">
      <alignment horizontal="center" vertical="center"/>
    </xf>
    <xf numFmtId="169" fontId="55" fillId="7" borderId="0" xfId="9" applyNumberFormat="1" applyFont="1" applyFill="1" applyAlignment="1">
      <alignment horizontal="right" vertical="center"/>
    </xf>
    <xf numFmtId="169" fontId="55" fillId="7" borderId="108" xfId="9" applyNumberFormat="1" applyFont="1" applyFill="1" applyBorder="1" applyAlignment="1">
      <alignment horizontal="right" vertical="center"/>
    </xf>
    <xf numFmtId="169" fontId="55" fillId="0" borderId="0" xfId="9" applyNumberFormat="1" applyFont="1" applyAlignment="1">
      <alignment horizontal="right" vertical="center"/>
    </xf>
    <xf numFmtId="169" fontId="55" fillId="0" borderId="108" xfId="9" applyNumberFormat="1" applyFont="1" applyBorder="1" applyAlignment="1">
      <alignment horizontal="right" vertical="center"/>
    </xf>
    <xf numFmtId="169" fontId="54" fillId="7" borderId="109" xfId="9" applyNumberFormat="1" applyFont="1" applyFill="1" applyBorder="1" applyAlignment="1">
      <alignment horizontal="right" vertical="center"/>
    </xf>
    <xf numFmtId="0" fontId="70" fillId="0" borderId="0" xfId="0" applyFont="1"/>
    <xf numFmtId="0" fontId="1" fillId="7" borderId="0" xfId="0" applyFont="1" applyFill="1" applyAlignment="1">
      <alignment vertical="center"/>
    </xf>
    <xf numFmtId="0" fontId="9" fillId="0" borderId="20" xfId="0" applyFont="1" applyBorder="1" applyAlignment="1">
      <alignment horizontal="center" vertical="center"/>
    </xf>
    <xf numFmtId="0" fontId="0" fillId="0" borderId="0" xfId="0" applyAlignment="1"/>
    <xf numFmtId="0" fontId="6" fillId="0" borderId="135" xfId="0" applyFont="1" applyFill="1" applyBorder="1" applyAlignment="1">
      <alignment horizontal="center" vertical="center" wrapText="1"/>
    </xf>
    <xf numFmtId="0" fontId="10" fillId="0" borderId="135" xfId="0" applyFont="1" applyFill="1" applyBorder="1" applyAlignment="1">
      <alignment horizontal="right" vertical="center" wrapText="1"/>
    </xf>
    <xf numFmtId="3" fontId="3" fillId="0" borderId="0" xfId="0" applyNumberFormat="1" applyFont="1" applyAlignment="1">
      <alignment vertical="center"/>
    </xf>
    <xf numFmtId="3" fontId="3" fillId="4" borderId="0" xfId="0" applyNumberFormat="1" applyFont="1" applyFill="1" applyAlignment="1">
      <alignment vertical="center"/>
    </xf>
    <xf numFmtId="3" fontId="3" fillId="0" borderId="37" xfId="0" applyNumberFormat="1" applyFont="1" applyBorder="1" applyAlignment="1">
      <alignment vertical="center"/>
    </xf>
    <xf numFmtId="0" fontId="7" fillId="5" borderId="146" xfId="0" applyFont="1" applyFill="1" applyBorder="1" applyAlignment="1">
      <alignment horizontal="center" vertical="center" wrapText="1"/>
    </xf>
    <xf numFmtId="14" fontId="7" fillId="5" borderId="0" xfId="0" applyNumberFormat="1" applyFont="1" applyFill="1" applyBorder="1" applyAlignment="1">
      <alignment horizontal="center" vertical="center" wrapText="1"/>
    </xf>
    <xf numFmtId="0" fontId="3" fillId="4" borderId="147" xfId="0" applyFont="1" applyFill="1" applyBorder="1" applyAlignment="1">
      <alignment vertical="center" wrapText="1"/>
    </xf>
    <xf numFmtId="3" fontId="3" fillId="4" borderId="147" xfId="0" applyNumberFormat="1" applyFont="1" applyFill="1" applyBorder="1" applyAlignment="1">
      <alignment horizontal="right" vertical="center" wrapText="1"/>
    </xf>
    <xf numFmtId="0" fontId="3" fillId="5" borderId="0" xfId="0" applyFont="1" applyFill="1" applyBorder="1" applyAlignment="1">
      <alignment vertical="center" wrapText="1"/>
    </xf>
    <xf numFmtId="3" fontId="3" fillId="5" borderId="0" xfId="0" applyNumberFormat="1" applyFont="1" applyFill="1" applyBorder="1" applyAlignment="1">
      <alignment horizontal="right" vertical="center" wrapText="1"/>
    </xf>
    <xf numFmtId="0" fontId="3" fillId="4" borderId="0" xfId="0" applyFont="1" applyFill="1" applyBorder="1" applyAlignment="1">
      <alignment vertical="center" wrapText="1"/>
    </xf>
    <xf numFmtId="0" fontId="3" fillId="5" borderId="52" xfId="0" applyFont="1" applyFill="1" applyBorder="1" applyAlignment="1">
      <alignment vertical="center" wrapText="1"/>
    </xf>
    <xf numFmtId="165" fontId="3" fillId="5" borderId="52" xfId="0" applyNumberFormat="1" applyFont="1" applyFill="1" applyBorder="1" applyAlignment="1">
      <alignment horizontal="right" vertical="center" wrapText="1"/>
    </xf>
    <xf numFmtId="0" fontId="3" fillId="0" borderId="0" xfId="0" applyFont="1" applyAlignment="1">
      <alignment horizontal="left" vertical="center" wrapText="1"/>
    </xf>
    <xf numFmtId="0" fontId="41" fillId="14" borderId="148" xfId="0" applyFont="1" applyFill="1" applyBorder="1" applyAlignment="1">
      <alignment vertical="center"/>
    </xf>
    <xf numFmtId="0" fontId="41" fillId="14" borderId="149" xfId="0" applyFont="1" applyFill="1" applyBorder="1" applyAlignment="1">
      <alignment horizontal="center" vertical="center" wrapText="1"/>
    </xf>
    <xf numFmtId="0" fontId="15" fillId="0" borderId="0" xfId="1" applyAlignment="1">
      <alignment vertical="center" wrapText="1"/>
    </xf>
    <xf numFmtId="0" fontId="1" fillId="0" borderId="0" xfId="0" applyFont="1" applyFill="1" applyAlignment="1">
      <alignment horizontal="center" vertical="center" wrapText="1"/>
    </xf>
    <xf numFmtId="0" fontId="15" fillId="0" borderId="0" xfId="1" applyAlignment="1">
      <alignment horizontal="left" wrapText="1"/>
    </xf>
    <xf numFmtId="0" fontId="15" fillId="0" borderId="0" xfId="1" applyFill="1" applyAlignment="1">
      <alignment wrapText="1"/>
    </xf>
    <xf numFmtId="0" fontId="1" fillId="0" borderId="0" xfId="0" applyFont="1" applyFill="1" applyAlignment="1">
      <alignment vertical="center" wrapText="1"/>
    </xf>
    <xf numFmtId="0" fontId="8" fillId="2" borderId="17"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1" fillId="0" borderId="24" xfId="0" applyFont="1" applyBorder="1" applyAlignment="1">
      <alignment horizontal="center" vertical="center"/>
    </xf>
    <xf numFmtId="0" fontId="1" fillId="3" borderId="24" xfId="0" applyFont="1" applyFill="1" applyBorder="1" applyAlignment="1">
      <alignment horizontal="center" vertical="center"/>
    </xf>
    <xf numFmtId="1" fontId="3" fillId="4" borderId="0" xfId="0" applyNumberFormat="1" applyFont="1" applyFill="1" applyAlignment="1">
      <alignment horizontal="right" vertical="center"/>
    </xf>
    <xf numFmtId="3" fontId="9" fillId="4" borderId="0" xfId="0" applyNumberFormat="1" applyFont="1" applyFill="1" applyAlignment="1">
      <alignment vertical="center"/>
    </xf>
    <xf numFmtId="3" fontId="29" fillId="0" borderId="150" xfId="0" applyNumberFormat="1" applyFont="1" applyBorder="1" applyAlignment="1">
      <alignment horizontal="right" vertical="center"/>
    </xf>
    <xf numFmtId="3" fontId="29" fillId="0" borderId="151" xfId="0" applyNumberFormat="1" applyFont="1" applyFill="1" applyBorder="1" applyAlignment="1">
      <alignment horizontal="right" vertical="center"/>
    </xf>
    <xf numFmtId="3" fontId="9" fillId="5" borderId="151" xfId="0" applyNumberFormat="1" applyFont="1" applyFill="1" applyBorder="1" applyAlignment="1">
      <alignment horizontal="right" vertical="center"/>
    </xf>
    <xf numFmtId="3" fontId="3" fillId="4" borderId="151" xfId="0" applyNumberFormat="1" applyFont="1" applyFill="1" applyBorder="1" applyAlignment="1">
      <alignment vertical="center"/>
    </xf>
    <xf numFmtId="3" fontId="9" fillId="4" borderId="151" xfId="0" applyNumberFormat="1" applyFont="1" applyFill="1" applyBorder="1" applyAlignment="1">
      <alignment vertical="center"/>
    </xf>
    <xf numFmtId="3" fontId="29" fillId="3" borderId="0" xfId="0" applyNumberFormat="1" applyFont="1" applyFill="1" applyBorder="1" applyAlignment="1">
      <alignment vertical="center"/>
    </xf>
    <xf numFmtId="0" fontId="3" fillId="4" borderId="136" xfId="0" applyFont="1" applyFill="1" applyBorder="1" applyAlignment="1">
      <alignment horizontal="center" vertical="center"/>
    </xf>
    <xf numFmtId="0" fontId="9" fillId="4" borderId="136" xfId="0" applyFont="1" applyFill="1" applyBorder="1" applyAlignment="1">
      <alignment horizontal="center" vertical="center"/>
    </xf>
    <xf numFmtId="1" fontId="3" fillId="5" borderId="151" xfId="0" applyNumberFormat="1" applyFont="1" applyFill="1" applyBorder="1" applyAlignment="1">
      <alignment horizontal="right" vertical="center"/>
    </xf>
    <xf numFmtId="1" fontId="9" fillId="5" borderId="151" xfId="0" applyNumberFormat="1" applyFont="1" applyFill="1" applyBorder="1" applyAlignment="1">
      <alignment horizontal="right" vertical="center"/>
    </xf>
    <xf numFmtId="3" fontId="38" fillId="0" borderId="151" xfId="0" applyNumberFormat="1" applyFont="1" applyFill="1" applyBorder="1" applyAlignment="1">
      <alignment horizontal="right" vertical="center"/>
    </xf>
    <xf numFmtId="166" fontId="3" fillId="5" borderId="0" xfId="0" applyNumberFormat="1" applyFont="1" applyFill="1" applyAlignment="1">
      <alignment vertical="center"/>
    </xf>
    <xf numFmtId="9" fontId="9" fillId="4" borderId="14" xfId="0" applyNumberFormat="1" applyFont="1" applyFill="1" applyBorder="1" applyAlignment="1">
      <alignment horizontal="right" vertical="center"/>
    </xf>
    <xf numFmtId="1" fontId="3" fillId="4" borderId="151" xfId="0" applyNumberFormat="1" applyFont="1" applyFill="1" applyBorder="1" applyAlignment="1">
      <alignment horizontal="right" vertical="center"/>
    </xf>
    <xf numFmtId="1" fontId="9" fillId="4" borderId="151" xfId="0" applyNumberFormat="1" applyFont="1" applyFill="1" applyBorder="1" applyAlignment="1">
      <alignment horizontal="right" vertical="center"/>
    </xf>
    <xf numFmtId="3" fontId="9" fillId="4" borderId="152" xfId="0" applyNumberFormat="1" applyFont="1" applyFill="1" applyBorder="1" applyAlignment="1">
      <alignment horizontal="right" vertical="center"/>
    </xf>
    <xf numFmtId="166" fontId="3" fillId="5" borderId="153" xfId="0" applyNumberFormat="1" applyFont="1" applyFill="1" applyBorder="1" applyAlignment="1">
      <alignment vertical="center"/>
    </xf>
    <xf numFmtId="166" fontId="3" fillId="5" borderId="134" xfId="0" applyNumberFormat="1" applyFont="1" applyFill="1" applyBorder="1" applyAlignment="1">
      <alignment vertical="center"/>
    </xf>
    <xf numFmtId="166" fontId="9" fillId="5" borderId="134" xfId="0" applyNumberFormat="1" applyFont="1" applyFill="1" applyBorder="1" applyAlignment="1">
      <alignment vertical="center"/>
    </xf>
    <xf numFmtId="166" fontId="3" fillId="4" borderId="134" xfId="0" applyNumberFormat="1" applyFont="1" applyFill="1" applyBorder="1" applyAlignment="1">
      <alignment vertical="center"/>
    </xf>
    <xf numFmtId="166" fontId="9" fillId="4" borderId="134" xfId="0" applyNumberFormat="1" applyFont="1" applyFill="1" applyBorder="1" applyAlignment="1">
      <alignment vertical="center"/>
    </xf>
    <xf numFmtId="166" fontId="9" fillId="4" borderId="154" xfId="0" applyNumberFormat="1" applyFont="1" applyFill="1" applyBorder="1" applyAlignment="1">
      <alignment vertical="center"/>
    </xf>
    <xf numFmtId="166" fontId="76" fillId="5" borderId="134" xfId="0" applyNumberFormat="1" applyFont="1" applyFill="1" applyBorder="1" applyAlignment="1">
      <alignment vertical="center"/>
    </xf>
    <xf numFmtId="166" fontId="76" fillId="5" borderId="0" xfId="0" applyNumberFormat="1" applyFont="1" applyFill="1" applyAlignment="1">
      <alignment horizontal="right" vertical="center"/>
    </xf>
    <xf numFmtId="3" fontId="29" fillId="0" borderId="150" xfId="0" applyNumberFormat="1" applyFont="1" applyBorder="1" applyAlignment="1">
      <alignment vertical="center"/>
    </xf>
    <xf numFmtId="3" fontId="29" fillId="0" borderId="151" xfId="0" applyNumberFormat="1" applyFont="1" applyFill="1" applyBorder="1" applyAlignment="1">
      <alignment vertical="center"/>
    </xf>
    <xf numFmtId="3" fontId="9" fillId="5" borderId="151" xfId="0" applyNumberFormat="1" applyFont="1" applyFill="1" applyBorder="1" applyAlignment="1">
      <alignment vertical="center"/>
    </xf>
    <xf numFmtId="1" fontId="3" fillId="5" borderId="151" xfId="0" applyNumberFormat="1" applyFont="1" applyFill="1" applyBorder="1" applyAlignment="1">
      <alignment vertical="center"/>
    </xf>
    <xf numFmtId="1" fontId="9" fillId="5" borderId="151" xfId="0" applyNumberFormat="1" applyFont="1" applyFill="1" applyBorder="1" applyAlignment="1">
      <alignment vertical="center"/>
    </xf>
    <xf numFmtId="3" fontId="38" fillId="0" borderId="151" xfId="0" applyNumberFormat="1" applyFont="1" applyFill="1" applyBorder="1" applyAlignment="1">
      <alignment vertical="center"/>
    </xf>
    <xf numFmtId="0" fontId="9" fillId="0" borderId="135" xfId="0" applyFont="1" applyBorder="1" applyAlignment="1">
      <alignment horizontal="left" vertical="center" wrapText="1"/>
    </xf>
    <xf numFmtId="166" fontId="7" fillId="0" borderId="80" xfId="15" applyNumberFormat="1" applyFont="1" applyBorder="1" applyAlignment="1">
      <alignment vertical="center"/>
    </xf>
    <xf numFmtId="0" fontId="21" fillId="0" borderId="80" xfId="0" applyFont="1" applyBorder="1"/>
    <xf numFmtId="0" fontId="9" fillId="0" borderId="80" xfId="0" applyFont="1" applyBorder="1" applyAlignment="1">
      <alignment horizontal="left" vertical="center" wrapText="1"/>
    </xf>
    <xf numFmtId="0" fontId="4" fillId="15" borderId="0" xfId="0" applyFont="1" applyFill="1" applyAlignment="1">
      <alignment vertical="center"/>
    </xf>
    <xf numFmtId="0" fontId="2" fillId="0" borderId="0" xfId="0" applyFont="1" applyAlignment="1">
      <alignment horizontal="right"/>
    </xf>
    <xf numFmtId="0" fontId="77" fillId="7" borderId="0" xfId="0" applyFont="1" applyFill="1" applyAlignment="1">
      <alignment vertical="center"/>
    </xf>
    <xf numFmtId="0" fontId="77" fillId="0" borderId="0" xfId="0" applyFont="1" applyAlignment="1">
      <alignment vertical="center"/>
    </xf>
    <xf numFmtId="0" fontId="78" fillId="0" borderId="0" xfId="0" applyFont="1"/>
    <xf numFmtId="0" fontId="9" fillId="7" borderId="135" xfId="0" applyFont="1" applyFill="1" applyBorder="1" applyAlignment="1">
      <alignment horizontal="left" vertical="center" wrapText="1"/>
    </xf>
    <xf numFmtId="3" fontId="9" fillId="7" borderId="135" xfId="0" applyNumberFormat="1" applyFont="1" applyFill="1" applyBorder="1" applyAlignment="1">
      <alignment horizontal="right" vertical="center" wrapText="1"/>
    </xf>
    <xf numFmtId="165" fontId="9" fillId="7" borderId="135" xfId="0" applyNumberFormat="1" applyFont="1" applyFill="1" applyBorder="1" applyAlignment="1">
      <alignment horizontal="right" vertical="center" wrapText="1"/>
    </xf>
    <xf numFmtId="0" fontId="79" fillId="0" borderId="0" xfId="0" applyFont="1" applyFill="1" applyAlignment="1">
      <alignment vertical="center"/>
    </xf>
    <xf numFmtId="0" fontId="79" fillId="0" borderId="0" xfId="0" applyFont="1" applyFill="1" applyAlignment="1">
      <alignment horizontal="center" vertical="center"/>
    </xf>
    <xf numFmtId="0" fontId="80" fillId="0" borderId="0" xfId="0" applyFont="1" applyAlignment="1">
      <alignment vertical="center"/>
    </xf>
    <xf numFmtId="0" fontId="81" fillId="0" borderId="0" xfId="14" applyFont="1" applyAlignment="1"/>
    <xf numFmtId="0" fontId="82" fillId="0" borderId="0" xfId="0" applyFont="1" applyAlignment="1"/>
    <xf numFmtId="0" fontId="81" fillId="0" borderId="0" xfId="10" applyFont="1" applyAlignment="1"/>
    <xf numFmtId="0" fontId="81" fillId="0" borderId="0" xfId="10" applyFont="1"/>
    <xf numFmtId="0" fontId="81" fillId="0" borderId="0" xfId="0" applyFont="1" applyAlignment="1"/>
    <xf numFmtId="0" fontId="81" fillId="0" borderId="0" xfId="0" applyFont="1"/>
    <xf numFmtId="0" fontId="82" fillId="0" borderId="0" xfId="0" applyFont="1" applyAlignment="1">
      <alignment vertical="center"/>
    </xf>
    <xf numFmtId="0" fontId="83" fillId="0" borderId="0" xfId="1" applyFont="1" applyAlignment="1">
      <alignment horizontal="right" vertical="center"/>
    </xf>
    <xf numFmtId="0" fontId="82" fillId="0" borderId="0" xfId="0" applyFont="1"/>
    <xf numFmtId="0" fontId="82" fillId="0" borderId="0" xfId="0" applyFont="1" applyAlignment="1">
      <alignment horizontal="right" vertical="center"/>
    </xf>
    <xf numFmtId="0" fontId="81" fillId="0" borderId="0" xfId="0" applyFont="1" applyAlignment="1">
      <alignment vertical="center"/>
    </xf>
    <xf numFmtId="0" fontId="84" fillId="0" borderId="0" xfId="1" applyFont="1" applyAlignment="1">
      <alignment horizontal="right" vertical="center"/>
    </xf>
    <xf numFmtId="0" fontId="82" fillId="0" borderId="0" xfId="0" applyFont="1" applyAlignment="1">
      <alignment horizontal="right"/>
    </xf>
    <xf numFmtId="0" fontId="84" fillId="0" borderId="0" xfId="1" applyFont="1" applyAlignment="1">
      <alignment horizontal="right"/>
    </xf>
    <xf numFmtId="0" fontId="81" fillId="0" borderId="0" xfId="0" applyFont="1" applyFill="1"/>
    <xf numFmtId="0" fontId="83" fillId="0" borderId="0" xfId="1" applyFont="1" applyAlignment="1">
      <alignment horizontal="right"/>
    </xf>
    <xf numFmtId="0" fontId="84" fillId="0" borderId="0" xfId="1" applyFont="1" applyAlignment="1"/>
    <xf numFmtId="0" fontId="81" fillId="13" borderId="0" xfId="0" applyNumberFormat="1" applyFont="1" applyFill="1" applyBorder="1" applyAlignment="1" applyProtection="1"/>
    <xf numFmtId="0" fontId="85" fillId="0" borderId="0" xfId="0" applyFont="1" applyAlignment="1"/>
    <xf numFmtId="0" fontId="85" fillId="0" borderId="0" xfId="0" applyFont="1"/>
    <xf numFmtId="0" fontId="82" fillId="0" borderId="0" xfId="10" applyFont="1" applyAlignment="1"/>
    <xf numFmtId="0" fontId="82" fillId="0" borderId="0" xfId="10" applyFont="1"/>
    <xf numFmtId="0" fontId="86" fillId="0" borderId="0" xfId="10" applyFont="1" applyAlignment="1"/>
    <xf numFmtId="0" fontId="86" fillId="0" borderId="0" xfId="10" applyFont="1"/>
    <xf numFmtId="0" fontId="87" fillId="0" borderId="0" xfId="1" applyFont="1" applyAlignment="1">
      <alignment horizontal="center"/>
    </xf>
    <xf numFmtId="0" fontId="82" fillId="0" borderId="0" xfId="0" applyFont="1" applyFill="1" applyAlignment="1"/>
    <xf numFmtId="0" fontId="88" fillId="0" borderId="0" xfId="3" applyFont="1" applyBorder="1" applyAlignment="1"/>
    <xf numFmtId="0" fontId="88" fillId="0" borderId="0" xfId="3" applyFont="1" applyBorder="1"/>
    <xf numFmtId="0" fontId="89" fillId="0" borderId="0" xfId="3" applyFont="1"/>
    <xf numFmtId="0" fontId="90" fillId="0" borderId="0" xfId="3" applyFont="1" applyAlignment="1">
      <alignment wrapText="1"/>
    </xf>
    <xf numFmtId="0" fontId="91" fillId="0" borderId="0" xfId="0" applyFont="1" applyFill="1" applyAlignment="1">
      <alignment horizontal="right"/>
    </xf>
    <xf numFmtId="0" fontId="92" fillId="0" borderId="0" xfId="1" applyFont="1" applyAlignment="1">
      <alignment horizontal="center"/>
    </xf>
    <xf numFmtId="0" fontId="90" fillId="0" borderId="0" xfId="3" applyFont="1"/>
    <xf numFmtId="10" fontId="88" fillId="0" borderId="0" xfId="4" applyNumberFormat="1" applyFont="1" applyBorder="1" applyAlignment="1" applyProtection="1"/>
    <xf numFmtId="0" fontId="88" fillId="0" borderId="0" xfId="0" applyFont="1" applyBorder="1"/>
    <xf numFmtId="0" fontId="82" fillId="0" borderId="0" xfId="0" applyFont="1" applyFill="1" applyAlignment="1">
      <alignment wrapText="1"/>
    </xf>
    <xf numFmtId="0" fontId="82" fillId="0" borderId="0" xfId="0" applyFont="1" applyFill="1" applyAlignment="1">
      <alignment horizontal="right" wrapText="1" indent="2"/>
    </xf>
    <xf numFmtId="0" fontId="83" fillId="0" borderId="0" xfId="1" applyFont="1" applyAlignment="1"/>
    <xf numFmtId="0" fontId="84" fillId="0" borderId="0" xfId="1" applyFont="1" applyAlignment="1">
      <alignment horizontal="center"/>
    </xf>
    <xf numFmtId="0" fontId="82" fillId="0" borderId="0" xfId="0" applyFont="1" applyFill="1" applyAlignment="1">
      <alignment horizontal="right"/>
    </xf>
    <xf numFmtId="0" fontId="87" fillId="0" borderId="0" xfId="1" applyFont="1" applyAlignment="1">
      <alignment horizontal="right"/>
    </xf>
    <xf numFmtId="0" fontId="84" fillId="0" borderId="0" xfId="1" applyFont="1" applyAlignment="1">
      <alignment wrapText="1"/>
    </xf>
    <xf numFmtId="0" fontId="82" fillId="0" borderId="0" xfId="0" applyFont="1" applyAlignment="1">
      <alignment wrapText="1"/>
    </xf>
    <xf numFmtId="0" fontId="83" fillId="0" borderId="0" xfId="1" applyFont="1" applyAlignment="1">
      <alignment vertical="center"/>
    </xf>
    <xf numFmtId="0" fontId="83" fillId="0" borderId="0" xfId="1" applyFont="1" applyAlignment="1">
      <alignment horizontal="center"/>
    </xf>
    <xf numFmtId="0" fontId="15" fillId="0" borderId="0" xfId="1" applyFill="1" applyAlignment="1">
      <alignment vertical="center" wrapText="1"/>
    </xf>
    <xf numFmtId="0" fontId="75" fillId="9" borderId="0" xfId="0" applyFont="1" applyFill="1" applyAlignment="1">
      <alignment horizontal="center" vertical="center" wrapText="1"/>
    </xf>
    <xf numFmtId="0" fontId="71" fillId="9" borderId="0" xfId="0" applyFont="1" applyFill="1" applyAlignment="1">
      <alignment horizontal="center" vertical="center" wrapText="1"/>
    </xf>
    <xf numFmtId="0" fontId="1" fillId="9" borderId="0" xfId="0" applyFont="1" applyFill="1" applyAlignment="1">
      <alignment horizontal="center" vertical="center" wrapText="1"/>
    </xf>
    <xf numFmtId="0" fontId="72" fillId="9" borderId="0" xfId="1" applyFont="1" applyFill="1" applyAlignment="1">
      <alignment vertical="center" wrapText="1"/>
    </xf>
    <xf numFmtId="0" fontId="73" fillId="9" borderId="0" xfId="1" applyFont="1" applyFill="1" applyAlignment="1">
      <alignment vertical="center" wrapText="1"/>
    </xf>
    <xf numFmtId="0" fontId="77" fillId="9" borderId="0" xfId="0" applyFont="1" applyFill="1" applyAlignment="1">
      <alignment horizontal="center" vertical="center" wrapText="1"/>
    </xf>
    <xf numFmtId="0" fontId="93" fillId="9" borderId="0" xfId="0" applyFont="1" applyFill="1" applyAlignment="1">
      <alignment horizontal="left" vertical="center"/>
    </xf>
    <xf numFmtId="0" fontId="10" fillId="0" borderId="0" xfId="14" applyFont="1" applyBorder="1" applyAlignment="1">
      <alignment vertical="center"/>
    </xf>
    <xf numFmtId="166" fontId="3" fillId="5" borderId="13" xfId="0" applyNumberFormat="1" applyFont="1" applyFill="1" applyBorder="1" applyAlignment="1">
      <alignment horizontal="right" vertical="center" wrapText="1"/>
    </xf>
    <xf numFmtId="0" fontId="4" fillId="3" borderId="0" xfId="0" applyFont="1" applyFill="1" applyBorder="1" applyAlignment="1">
      <alignment horizontal="left" vertical="center" wrapText="1"/>
    </xf>
    <xf numFmtId="165" fontId="4" fillId="3" borderId="0" xfId="0" applyNumberFormat="1" applyFont="1" applyFill="1" applyBorder="1" applyAlignment="1">
      <alignment horizontal="right" vertical="center" wrapText="1"/>
    </xf>
    <xf numFmtId="165" fontId="5" fillId="3" borderId="0" xfId="0" applyNumberFormat="1" applyFont="1" applyFill="1" applyBorder="1" applyAlignment="1">
      <alignment horizontal="right" vertical="center" wrapText="1"/>
    </xf>
    <xf numFmtId="165" fontId="5" fillId="3" borderId="0" xfId="0" applyNumberFormat="1" applyFont="1" applyFill="1" applyAlignment="1">
      <alignment horizontal="right" vertical="center" wrapText="1"/>
    </xf>
    <xf numFmtId="0" fontId="53" fillId="0" borderId="0" xfId="10" applyAlignment="1">
      <alignment wrapText="1"/>
    </xf>
    <xf numFmtId="0" fontId="9" fillId="5" borderId="95" xfId="10" applyFont="1" applyFill="1" applyBorder="1" applyAlignment="1">
      <alignment horizontal="center" vertical="center" wrapText="1"/>
    </xf>
    <xf numFmtId="0" fontId="9" fillId="5" borderId="81" xfId="10" applyFont="1" applyFill="1" applyBorder="1" applyAlignment="1">
      <alignment horizontal="center" vertical="center" wrapText="1"/>
    </xf>
    <xf numFmtId="0" fontId="3" fillId="5" borderId="81" xfId="10" applyFont="1" applyFill="1" applyBorder="1" applyAlignment="1">
      <alignment horizontal="left" vertical="center" wrapText="1"/>
    </xf>
    <xf numFmtId="0" fontId="9" fillId="5" borderId="96" xfId="10" applyFont="1" applyFill="1" applyBorder="1" applyAlignment="1">
      <alignment horizontal="center" vertical="center" wrapText="1"/>
    </xf>
    <xf numFmtId="0" fontId="0" fillId="0" borderId="0" xfId="0" applyAlignment="1">
      <alignment wrapText="1"/>
    </xf>
    <xf numFmtId="0" fontId="87" fillId="0" borderId="0" xfId="1" applyFont="1" applyFill="1" applyAlignment="1">
      <alignment horizontal="center"/>
    </xf>
    <xf numFmtId="0" fontId="9" fillId="4" borderId="135" xfId="0" applyFont="1" applyFill="1" applyBorder="1" applyAlignment="1">
      <alignment horizontal="center" vertical="center" wrapText="1"/>
    </xf>
    <xf numFmtId="0" fontId="9" fillId="4" borderId="135" xfId="0" applyFont="1" applyFill="1" applyBorder="1" applyAlignment="1">
      <alignment horizontal="center" vertical="center"/>
    </xf>
    <xf numFmtId="0" fontId="67" fillId="4" borderId="135" xfId="0" applyFont="1" applyFill="1" applyBorder="1" applyAlignment="1">
      <alignment horizontal="center" vertical="center"/>
    </xf>
    <xf numFmtId="0" fontId="67" fillId="4" borderId="155" xfId="0" applyFont="1" applyFill="1" applyBorder="1" applyAlignment="1">
      <alignment horizontal="center" vertical="center"/>
    </xf>
    <xf numFmtId="3" fontId="3" fillId="5" borderId="0" xfId="0" applyNumberFormat="1" applyFont="1" applyFill="1" applyBorder="1" applyAlignment="1">
      <alignment horizontal="right" vertical="center"/>
    </xf>
    <xf numFmtId="166" fontId="3" fillId="5" borderId="0" xfId="0" applyNumberFormat="1" applyFont="1" applyFill="1" applyBorder="1" applyAlignment="1">
      <alignment horizontal="right" vertical="center"/>
    </xf>
    <xf numFmtId="166" fontId="3" fillId="5" borderId="134" xfId="0" applyNumberFormat="1" applyFont="1" applyFill="1" applyBorder="1" applyAlignment="1">
      <alignment horizontal="right" vertical="center"/>
    </xf>
    <xf numFmtId="3" fontId="9" fillId="5" borderId="0" xfId="0" applyNumberFormat="1" applyFont="1" applyFill="1" applyBorder="1" applyAlignment="1">
      <alignment horizontal="right" vertical="center"/>
    </xf>
    <xf numFmtId="166" fontId="9" fillId="5" borderId="0" xfId="0" applyNumberFormat="1" applyFont="1" applyFill="1" applyBorder="1" applyAlignment="1">
      <alignment horizontal="right" vertical="center"/>
    </xf>
    <xf numFmtId="166" fontId="9" fillId="5" borderId="134" xfId="0" applyNumberFormat="1" applyFont="1" applyFill="1" applyBorder="1" applyAlignment="1">
      <alignment horizontal="right" vertical="center"/>
    </xf>
    <xf numFmtId="3" fontId="3" fillId="4" borderId="0" xfId="0" applyNumberFormat="1" applyFont="1" applyFill="1" applyBorder="1" applyAlignment="1">
      <alignment horizontal="right" vertical="center"/>
    </xf>
    <xf numFmtId="166" fontId="3" fillId="4" borderId="0" xfId="0" applyNumberFormat="1" applyFont="1" applyFill="1" applyBorder="1" applyAlignment="1">
      <alignment horizontal="right" vertical="center"/>
    </xf>
    <xf numFmtId="166" fontId="3" fillId="4" borderId="134" xfId="0" applyNumberFormat="1" applyFont="1" applyFill="1" applyBorder="1" applyAlignment="1">
      <alignment horizontal="right" vertical="center"/>
    </xf>
    <xf numFmtId="0" fontId="3" fillId="4" borderId="0" xfId="0" applyFont="1" applyFill="1" applyBorder="1" applyAlignment="1">
      <alignment horizontal="right" vertical="center"/>
    </xf>
    <xf numFmtId="3" fontId="9" fillId="4" borderId="0" xfId="0" applyNumberFormat="1" applyFont="1" applyFill="1" applyBorder="1" applyAlignment="1">
      <alignment horizontal="right" vertical="center"/>
    </xf>
    <xf numFmtId="166" fontId="9" fillId="4" borderId="0" xfId="0" applyNumberFormat="1" applyFont="1" applyFill="1" applyBorder="1" applyAlignment="1">
      <alignment horizontal="right" vertical="center"/>
    </xf>
    <xf numFmtId="166" fontId="9" fillId="4" borderId="134" xfId="0" applyNumberFormat="1" applyFont="1" applyFill="1" applyBorder="1" applyAlignment="1">
      <alignment horizontal="right" vertical="center"/>
    </xf>
    <xf numFmtId="0" fontId="3" fillId="5" borderId="0" xfId="0" applyFont="1" applyFill="1" applyBorder="1" applyAlignment="1">
      <alignment horizontal="right" vertical="center"/>
    </xf>
    <xf numFmtId="0" fontId="9" fillId="5" borderId="0" xfId="0" applyFont="1" applyFill="1" applyBorder="1" applyAlignment="1">
      <alignment horizontal="right" vertical="center"/>
    </xf>
    <xf numFmtId="0" fontId="9" fillId="4" borderId="0" xfId="0" applyFont="1" applyFill="1" applyBorder="1" applyAlignment="1">
      <alignment horizontal="right" vertical="center"/>
    </xf>
    <xf numFmtId="166" fontId="9" fillId="4" borderId="154" xfId="0" applyNumberFormat="1" applyFont="1" applyFill="1" applyBorder="1" applyAlignment="1">
      <alignment horizontal="right" vertical="center"/>
    </xf>
    <xf numFmtId="0" fontId="9" fillId="4" borderId="156" xfId="0" applyFont="1" applyFill="1" applyBorder="1" applyAlignment="1">
      <alignment horizontal="center" vertical="center"/>
    </xf>
    <xf numFmtId="43" fontId="3" fillId="12" borderId="0" xfId="9" applyFont="1" applyFill="1" applyAlignment="1">
      <alignment horizontal="right" vertical="center"/>
    </xf>
    <xf numFmtId="43" fontId="3" fillId="4" borderId="0" xfId="9" applyFont="1" applyFill="1" applyAlignment="1">
      <alignment horizontal="right" vertical="center"/>
    </xf>
    <xf numFmtId="43" fontId="3" fillId="4" borderId="52" xfId="9" applyFont="1" applyFill="1" applyBorder="1" applyAlignment="1">
      <alignment horizontal="right" vertical="center"/>
    </xf>
    <xf numFmtId="165" fontId="1" fillId="3" borderId="0" xfId="0" applyNumberFormat="1" applyFont="1" applyFill="1" applyBorder="1" applyAlignment="1">
      <alignment horizontal="right" vertical="center"/>
    </xf>
    <xf numFmtId="164" fontId="12" fillId="3" borderId="0" xfId="0" applyNumberFormat="1" applyFont="1" applyFill="1" applyAlignment="1">
      <alignment horizontal="right" vertical="center"/>
    </xf>
    <xf numFmtId="0" fontId="5" fillId="3" borderId="60" xfId="0" applyFont="1" applyFill="1" applyBorder="1" applyAlignment="1">
      <alignment vertical="center" wrapText="1"/>
    </xf>
    <xf numFmtId="0" fontId="5" fillId="3" borderId="0" xfId="0" applyFont="1" applyFill="1" applyBorder="1" applyAlignment="1">
      <alignment vertical="center" wrapText="1"/>
    </xf>
    <xf numFmtId="164" fontId="4" fillId="0" borderId="0" xfId="0" applyNumberFormat="1" applyFont="1" applyBorder="1" applyAlignment="1">
      <alignment vertical="center" wrapText="1"/>
    </xf>
    <xf numFmtId="164" fontId="4" fillId="3" borderId="0" xfId="0" applyNumberFormat="1" applyFont="1" applyFill="1" applyBorder="1" applyAlignment="1">
      <alignment vertical="center" wrapText="1"/>
    </xf>
    <xf numFmtId="165" fontId="1" fillId="0" borderId="0" xfId="0" applyNumberFormat="1" applyFont="1" applyAlignment="1">
      <alignment horizontal="right" vertical="center" wrapText="1"/>
    </xf>
    <xf numFmtId="0" fontId="5" fillId="0" borderId="0" xfId="0" applyFont="1" applyFill="1" applyAlignment="1">
      <alignment vertical="center"/>
    </xf>
    <xf numFmtId="165" fontId="5" fillId="0" borderId="158" xfId="0" applyNumberFormat="1" applyFont="1" applyBorder="1" applyAlignment="1">
      <alignment horizontal="right" vertical="center" wrapText="1"/>
    </xf>
    <xf numFmtId="165" fontId="1" fillId="3" borderId="51" xfId="0" applyNumberFormat="1" applyFont="1" applyFill="1" applyBorder="1" applyAlignment="1">
      <alignment horizontal="right" vertical="center" wrapText="1"/>
    </xf>
    <xf numFmtId="165" fontId="5" fillId="3" borderId="160" xfId="0" applyNumberFormat="1" applyFont="1" applyFill="1" applyBorder="1" applyAlignment="1">
      <alignment horizontal="right" vertical="center" wrapText="1"/>
    </xf>
    <xf numFmtId="165" fontId="5" fillId="3" borderId="51" xfId="0" applyNumberFormat="1" applyFont="1" applyFill="1" applyBorder="1" applyAlignment="1">
      <alignment horizontal="right" vertical="center" wrapText="1"/>
    </xf>
    <xf numFmtId="165" fontId="7" fillId="4" borderId="52" xfId="0" applyNumberFormat="1" applyFont="1" applyFill="1" applyBorder="1" applyAlignment="1">
      <alignment horizontal="right" vertical="center" wrapText="1"/>
    </xf>
    <xf numFmtId="165" fontId="14" fillId="4" borderId="52" xfId="0" applyNumberFormat="1" applyFont="1" applyFill="1" applyBorder="1" applyAlignment="1">
      <alignment horizontal="right" vertical="center" wrapText="1"/>
    </xf>
    <xf numFmtId="165" fontId="7" fillId="3" borderId="52" xfId="0" applyNumberFormat="1" applyFont="1" applyFill="1" applyBorder="1" applyAlignment="1">
      <alignment horizontal="right" vertical="center" wrapText="1"/>
    </xf>
    <xf numFmtId="164" fontId="7" fillId="0" borderId="67" xfId="0" applyNumberFormat="1" applyFont="1" applyFill="1" applyBorder="1" applyAlignment="1">
      <alignment vertical="center"/>
    </xf>
    <xf numFmtId="0" fontId="7" fillId="0" borderId="67" xfId="0" applyFont="1" applyFill="1" applyBorder="1" applyAlignment="1">
      <alignment vertical="center"/>
    </xf>
    <xf numFmtId="165" fontId="29" fillId="3" borderId="161" xfId="0" applyNumberFormat="1" applyFont="1" applyFill="1" applyBorder="1" applyAlignment="1">
      <alignment horizontal="right" vertical="center"/>
    </xf>
    <xf numFmtId="0" fontId="12" fillId="0" borderId="46" xfId="0" applyFont="1" applyBorder="1" applyAlignment="1">
      <alignment horizontal="right" vertical="center"/>
    </xf>
    <xf numFmtId="165" fontId="38" fillId="3" borderId="43" xfId="0" applyNumberFormat="1" applyFont="1" applyFill="1" applyBorder="1" applyAlignment="1">
      <alignment horizontal="right" vertical="center"/>
    </xf>
    <xf numFmtId="0" fontId="38" fillId="3" borderId="137" xfId="0" applyFont="1" applyFill="1" applyBorder="1" applyAlignment="1">
      <alignment horizontal="right" vertical="center"/>
    </xf>
    <xf numFmtId="3" fontId="38" fillId="3" borderId="43" xfId="0" applyNumberFormat="1" applyFont="1" applyFill="1" applyBorder="1" applyAlignment="1">
      <alignment horizontal="right" vertical="center"/>
    </xf>
    <xf numFmtId="0" fontId="12" fillId="3" borderId="164" xfId="0" applyFont="1" applyFill="1" applyBorder="1" applyAlignment="1">
      <alignment horizontal="right" vertical="center"/>
    </xf>
    <xf numFmtId="165" fontId="5" fillId="0" borderId="27" xfId="0" applyNumberFormat="1" applyFont="1" applyBorder="1" applyAlignment="1">
      <alignment horizontal="right" vertical="center"/>
    </xf>
    <xf numFmtId="165" fontId="12" fillId="3" borderId="27" xfId="0" applyNumberFormat="1" applyFont="1" applyFill="1" applyBorder="1" applyAlignment="1">
      <alignment horizontal="right" vertical="center"/>
    </xf>
    <xf numFmtId="165" fontId="50" fillId="3" borderId="27" xfId="0" applyNumberFormat="1" applyFont="1" applyFill="1" applyBorder="1" applyAlignment="1">
      <alignment horizontal="right" vertical="center"/>
    </xf>
    <xf numFmtId="165" fontId="50" fillId="3" borderId="44" xfId="0" applyNumberFormat="1" applyFont="1" applyFill="1" applyBorder="1" applyAlignment="1">
      <alignment horizontal="right" vertical="center"/>
    </xf>
    <xf numFmtId="0" fontId="12" fillId="0" borderId="162" xfId="0" applyFont="1" applyBorder="1" applyAlignment="1">
      <alignment horizontal="right" vertical="center"/>
    </xf>
    <xf numFmtId="165" fontId="12" fillId="3" borderId="78" xfId="0" applyNumberFormat="1" applyFont="1" applyFill="1" applyBorder="1" applyAlignment="1">
      <alignment horizontal="right" vertical="center"/>
    </xf>
    <xf numFmtId="165" fontId="50" fillId="3" borderId="162" xfId="0" applyNumberFormat="1" applyFont="1" applyFill="1" applyBorder="1" applyAlignment="1">
      <alignment horizontal="right" vertical="center"/>
    </xf>
    <xf numFmtId="3" fontId="9" fillId="0" borderId="135" xfId="0" applyNumberFormat="1" applyFont="1" applyFill="1" applyBorder="1" applyAlignment="1">
      <alignment horizontal="right" vertical="center" wrapText="1"/>
    </xf>
    <xf numFmtId="0" fontId="1" fillId="3" borderId="165" xfId="0" applyFont="1" applyFill="1" applyBorder="1" applyAlignment="1">
      <alignment horizontal="center" vertical="center"/>
    </xf>
    <xf numFmtId="0" fontId="1" fillId="0" borderId="165" xfId="0" applyFont="1" applyBorder="1" applyAlignment="1">
      <alignment horizontal="center" vertical="center"/>
    </xf>
    <xf numFmtId="0" fontId="9" fillId="0" borderId="141" xfId="0" applyFont="1" applyBorder="1" applyAlignment="1">
      <alignment horizontal="center" vertical="center"/>
    </xf>
    <xf numFmtId="0" fontId="3" fillId="0" borderId="0" xfId="0" applyFont="1" applyFill="1" applyAlignment="1">
      <alignment horizontal="right" vertical="center"/>
    </xf>
    <xf numFmtId="0" fontId="3" fillId="3" borderId="167" xfId="0" applyFont="1" applyFill="1" applyBorder="1" applyAlignment="1">
      <alignment horizontal="right" vertical="center"/>
    </xf>
    <xf numFmtId="0" fontId="1" fillId="0" borderId="172" xfId="0" applyFont="1" applyBorder="1" applyAlignment="1">
      <alignment horizontal="center" vertical="center"/>
    </xf>
    <xf numFmtId="0" fontId="1" fillId="3" borderId="172" xfId="0" applyFont="1" applyFill="1" applyBorder="1" applyAlignment="1">
      <alignment horizontal="center" vertical="center"/>
    </xf>
    <xf numFmtId="0" fontId="1" fillId="3" borderId="173" xfId="0" applyFont="1" applyFill="1" applyBorder="1" applyAlignment="1">
      <alignment horizontal="center" vertical="center"/>
    </xf>
    <xf numFmtId="0" fontId="1" fillId="0" borderId="173" xfId="0" applyFont="1" applyBorder="1" applyAlignment="1">
      <alignment horizontal="center" vertical="center"/>
    </xf>
    <xf numFmtId="3" fontId="12" fillId="4" borderId="0" xfId="0" applyNumberFormat="1" applyFont="1" applyFill="1" applyAlignment="1">
      <alignment horizontal="right" vertical="center" wrapText="1"/>
    </xf>
    <xf numFmtId="170" fontId="10" fillId="4" borderId="0" xfId="9" applyNumberFormat="1" applyFont="1" applyFill="1" applyAlignment="1">
      <alignment horizontal="right" vertical="center" wrapText="1"/>
    </xf>
    <xf numFmtId="3" fontId="9" fillId="0" borderId="0" xfId="0" applyNumberFormat="1" applyFont="1" applyFill="1" applyAlignment="1">
      <alignment horizontal="right" vertical="center" wrapText="1"/>
    </xf>
    <xf numFmtId="3" fontId="12" fillId="0" borderId="0" xfId="0" applyNumberFormat="1" applyFont="1" applyFill="1" applyAlignment="1">
      <alignment horizontal="right" vertical="center" wrapText="1"/>
    </xf>
    <xf numFmtId="3" fontId="10" fillId="0" borderId="0" xfId="0" applyNumberFormat="1" applyFont="1" applyFill="1" applyAlignment="1">
      <alignment horizontal="right" vertical="center" wrapText="1"/>
    </xf>
    <xf numFmtId="170" fontId="10" fillId="0" borderId="0" xfId="9" applyNumberFormat="1" applyFont="1" applyFill="1" applyAlignment="1">
      <alignment horizontal="right" vertical="center" wrapText="1"/>
    </xf>
    <xf numFmtId="170" fontId="27" fillId="0" borderId="0" xfId="9" applyNumberFormat="1" applyFont="1" applyFill="1" applyAlignment="1">
      <alignment horizontal="right" vertical="center" wrapText="1"/>
    </xf>
    <xf numFmtId="169" fontId="12" fillId="4" borderId="0" xfId="9" applyNumberFormat="1" applyFont="1" applyFill="1" applyAlignment="1">
      <alignment horizontal="right" vertical="center" wrapText="1"/>
    </xf>
    <xf numFmtId="169" fontId="10" fillId="0" borderId="0" xfId="9" applyNumberFormat="1" applyFont="1" applyAlignment="1">
      <alignment horizontal="right" vertical="center" wrapText="1"/>
    </xf>
    <xf numFmtId="169" fontId="12" fillId="0" borderId="0" xfId="9" applyNumberFormat="1" applyFont="1" applyFill="1" applyAlignment="1">
      <alignment horizontal="right" vertical="center" wrapText="1"/>
    </xf>
    <xf numFmtId="169" fontId="10" fillId="0" borderId="0" xfId="9" applyNumberFormat="1" applyFont="1" applyFill="1" applyAlignment="1">
      <alignment horizontal="right" vertical="center" wrapText="1"/>
    </xf>
    <xf numFmtId="0" fontId="0" fillId="0" borderId="0" xfId="0" applyBorder="1"/>
    <xf numFmtId="0" fontId="6" fillId="2" borderId="0" xfId="0" applyFont="1" applyFill="1" applyAlignment="1">
      <alignment horizontal="center" vertical="center"/>
    </xf>
    <xf numFmtId="0" fontId="6"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0" xfId="0" applyFont="1" applyFill="1" applyBorder="1" applyAlignment="1">
      <alignment horizontal="center" vertical="center" wrapText="1"/>
    </xf>
    <xf numFmtId="164" fontId="4" fillId="3" borderId="0" xfId="0" applyNumberFormat="1" applyFont="1" applyFill="1" applyBorder="1" applyAlignment="1">
      <alignment horizontal="right" vertical="center"/>
    </xf>
    <xf numFmtId="0" fontId="9" fillId="0" borderId="14" xfId="0" applyFont="1" applyBorder="1" applyAlignment="1">
      <alignment horizontal="center" vertical="center"/>
    </xf>
    <xf numFmtId="164" fontId="3" fillId="3" borderId="85" xfId="0" applyNumberFormat="1" applyFont="1" applyFill="1" applyBorder="1" applyAlignment="1">
      <alignment horizontal="right" vertical="center"/>
    </xf>
    <xf numFmtId="165" fontId="5" fillId="5" borderId="135" xfId="0" applyNumberFormat="1" applyFont="1" applyFill="1" applyBorder="1" applyAlignment="1">
      <alignment horizontal="center" vertical="center"/>
    </xf>
    <xf numFmtId="164" fontId="4" fillId="0" borderId="12" xfId="0" applyNumberFormat="1" applyFont="1" applyBorder="1" applyAlignment="1">
      <alignment horizontal="right" vertical="center"/>
    </xf>
    <xf numFmtId="164" fontId="4" fillId="0" borderId="12" xfId="0" applyNumberFormat="1" applyFont="1" applyBorder="1" applyAlignment="1">
      <alignment horizontal="left" vertical="center"/>
    </xf>
    <xf numFmtId="3" fontId="3" fillId="5" borderId="151" xfId="0" applyNumberFormat="1" applyFont="1" applyFill="1" applyBorder="1" applyAlignment="1">
      <alignment horizontal="right" vertical="center"/>
    </xf>
    <xf numFmtId="3" fontId="3" fillId="4" borderId="151" xfId="0" applyNumberFormat="1" applyFont="1" applyFill="1" applyBorder="1" applyAlignment="1">
      <alignment horizontal="right" vertical="center"/>
    </xf>
    <xf numFmtId="0" fontId="3" fillId="4" borderId="151" xfId="0" applyFont="1" applyFill="1" applyBorder="1" applyAlignment="1">
      <alignment horizontal="right" vertical="center"/>
    </xf>
    <xf numFmtId="3" fontId="9" fillId="4" borderId="151" xfId="0" applyNumberFormat="1" applyFont="1" applyFill="1" applyBorder="1" applyAlignment="1">
      <alignment horizontal="right" vertical="center"/>
    </xf>
    <xf numFmtId="0" fontId="3" fillId="5" borderId="151" xfId="0" applyFont="1" applyFill="1" applyBorder="1" applyAlignment="1">
      <alignment horizontal="right" vertical="center"/>
    </xf>
    <xf numFmtId="0" fontId="9" fillId="5" borderId="151" xfId="0" applyFont="1" applyFill="1" applyBorder="1" applyAlignment="1">
      <alignment horizontal="right" vertical="center"/>
    </xf>
    <xf numFmtId="166" fontId="9" fillId="0" borderId="134" xfId="0" applyNumberFormat="1" applyFont="1" applyBorder="1" applyAlignment="1">
      <alignment horizontal="right" vertical="center"/>
    </xf>
    <xf numFmtId="0" fontId="9" fillId="4" borderId="151" xfId="0" applyFont="1" applyFill="1" applyBorder="1" applyAlignment="1">
      <alignment horizontal="right" vertical="center"/>
    </xf>
    <xf numFmtId="166" fontId="0" fillId="0" borderId="0" xfId="0" applyNumberFormat="1"/>
    <xf numFmtId="3" fontId="9" fillId="3" borderId="85" xfId="0" applyNumberFormat="1" applyFont="1" applyFill="1" applyBorder="1" applyAlignment="1">
      <alignment horizontal="right" vertical="center"/>
    </xf>
    <xf numFmtId="0" fontId="1" fillId="0" borderId="0" xfId="0" applyFont="1" applyFill="1" applyAlignment="1">
      <alignment horizontal="right" vertical="center"/>
    </xf>
    <xf numFmtId="0" fontId="9" fillId="5" borderId="20" xfId="0" applyFont="1" applyFill="1" applyBorder="1" applyAlignment="1">
      <alignment horizontal="right" vertical="center" wrapText="1"/>
    </xf>
    <xf numFmtId="164" fontId="4" fillId="3" borderId="0" xfId="0" applyNumberFormat="1" applyFont="1" applyFill="1" applyBorder="1" applyAlignment="1">
      <alignment horizontal="right" vertical="center"/>
    </xf>
    <xf numFmtId="0" fontId="8" fillId="2" borderId="176" xfId="0" applyFont="1" applyFill="1" applyBorder="1" applyAlignment="1">
      <alignment horizontal="center" vertical="center" wrapText="1"/>
    </xf>
    <xf numFmtId="166" fontId="44" fillId="0" borderId="14" xfId="0" applyNumberFormat="1" applyFont="1" applyFill="1" applyBorder="1" applyAlignment="1">
      <alignment horizontal="right" vertical="center"/>
    </xf>
    <xf numFmtId="0" fontId="7" fillId="0" borderId="178" xfId="0" applyFont="1" applyBorder="1" applyAlignment="1">
      <alignment horizontal="center" vertical="center"/>
    </xf>
    <xf numFmtId="164" fontId="1" fillId="3" borderId="0" xfId="0" applyNumberFormat="1" applyFont="1" applyFill="1" applyBorder="1" applyAlignment="1">
      <alignment horizontal="right" vertical="center"/>
    </xf>
    <xf numFmtId="164" fontId="1" fillId="0" borderId="179" xfId="0" applyNumberFormat="1" applyFont="1" applyBorder="1" applyAlignment="1">
      <alignment horizontal="right" vertical="center"/>
    </xf>
    <xf numFmtId="0" fontId="47" fillId="0" borderId="135" xfId="0" applyFont="1" applyBorder="1" applyAlignment="1">
      <alignment horizontal="center" vertical="center"/>
    </xf>
    <xf numFmtId="0" fontId="9" fillId="0" borderId="135" xfId="0" applyFont="1" applyBorder="1" applyAlignment="1">
      <alignment horizontal="right" vertical="center" wrapText="1"/>
    </xf>
    <xf numFmtId="165" fontId="10" fillId="5" borderId="0" xfId="0" applyNumberFormat="1" applyFont="1" applyFill="1" applyAlignment="1">
      <alignment horizontal="right" vertical="center" wrapText="1"/>
    </xf>
    <xf numFmtId="165" fontId="10" fillId="5" borderId="14" xfId="0" applyNumberFormat="1" applyFont="1" applyFill="1" applyBorder="1" applyAlignment="1">
      <alignment horizontal="right" vertical="center" wrapText="1"/>
    </xf>
    <xf numFmtId="165" fontId="9" fillId="4" borderId="0" xfId="0" applyNumberFormat="1" applyFont="1" applyFill="1" applyAlignment="1">
      <alignment horizontal="right" vertical="center" wrapText="1"/>
    </xf>
    <xf numFmtId="0" fontId="1" fillId="12" borderId="0" xfId="0" applyFont="1" applyFill="1"/>
    <xf numFmtId="0" fontId="37" fillId="12" borderId="0" xfId="0" applyNumberFormat="1" applyFont="1" applyFill="1" applyBorder="1" applyAlignment="1" applyProtection="1">
      <alignment horizontal="right" wrapText="1"/>
    </xf>
    <xf numFmtId="0" fontId="1" fillId="12" borderId="0" xfId="0" applyFont="1" applyFill="1" applyBorder="1"/>
    <xf numFmtId="0" fontId="7" fillId="0" borderId="81" xfId="0" applyFont="1" applyBorder="1" applyAlignment="1">
      <alignment vertical="center" wrapText="1"/>
    </xf>
    <xf numFmtId="166" fontId="7" fillId="0" borderId="184" xfId="0" applyNumberFormat="1" applyFont="1" applyBorder="1" applyAlignment="1">
      <alignment horizontal="center" vertical="center" wrapText="1"/>
    </xf>
    <xf numFmtId="166" fontId="7" fillId="0" borderId="81" xfId="0" applyNumberFormat="1" applyFont="1" applyBorder="1" applyAlignment="1">
      <alignment horizontal="center" vertical="center" wrapText="1"/>
    </xf>
    <xf numFmtId="3" fontId="7" fillId="0" borderId="81" xfId="0" applyNumberFormat="1" applyFont="1" applyBorder="1" applyAlignment="1">
      <alignment horizontal="center" vertical="center" wrapText="1"/>
    </xf>
    <xf numFmtId="3" fontId="7" fillId="0" borderId="184" xfId="0" applyNumberFormat="1" applyFont="1" applyBorder="1" applyAlignment="1">
      <alignment horizontal="center" vertical="center" wrapText="1"/>
    </xf>
    <xf numFmtId="0" fontId="9" fillId="0" borderId="20" xfId="0" applyFont="1" applyBorder="1" applyAlignment="1">
      <alignment horizontal="center" vertical="center"/>
    </xf>
    <xf numFmtId="3" fontId="3" fillId="0" borderId="0" xfId="0" applyNumberFormat="1" applyFont="1" applyFill="1" applyBorder="1" applyAlignment="1">
      <alignment vertical="center"/>
    </xf>
    <xf numFmtId="3" fontId="4" fillId="0" borderId="0" xfId="0" applyNumberFormat="1" applyFont="1" applyAlignment="1">
      <alignment vertical="center" wrapText="1"/>
    </xf>
    <xf numFmtId="1" fontId="7" fillId="5" borderId="0" xfId="0" applyNumberFormat="1" applyFont="1" applyFill="1" applyBorder="1" applyAlignment="1">
      <alignment horizontal="center" vertical="center" wrapText="1"/>
    </xf>
    <xf numFmtId="3" fontId="3" fillId="3" borderId="147" xfId="0" applyNumberFormat="1" applyFont="1" applyFill="1" applyBorder="1" applyAlignment="1">
      <alignment vertical="center" wrapText="1"/>
    </xf>
    <xf numFmtId="3" fontId="3" fillId="12" borderId="0" xfId="0" applyNumberFormat="1" applyFont="1" applyFill="1" applyBorder="1" applyAlignment="1">
      <alignment vertical="center" wrapText="1"/>
    </xf>
    <xf numFmtId="3" fontId="3" fillId="3" borderId="0" xfId="0" applyNumberFormat="1" applyFont="1" applyFill="1" applyBorder="1" applyAlignment="1">
      <alignment vertical="center" wrapText="1"/>
    </xf>
    <xf numFmtId="3" fontId="7" fillId="12" borderId="146" xfId="0" applyNumberFormat="1" applyFont="1" applyFill="1" applyBorder="1" applyAlignment="1">
      <alignment vertical="center" wrapText="1"/>
    </xf>
    <xf numFmtId="3" fontId="3" fillId="12" borderId="0" xfId="0" applyNumberFormat="1" applyFont="1" applyFill="1" applyAlignment="1">
      <alignment vertical="center" wrapText="1"/>
    </xf>
    <xf numFmtId="3" fontId="7" fillId="3" borderId="52" xfId="0" applyNumberFormat="1" applyFont="1" applyFill="1" applyBorder="1" applyAlignment="1">
      <alignment vertical="center" wrapText="1"/>
    </xf>
    <xf numFmtId="170" fontId="7" fillId="0" borderId="0" xfId="9" applyNumberFormat="1" applyFont="1" applyFill="1" applyBorder="1" applyAlignment="1">
      <alignment vertical="center" wrapText="1"/>
    </xf>
    <xf numFmtId="170" fontId="7" fillId="3" borderId="146" xfId="9" applyNumberFormat="1" applyFont="1" applyFill="1" applyBorder="1" applyAlignment="1">
      <alignment vertical="center" wrapText="1"/>
    </xf>
    <xf numFmtId="0" fontId="54" fillId="0" borderId="109" xfId="10" applyFont="1" applyFill="1" applyBorder="1"/>
    <xf numFmtId="169" fontId="54" fillId="0" borderId="106" xfId="9" applyNumberFormat="1" applyFont="1" applyFill="1" applyBorder="1" applyAlignment="1">
      <alignment horizontal="center" vertical="center"/>
    </xf>
    <xf numFmtId="169" fontId="54" fillId="0" borderId="109" xfId="9" applyNumberFormat="1" applyFont="1" applyFill="1" applyBorder="1" applyAlignment="1">
      <alignment horizontal="center" vertical="center"/>
    </xf>
    <xf numFmtId="170" fontId="54" fillId="0" borderId="106" xfId="11" applyNumberFormat="1" applyFont="1" applyFill="1" applyBorder="1" applyAlignment="1">
      <alignment horizontal="center" vertical="center"/>
    </xf>
    <xf numFmtId="0" fontId="54" fillId="0" borderId="87" xfId="0" applyFont="1" applyFill="1" applyBorder="1" applyAlignment="1">
      <alignment horizontal="center"/>
    </xf>
    <xf numFmtId="43" fontId="53" fillId="0" borderId="0" xfId="9" applyFont="1"/>
    <xf numFmtId="169" fontId="55" fillId="8" borderId="0" xfId="11" applyNumberFormat="1" applyFont="1" applyFill="1"/>
    <xf numFmtId="169" fontId="54" fillId="8" borderId="91" xfId="11" applyNumberFormat="1" applyFont="1" applyFill="1" applyBorder="1"/>
    <xf numFmtId="0" fontId="9" fillId="12" borderId="127" xfId="0" applyFont="1" applyFill="1" applyBorder="1" applyAlignment="1">
      <alignment horizontal="center" vertical="center" wrapText="1"/>
    </xf>
    <xf numFmtId="166" fontId="53" fillId="0" borderId="0" xfId="15" applyNumberFormat="1" applyFont="1" applyAlignment="1">
      <alignment horizontal="center" vertical="center"/>
    </xf>
    <xf numFmtId="166" fontId="53" fillId="0" borderId="0" xfId="15" applyNumberFormat="1" applyFont="1"/>
    <xf numFmtId="43" fontId="61" fillId="0" borderId="0" xfId="9" applyFont="1"/>
    <xf numFmtId="170" fontId="53" fillId="0" borderId="0" xfId="9" applyNumberFormat="1" applyFont="1"/>
    <xf numFmtId="165" fontId="27" fillId="5" borderId="0" xfId="0" applyNumberFormat="1" applyFont="1" applyFill="1" applyAlignment="1">
      <alignment horizontal="right" vertical="center" wrapText="1"/>
    </xf>
    <xf numFmtId="0" fontId="10" fillId="0" borderId="0" xfId="0" applyFont="1" applyFill="1" applyBorder="1" applyAlignment="1">
      <alignment horizontal="left" vertical="center" wrapText="1"/>
    </xf>
    <xf numFmtId="0" fontId="10" fillId="4" borderId="0" xfId="0" applyFont="1" applyFill="1" applyBorder="1" applyAlignment="1">
      <alignment horizontal="right" vertical="center" wrapText="1"/>
    </xf>
    <xf numFmtId="0" fontId="9" fillId="0" borderId="81" xfId="0" applyFont="1" applyBorder="1" applyAlignment="1">
      <alignment vertical="center" wrapText="1"/>
    </xf>
    <xf numFmtId="0" fontId="9" fillId="0" borderId="81" xfId="0" applyFont="1" applyBorder="1" applyAlignment="1">
      <alignment horizontal="center" vertical="center"/>
    </xf>
    <xf numFmtId="0" fontId="1" fillId="4" borderId="0" xfId="0" applyFont="1" applyFill="1" applyAlignment="1">
      <alignment vertical="center" wrapText="1"/>
    </xf>
    <xf numFmtId="3" fontId="1" fillId="4" borderId="0" xfId="0" applyNumberFormat="1" applyFont="1" applyFill="1" applyAlignment="1">
      <alignment horizontal="right" vertical="center"/>
    </xf>
    <xf numFmtId="0" fontId="1" fillId="4" borderId="0" xfId="0" applyFont="1" applyFill="1" applyAlignment="1">
      <alignment horizontal="right" vertical="center"/>
    </xf>
    <xf numFmtId="0" fontId="7" fillId="0" borderId="0" xfId="0" applyFont="1" applyAlignment="1">
      <alignment vertical="center" wrapText="1"/>
    </xf>
    <xf numFmtId="3" fontId="7" fillId="0" borderId="0" xfId="0" applyNumberFormat="1" applyFont="1" applyAlignment="1">
      <alignment horizontal="right" vertical="center"/>
    </xf>
    <xf numFmtId="0" fontId="7" fillId="0" borderId="0" xfId="0" applyFont="1" applyAlignment="1">
      <alignment horizontal="right" vertical="center"/>
    </xf>
    <xf numFmtId="0" fontId="7" fillId="4" borderId="0" xfId="0" applyFont="1" applyFill="1" applyAlignment="1">
      <alignment vertical="center" wrapText="1"/>
    </xf>
    <xf numFmtId="0" fontId="5" fillId="4" borderId="0" xfId="0" applyFont="1" applyFill="1" applyAlignment="1">
      <alignment vertical="center" wrapText="1"/>
    </xf>
    <xf numFmtId="0" fontId="5" fillId="4" borderId="81" xfId="0" applyFont="1" applyFill="1" applyBorder="1" applyAlignment="1">
      <alignment vertical="center" wrapText="1"/>
    </xf>
    <xf numFmtId="0" fontId="3" fillId="3" borderId="0" xfId="0" applyFont="1" applyFill="1" applyAlignment="1">
      <alignment vertical="center" wrapText="1"/>
    </xf>
    <xf numFmtId="0" fontId="9" fillId="0" borderId="0" xfId="0" applyFont="1" applyAlignment="1">
      <alignment vertical="center" wrapText="1"/>
    </xf>
    <xf numFmtId="0" fontId="9" fillId="3" borderId="28" xfId="0" applyFont="1" applyFill="1" applyBorder="1" applyAlignment="1">
      <alignment vertical="center" wrapText="1"/>
    </xf>
    <xf numFmtId="3" fontId="9" fillId="3" borderId="28" xfId="0" applyNumberFormat="1" applyFont="1" applyFill="1" applyBorder="1" applyAlignment="1">
      <alignment horizontal="right" vertical="center" wrapText="1"/>
    </xf>
    <xf numFmtId="0" fontId="10" fillId="0" borderId="0" xfId="0" applyFont="1" applyAlignment="1">
      <alignment vertical="center" wrapText="1"/>
    </xf>
    <xf numFmtId="166" fontId="10" fillId="0" borderId="0" xfId="0" applyNumberFormat="1" applyFont="1" applyAlignment="1">
      <alignment horizontal="right" vertical="center" wrapText="1"/>
    </xf>
    <xf numFmtId="0" fontId="10" fillId="3" borderId="0" xfId="0" applyFont="1" applyFill="1" applyAlignment="1">
      <alignment vertical="center" wrapText="1"/>
    </xf>
    <xf numFmtId="166" fontId="10" fillId="3" borderId="0" xfId="0" applyNumberFormat="1" applyFont="1" applyFill="1" applyAlignment="1">
      <alignment horizontal="right" vertical="center" wrapText="1"/>
    </xf>
    <xf numFmtId="0" fontId="10" fillId="3" borderId="177" xfId="0" applyFont="1" applyFill="1" applyBorder="1" applyAlignment="1">
      <alignment vertical="center" wrapText="1"/>
    </xf>
    <xf numFmtId="166" fontId="10" fillId="3" borderId="177" xfId="0" applyNumberFormat="1" applyFont="1" applyFill="1" applyBorder="1" applyAlignment="1">
      <alignment horizontal="right" vertical="center" wrapText="1"/>
    </xf>
    <xf numFmtId="0" fontId="7" fillId="5" borderId="0" xfId="0" applyFont="1" applyFill="1" applyBorder="1" applyAlignment="1">
      <alignment horizontal="center" vertical="center" wrapText="1"/>
    </xf>
    <xf numFmtId="166" fontId="1" fillId="4" borderId="186" xfId="0" applyNumberFormat="1" applyFont="1" applyFill="1" applyBorder="1" applyAlignment="1">
      <alignment horizontal="center" vertical="center" wrapText="1"/>
    </xf>
    <xf numFmtId="166" fontId="1" fillId="4" borderId="0" xfId="0" applyNumberFormat="1" applyFont="1" applyFill="1" applyBorder="1" applyAlignment="1">
      <alignment horizontal="center" vertical="center" wrapText="1"/>
    </xf>
    <xf numFmtId="0" fontId="1" fillId="4" borderId="186"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0" xfId="0" applyFont="1" applyFill="1" applyAlignment="1">
      <alignment horizontal="center" vertical="center" wrapText="1"/>
    </xf>
    <xf numFmtId="0" fontId="1" fillId="5" borderId="0" xfId="0" applyFont="1" applyFill="1" applyAlignment="1">
      <alignment vertical="center" wrapText="1"/>
    </xf>
    <xf numFmtId="166" fontId="1" fillId="5" borderId="186" xfId="0" applyNumberFormat="1" applyFont="1" applyFill="1" applyBorder="1" applyAlignment="1">
      <alignment horizontal="center" vertical="center" wrapText="1"/>
    </xf>
    <xf numFmtId="166" fontId="1" fillId="5" borderId="0" xfId="0" applyNumberFormat="1" applyFont="1" applyFill="1" applyBorder="1" applyAlignment="1">
      <alignment horizontal="center" vertical="center" wrapText="1"/>
    </xf>
    <xf numFmtId="0" fontId="1" fillId="5" borderId="186" xfId="0"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5" borderId="0" xfId="0" applyFont="1" applyFill="1" applyAlignment="1">
      <alignment horizontal="center" vertical="center" wrapText="1"/>
    </xf>
    <xf numFmtId="166" fontId="7" fillId="4" borderId="186" xfId="0" applyNumberFormat="1" applyFont="1" applyFill="1" applyBorder="1" applyAlignment="1">
      <alignment horizontal="center" vertical="center" wrapText="1"/>
    </xf>
    <xf numFmtId="166" fontId="7" fillId="4" borderId="0" xfId="0" applyNumberFormat="1" applyFont="1" applyFill="1" applyBorder="1" applyAlignment="1">
      <alignment horizontal="center" vertical="center" wrapText="1"/>
    </xf>
    <xf numFmtId="0" fontId="7" fillId="4" borderId="186"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5" borderId="0" xfId="0" applyFont="1" applyFill="1" applyAlignment="1">
      <alignment vertical="center" wrapText="1"/>
    </xf>
    <xf numFmtId="166" fontId="7" fillId="5" borderId="186" xfId="0" applyNumberFormat="1" applyFont="1" applyFill="1" applyBorder="1" applyAlignment="1">
      <alignment horizontal="center" vertical="center" wrapText="1"/>
    </xf>
    <xf numFmtId="166" fontId="7" fillId="5" borderId="0" xfId="0" applyNumberFormat="1" applyFont="1" applyFill="1" applyBorder="1" applyAlignment="1">
      <alignment horizontal="center" vertical="center" wrapText="1"/>
    </xf>
    <xf numFmtId="0" fontId="7" fillId="5" borderId="186" xfId="0" applyFont="1" applyFill="1" applyBorder="1" applyAlignment="1">
      <alignment horizontal="center" vertical="center" wrapText="1"/>
    </xf>
    <xf numFmtId="3" fontId="7" fillId="4" borderId="0" xfId="0" applyNumberFormat="1" applyFont="1" applyFill="1" applyBorder="1" applyAlignment="1">
      <alignment horizontal="center" vertical="center" wrapText="1"/>
    </xf>
    <xf numFmtId="166" fontId="1" fillId="4" borderId="182" xfId="0" applyNumberFormat="1" applyFont="1" applyFill="1" applyBorder="1" applyAlignment="1">
      <alignment horizontal="center" vertical="center" wrapText="1"/>
    </xf>
    <xf numFmtId="166" fontId="1" fillId="5" borderId="182" xfId="0" applyNumberFormat="1" applyFont="1" applyFill="1" applyBorder="1" applyAlignment="1">
      <alignment horizontal="center" vertical="center" wrapText="1"/>
    </xf>
    <xf numFmtId="0" fontId="1" fillId="5" borderId="182" xfId="0" applyFont="1" applyFill="1" applyBorder="1" applyAlignment="1">
      <alignment horizontal="center" vertical="center" wrapText="1"/>
    </xf>
    <xf numFmtId="166" fontId="7" fillId="4" borderId="182" xfId="0" applyNumberFormat="1" applyFont="1" applyFill="1" applyBorder="1" applyAlignment="1">
      <alignment horizontal="center" vertical="center" wrapText="1"/>
    </xf>
    <xf numFmtId="3" fontId="1" fillId="0" borderId="0" xfId="0" applyNumberFormat="1" applyFont="1"/>
    <xf numFmtId="0" fontId="9" fillId="0" borderId="178" xfId="0" applyFont="1" applyBorder="1" applyAlignment="1">
      <alignment horizontal="center" vertical="center"/>
    </xf>
    <xf numFmtId="0" fontId="9" fillId="0" borderId="187" xfId="0" applyFont="1" applyBorder="1" applyAlignment="1">
      <alignment horizontal="right" vertical="center" wrapText="1"/>
    </xf>
    <xf numFmtId="0" fontId="9" fillId="0" borderId="0" xfId="0" applyFont="1" applyAlignment="1">
      <alignment horizontal="left" vertical="center"/>
    </xf>
    <xf numFmtId="0" fontId="9" fillId="3" borderId="0" xfId="0" applyFont="1" applyFill="1" applyAlignment="1">
      <alignment horizontal="left" vertical="center"/>
    </xf>
    <xf numFmtId="165" fontId="9" fillId="3" borderId="188" xfId="0" applyNumberFormat="1" applyFont="1" applyFill="1" applyBorder="1" applyAlignment="1">
      <alignment horizontal="right" vertical="center"/>
    </xf>
    <xf numFmtId="165" fontId="9" fillId="6" borderId="188" xfId="0" applyNumberFormat="1" applyFont="1" applyFill="1" applyBorder="1" applyAlignment="1">
      <alignment horizontal="right" vertical="center"/>
    </xf>
    <xf numFmtId="3" fontId="9" fillId="4" borderId="13" xfId="0" applyNumberFormat="1" applyFont="1" applyFill="1" applyBorder="1" applyAlignment="1">
      <alignment horizontal="right" vertical="center"/>
    </xf>
    <xf numFmtId="166" fontId="3" fillId="0" borderId="0" xfId="15" applyNumberFormat="1" applyFont="1" applyAlignment="1">
      <alignment horizontal="right" vertical="center" wrapText="1"/>
    </xf>
    <xf numFmtId="0" fontId="6" fillId="0" borderId="20" xfId="0" applyFont="1" applyBorder="1" applyAlignment="1">
      <alignment horizontal="right" vertical="center"/>
    </xf>
    <xf numFmtId="0" fontId="9" fillId="4" borderId="0"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6" fillId="2" borderId="0" xfId="0" applyFont="1" applyFill="1" applyAlignment="1">
      <alignment horizontal="center" vertical="center" wrapText="1"/>
    </xf>
    <xf numFmtId="0" fontId="1" fillId="0" borderId="0" xfId="0" applyFont="1" applyAlignment="1">
      <alignment horizontal="center" vertical="center"/>
    </xf>
    <xf numFmtId="0" fontId="3" fillId="0" borderId="12" xfId="0" applyFont="1" applyFill="1" applyBorder="1" applyAlignment="1">
      <alignment horizontal="left" vertical="center" wrapText="1"/>
    </xf>
    <xf numFmtId="166" fontId="3" fillId="0" borderId="12" xfId="0" applyNumberFormat="1" applyFont="1" applyFill="1" applyBorder="1" applyAlignment="1">
      <alignment horizontal="right" vertical="center" wrapText="1"/>
    </xf>
    <xf numFmtId="166" fontId="3" fillId="4" borderId="0" xfId="0" applyNumberFormat="1" applyFont="1" applyFill="1" applyBorder="1" applyAlignment="1">
      <alignment horizontal="right" vertical="center" wrapText="1"/>
    </xf>
    <xf numFmtId="0" fontId="9" fillId="0" borderId="13" xfId="0" applyFont="1" applyFill="1" applyBorder="1" applyAlignment="1">
      <alignment horizontal="left" vertical="center" wrapText="1"/>
    </xf>
    <xf numFmtId="166" fontId="9" fillId="4" borderId="0" xfId="15" applyNumberFormat="1" applyFont="1" applyFill="1" applyBorder="1" applyAlignment="1">
      <alignment horizontal="right" vertical="center"/>
    </xf>
    <xf numFmtId="3" fontId="9" fillId="0" borderId="13" xfId="0" applyNumberFormat="1" applyFont="1" applyFill="1" applyBorder="1" applyAlignment="1">
      <alignment horizontal="right" vertical="center"/>
    </xf>
    <xf numFmtId="166" fontId="9" fillId="0" borderId="0" xfId="15" applyNumberFormat="1" applyFont="1" applyFill="1" applyBorder="1" applyAlignment="1">
      <alignment horizontal="right" vertical="center"/>
    </xf>
    <xf numFmtId="1" fontId="3" fillId="5" borderId="0" xfId="0" applyNumberFormat="1" applyFont="1" applyFill="1" applyAlignment="1">
      <alignment horizontal="right" vertical="center"/>
    </xf>
    <xf numFmtId="0" fontId="9" fillId="0" borderId="0" xfId="0" applyFont="1" applyFill="1" applyAlignment="1">
      <alignment horizontal="center" vertical="center"/>
    </xf>
    <xf numFmtId="0" fontId="9" fillId="0" borderId="136" xfId="0" applyFont="1" applyFill="1" applyBorder="1" applyAlignment="1">
      <alignment horizontal="center" vertical="center"/>
    </xf>
    <xf numFmtId="0" fontId="8" fillId="2" borderId="1" xfId="0" applyFont="1" applyFill="1" applyBorder="1" applyAlignment="1">
      <alignment horizontal="center" vertical="center" wrapText="1"/>
    </xf>
    <xf numFmtId="0" fontId="1" fillId="0" borderId="0" xfId="0" applyFont="1" applyAlignment="1">
      <alignment horizontal="left" vertical="center"/>
    </xf>
    <xf numFmtId="0" fontId="7" fillId="4" borderId="0" xfId="0" applyFont="1" applyFill="1" applyAlignment="1">
      <alignment horizontal="center" vertical="center" wrapText="1"/>
    </xf>
    <xf numFmtId="3" fontId="7" fillId="5" borderId="0" xfId="0" applyNumberFormat="1" applyFont="1" applyFill="1" applyAlignment="1">
      <alignment horizontal="center" vertical="center" wrapText="1"/>
    </xf>
    <xf numFmtId="165" fontId="3" fillId="12" borderId="0" xfId="14" applyNumberFormat="1" applyFont="1" applyFill="1" applyBorder="1" applyAlignment="1">
      <alignment vertical="center"/>
    </xf>
    <xf numFmtId="0" fontId="3" fillId="4" borderId="101" xfId="14" applyFont="1" applyFill="1" applyBorder="1" applyAlignment="1">
      <alignment vertical="center"/>
    </xf>
    <xf numFmtId="0" fontId="3" fillId="0" borderId="0" xfId="0" applyFont="1" applyBorder="1" applyAlignment="1">
      <alignment horizontal="left" vertical="center"/>
    </xf>
    <xf numFmtId="166" fontId="10" fillId="0" borderId="0" xfId="0" applyNumberFormat="1" applyFont="1" applyBorder="1" applyAlignment="1">
      <alignment horizontal="right" vertical="center"/>
    </xf>
    <xf numFmtId="0" fontId="6" fillId="7" borderId="0" xfId="0" applyFont="1" applyFill="1" applyAlignment="1">
      <alignment vertical="center"/>
    </xf>
    <xf numFmtId="0" fontId="3" fillId="0" borderId="0" xfId="0" applyFont="1" applyBorder="1" applyAlignment="1">
      <alignment horizontal="left" vertical="center"/>
    </xf>
    <xf numFmtId="0" fontId="9" fillId="7" borderId="140" xfId="0" applyFont="1" applyFill="1" applyBorder="1" applyAlignment="1">
      <alignment horizontal="right" vertical="center"/>
    </xf>
    <xf numFmtId="0" fontId="7" fillId="0" borderId="25" xfId="0" applyFont="1" applyFill="1" applyBorder="1" applyAlignment="1">
      <alignment horizontal="left" vertical="center" wrapText="1"/>
    </xf>
    <xf numFmtId="3" fontId="9" fillId="0" borderId="12" xfId="0" applyNumberFormat="1" applyFont="1" applyFill="1" applyBorder="1" applyAlignment="1">
      <alignment horizontal="right" vertical="center" wrapText="1"/>
    </xf>
    <xf numFmtId="165" fontId="9" fillId="0" borderId="25" xfId="0" applyNumberFormat="1" applyFont="1" applyFill="1" applyBorder="1" applyAlignment="1">
      <alignment horizontal="right" vertical="center" wrapText="1"/>
    </xf>
    <xf numFmtId="0" fontId="21" fillId="2" borderId="192" xfId="0" applyFont="1" applyFill="1" applyBorder="1" applyAlignment="1">
      <alignment vertical="center"/>
    </xf>
    <xf numFmtId="0" fontId="6" fillId="2" borderId="192" xfId="0" applyFont="1" applyFill="1" applyBorder="1" applyAlignment="1">
      <alignment horizontal="right" vertical="center"/>
    </xf>
    <xf numFmtId="0" fontId="9" fillId="0" borderId="0" xfId="0" applyFont="1" applyFill="1" applyBorder="1" applyAlignment="1">
      <alignment horizontal="left" vertical="center" wrapText="1"/>
    </xf>
    <xf numFmtId="3" fontId="9" fillId="0" borderId="0" xfId="0" applyNumberFormat="1" applyFont="1" applyFill="1" applyBorder="1" applyAlignment="1">
      <alignment horizontal="right" vertical="center"/>
    </xf>
    <xf numFmtId="0" fontId="8" fillId="2" borderId="194" xfId="0" applyFont="1" applyFill="1" applyBorder="1" applyAlignment="1">
      <alignment horizontal="center" vertical="center"/>
    </xf>
    <xf numFmtId="166" fontId="3" fillId="5" borderId="0" xfId="0" applyNumberFormat="1" applyFont="1" applyFill="1" applyBorder="1" applyAlignment="1">
      <alignment horizontal="right" vertical="center" wrapText="1"/>
    </xf>
    <xf numFmtId="0" fontId="3" fillId="0" borderId="13" xfId="0" applyFont="1" applyBorder="1" applyAlignment="1">
      <alignment horizontal="left" vertical="center"/>
    </xf>
    <xf numFmtId="3" fontId="4" fillId="0" borderId="0" xfId="0" applyNumberFormat="1" applyFont="1" applyBorder="1" applyAlignment="1">
      <alignment vertical="center"/>
    </xf>
    <xf numFmtId="0" fontId="4" fillId="0" borderId="0" xfId="0" applyFont="1" applyBorder="1" applyAlignment="1">
      <alignment vertical="center"/>
    </xf>
    <xf numFmtId="0" fontId="1" fillId="0" borderId="0" xfId="0" applyFont="1" applyBorder="1" applyAlignment="1">
      <alignment vertical="center"/>
    </xf>
    <xf numFmtId="0" fontId="7" fillId="3" borderId="0" xfId="0" applyFont="1" applyFill="1" applyAlignment="1">
      <alignment horizontal="right" vertical="center"/>
    </xf>
    <xf numFmtId="0" fontId="6" fillId="2" borderId="0" xfId="0" applyFont="1" applyFill="1" applyAlignment="1">
      <alignment horizontal="center" vertical="center"/>
    </xf>
    <xf numFmtId="0" fontId="3" fillId="3" borderId="169" xfId="0" applyFont="1" applyFill="1" applyBorder="1" applyAlignment="1">
      <alignment horizontal="center" vertical="center"/>
    </xf>
    <xf numFmtId="0" fontId="3" fillId="3" borderId="170" xfId="0" applyFont="1" applyFill="1" applyBorder="1" applyAlignment="1">
      <alignment horizontal="center" vertical="center"/>
    </xf>
    <xf numFmtId="0" fontId="3" fillId="0" borderId="170" xfId="0" applyFont="1" applyBorder="1" applyAlignment="1">
      <alignment horizontal="center" vertical="center"/>
    </xf>
    <xf numFmtId="0" fontId="7" fillId="7" borderId="168" xfId="0" applyFont="1" applyFill="1" applyBorder="1" applyAlignment="1">
      <alignment horizontal="center" vertical="center"/>
    </xf>
    <xf numFmtId="1" fontId="9" fillId="5" borderId="0" xfId="0" applyNumberFormat="1" applyFont="1" applyFill="1" applyAlignment="1">
      <alignment horizontal="right" vertical="center"/>
    </xf>
    <xf numFmtId="1" fontId="9" fillId="4" borderId="0" xfId="0" applyNumberFormat="1" applyFont="1" applyFill="1" applyAlignment="1">
      <alignment horizontal="right" vertical="center"/>
    </xf>
    <xf numFmtId="0" fontId="81" fillId="0" borderId="0" xfId="0" applyFont="1" applyAlignment="1">
      <alignment horizontal="center"/>
    </xf>
    <xf numFmtId="0" fontId="0" fillId="0" borderId="0" xfId="0" applyAlignment="1">
      <alignment horizontal="center"/>
    </xf>
    <xf numFmtId="164" fontId="1" fillId="3" borderId="0" xfId="0" applyNumberFormat="1" applyFont="1" applyFill="1" applyAlignment="1">
      <alignment horizontal="right" vertical="center"/>
    </xf>
    <xf numFmtId="0" fontId="0" fillId="0" borderId="0" xfId="0" applyNumberFormat="1" applyAlignment="1">
      <alignment horizontal="center" vertical="center"/>
    </xf>
    <xf numFmtId="0" fontId="4" fillId="3" borderId="59" xfId="0" applyFont="1" applyFill="1" applyBorder="1" applyAlignment="1">
      <alignment horizontal="center" vertical="center"/>
    </xf>
    <xf numFmtId="0" fontId="6" fillId="2" borderId="0" xfId="0" applyFont="1" applyFill="1" applyAlignment="1">
      <alignment horizontal="center" vertical="center" wrapText="1"/>
    </xf>
    <xf numFmtId="0" fontId="0" fillId="0" borderId="0" xfId="0" applyAlignment="1"/>
    <xf numFmtId="3" fontId="7" fillId="0" borderId="68" xfId="0" applyNumberFormat="1" applyFont="1" applyBorder="1" applyAlignment="1">
      <alignment horizontal="right" vertical="center" wrapText="1"/>
    </xf>
    <xf numFmtId="3" fontId="4" fillId="3" borderId="68" xfId="0" applyNumberFormat="1" applyFont="1" applyFill="1" applyBorder="1" applyAlignment="1">
      <alignment horizontal="right" vertical="center" wrapText="1"/>
    </xf>
    <xf numFmtId="0" fontId="1" fillId="0" borderId="60" xfId="0" applyFont="1" applyBorder="1" applyAlignment="1">
      <alignment horizontal="right" vertical="center" wrapText="1"/>
    </xf>
    <xf numFmtId="0" fontId="4" fillId="3" borderId="60" xfId="0" applyFont="1" applyFill="1" applyBorder="1" applyAlignment="1">
      <alignment horizontal="right" vertical="center" wrapText="1"/>
    </xf>
    <xf numFmtId="0" fontId="1" fillId="3" borderId="60" xfId="0" applyFont="1" applyFill="1" applyBorder="1" applyAlignment="1">
      <alignment horizontal="right" vertical="center" wrapText="1"/>
    </xf>
    <xf numFmtId="0" fontId="4" fillId="0" borderId="60" xfId="0" applyFont="1" applyBorder="1" applyAlignment="1">
      <alignment horizontal="right" vertical="center" wrapText="1"/>
    </xf>
    <xf numFmtId="0" fontId="7" fillId="3" borderId="68" xfId="0" applyFont="1" applyFill="1" applyBorder="1" applyAlignment="1">
      <alignment horizontal="right" vertical="center" wrapText="1"/>
    </xf>
    <xf numFmtId="3" fontId="7" fillId="0" borderId="60" xfId="0" applyNumberFormat="1" applyFont="1" applyBorder="1" applyAlignment="1">
      <alignment horizontal="right" vertical="center" wrapText="1"/>
    </xf>
    <xf numFmtId="0" fontId="4" fillId="3" borderId="60" xfId="0" applyFont="1" applyFill="1" applyBorder="1" applyAlignment="1">
      <alignment horizontal="left" vertical="center" wrapText="1"/>
    </xf>
    <xf numFmtId="0" fontId="4" fillId="0" borderId="60" xfId="0" applyFont="1" applyFill="1" applyBorder="1" applyAlignment="1">
      <alignment horizontal="right" vertical="center" wrapText="1"/>
    </xf>
    <xf numFmtId="3" fontId="4" fillId="3" borderId="60" xfId="0" applyNumberFormat="1" applyFont="1" applyFill="1" applyBorder="1" applyAlignment="1">
      <alignment horizontal="right" vertical="center" wrapText="1"/>
    </xf>
    <xf numFmtId="3" fontId="4" fillId="0" borderId="60" xfId="0" applyNumberFormat="1" applyFont="1" applyBorder="1" applyAlignment="1">
      <alignment horizontal="right" vertical="center" wrapText="1"/>
    </xf>
    <xf numFmtId="3" fontId="7" fillId="3" borderId="86" xfId="0" applyNumberFormat="1" applyFont="1" applyFill="1" applyBorder="1" applyAlignment="1">
      <alignment horizontal="right" vertical="center" wrapText="1"/>
    </xf>
    <xf numFmtId="3" fontId="7" fillId="3" borderId="60" xfId="0" applyNumberFormat="1" applyFont="1" applyFill="1" applyBorder="1" applyAlignment="1">
      <alignment horizontal="right" vertical="center" wrapText="1"/>
    </xf>
    <xf numFmtId="0" fontId="7" fillId="3" borderId="64" xfId="0" applyFont="1" applyFill="1" applyBorder="1" applyAlignment="1">
      <alignment horizontal="right" vertical="center" wrapText="1"/>
    </xf>
    <xf numFmtId="3" fontId="1" fillId="0" borderId="60" xfId="0" applyNumberFormat="1" applyFont="1" applyBorder="1" applyAlignment="1">
      <alignment horizontal="right"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3" fontId="7" fillId="0" borderId="69" xfId="0" applyNumberFormat="1" applyFont="1" applyBorder="1" applyAlignment="1">
      <alignment horizontal="right" vertical="center" wrapText="1"/>
    </xf>
    <xf numFmtId="0" fontId="1" fillId="3" borderId="51" xfId="0" applyFont="1" applyFill="1" applyBorder="1" applyAlignment="1">
      <alignment horizontal="right" vertical="center" wrapText="1"/>
    </xf>
    <xf numFmtId="169" fontId="9" fillId="0" borderId="0" xfId="9" applyNumberFormat="1" applyFont="1" applyAlignment="1">
      <alignment horizontal="right" vertical="center" wrapText="1"/>
    </xf>
    <xf numFmtId="169" fontId="10" fillId="4" borderId="0" xfId="9" applyNumberFormat="1" applyFont="1" applyFill="1" applyAlignment="1">
      <alignment horizontal="right" vertical="center" wrapText="1"/>
    </xf>
    <xf numFmtId="3" fontId="7" fillId="0" borderId="0" xfId="0" applyNumberFormat="1" applyFont="1" applyAlignment="1">
      <alignment vertical="center"/>
    </xf>
    <xf numFmtId="170" fontId="21" fillId="0" borderId="0" xfId="0" applyNumberFormat="1" applyFont="1"/>
    <xf numFmtId="0" fontId="9" fillId="0" borderId="200" xfId="0" applyFont="1" applyBorder="1" applyAlignment="1">
      <alignment horizontal="left" vertical="center" wrapText="1"/>
    </xf>
    <xf numFmtId="0" fontId="9" fillId="4" borderId="201" xfId="0" applyFont="1" applyFill="1" applyBorder="1" applyAlignment="1">
      <alignment horizontal="left" vertical="center" wrapText="1"/>
    </xf>
    <xf numFmtId="0" fontId="9" fillId="4" borderId="202" xfId="0" applyFont="1" applyFill="1" applyBorder="1" applyAlignment="1">
      <alignment horizontal="left" vertical="center" wrapText="1"/>
    </xf>
    <xf numFmtId="3" fontId="9" fillId="4" borderId="202" xfId="0" applyNumberFormat="1" applyFont="1" applyFill="1" applyBorder="1" applyAlignment="1">
      <alignment horizontal="right" vertical="center" wrapText="1" indent="2"/>
    </xf>
    <xf numFmtId="3" fontId="9" fillId="4" borderId="201" xfId="0" applyNumberFormat="1" applyFont="1" applyFill="1" applyBorder="1" applyAlignment="1">
      <alignment horizontal="right" vertical="center" wrapText="1"/>
    </xf>
    <xf numFmtId="3" fontId="9" fillId="4" borderId="202" xfId="0" applyNumberFormat="1" applyFont="1" applyFill="1" applyBorder="1" applyAlignment="1">
      <alignment horizontal="right" vertical="center" wrapText="1"/>
    </xf>
    <xf numFmtId="169" fontId="9" fillId="4" borderId="202" xfId="9" applyNumberFormat="1" applyFont="1" applyFill="1" applyBorder="1" applyAlignment="1">
      <alignment horizontal="right" vertical="center" wrapText="1"/>
    </xf>
    <xf numFmtId="169" fontId="53" fillId="0" borderId="0" xfId="10" applyNumberFormat="1"/>
    <xf numFmtId="0" fontId="8" fillId="2" borderId="0" xfId="0" applyFont="1" applyFill="1" applyBorder="1" applyAlignment="1">
      <alignment horizontal="center" vertical="center" wrapText="1"/>
    </xf>
    <xf numFmtId="0" fontId="54" fillId="0" borderId="91" xfId="0" applyFont="1" applyBorder="1" applyAlignment="1">
      <alignment horizontal="center" vertical="center"/>
    </xf>
    <xf numFmtId="0" fontId="54" fillId="7" borderId="0" xfId="0" applyFont="1" applyFill="1" applyAlignment="1">
      <alignment horizontal="center" vertical="center"/>
    </xf>
    <xf numFmtId="0" fontId="54" fillId="0" borderId="0" xfId="0" applyFont="1" applyAlignment="1">
      <alignment horizontal="center" vertical="center"/>
    </xf>
    <xf numFmtId="0" fontId="54" fillId="7" borderId="0" xfId="0" applyFont="1" applyFill="1" applyBorder="1" applyAlignment="1">
      <alignment horizontal="center" vertical="center"/>
    </xf>
    <xf numFmtId="0" fontId="9" fillId="4" borderId="0" xfId="0" applyFont="1" applyFill="1" applyBorder="1" applyAlignment="1">
      <alignment horizontal="center" vertical="center"/>
    </xf>
    <xf numFmtId="169" fontId="57" fillId="0" borderId="0" xfId="10" applyNumberFormat="1" applyFont="1"/>
    <xf numFmtId="0" fontId="54" fillId="0" borderId="0" xfId="0" applyFont="1" applyBorder="1" applyAlignment="1">
      <alignment horizontal="center"/>
    </xf>
    <xf numFmtId="0" fontId="54" fillId="7" borderId="0" xfId="0" applyFont="1" applyFill="1" applyBorder="1" applyAlignment="1">
      <alignment horizontal="center"/>
    </xf>
    <xf numFmtId="0" fontId="8" fillId="2" borderId="70" xfId="0" applyFont="1" applyFill="1" applyBorder="1" applyAlignment="1">
      <alignment horizontal="center" vertical="center" wrapText="1"/>
    </xf>
    <xf numFmtId="165" fontId="10" fillId="4" borderId="0" xfId="0" applyNumberFormat="1" applyFont="1" applyFill="1" applyAlignment="1">
      <alignment horizontal="right" vertical="center" wrapText="1"/>
    </xf>
    <xf numFmtId="165" fontId="10" fillId="4" borderId="0" xfId="9" applyNumberFormat="1" applyFont="1" applyFill="1" applyAlignment="1">
      <alignment horizontal="right" vertical="center" wrapText="1"/>
    </xf>
    <xf numFmtId="170" fontId="9" fillId="5" borderId="0" xfId="9" applyNumberFormat="1" applyFont="1" applyFill="1" applyAlignment="1">
      <alignment horizontal="right" vertical="center" wrapText="1"/>
    </xf>
    <xf numFmtId="1" fontId="3" fillId="3" borderId="28" xfId="0" applyNumberFormat="1" applyFont="1" applyFill="1" applyBorder="1" applyAlignment="1">
      <alignment horizontal="right" vertical="center" wrapText="1"/>
    </xf>
    <xf numFmtId="165" fontId="9" fillId="0" borderId="209" xfId="0" applyNumberFormat="1" applyFont="1" applyFill="1" applyBorder="1" applyAlignment="1">
      <alignment horizontal="right" vertical="center" wrapText="1"/>
    </xf>
    <xf numFmtId="0" fontId="8" fillId="2" borderId="2" xfId="0" applyFont="1" applyFill="1" applyBorder="1" applyAlignment="1">
      <alignment horizontal="center" vertical="center" wrapText="1"/>
    </xf>
    <xf numFmtId="165" fontId="0" fillId="0" borderId="0" xfId="0" applyNumberFormat="1" applyAlignment="1">
      <alignment vertical="center"/>
    </xf>
    <xf numFmtId="165" fontId="1" fillId="0" borderId="0" xfId="0" applyNumberFormat="1" applyFont="1" applyFill="1" applyBorder="1" applyAlignment="1">
      <alignment horizontal="right" vertical="center"/>
    </xf>
    <xf numFmtId="0" fontId="0" fillId="0" borderId="0" xfId="0" applyAlignment="1"/>
    <xf numFmtId="165" fontId="50" fillId="3" borderId="46" xfId="0" applyNumberFormat="1" applyFont="1" applyFill="1" applyBorder="1" applyAlignment="1">
      <alignment horizontal="right" vertical="center"/>
    </xf>
    <xf numFmtId="165" fontId="29" fillId="3" borderId="210" xfId="0" applyNumberFormat="1" applyFont="1" applyFill="1" applyBorder="1" applyAlignment="1">
      <alignment horizontal="right" vertical="center"/>
    </xf>
    <xf numFmtId="165" fontId="5" fillId="0" borderId="33" xfId="0" applyNumberFormat="1" applyFont="1" applyBorder="1" applyAlignment="1">
      <alignment horizontal="right" vertical="center"/>
    </xf>
    <xf numFmtId="3" fontId="1" fillId="0" borderId="0" xfId="0" applyNumberFormat="1" applyFont="1" applyFill="1" applyBorder="1" applyAlignment="1">
      <alignment horizontal="right" vertical="center"/>
    </xf>
    <xf numFmtId="0" fontId="3" fillId="0" borderId="0" xfId="0" applyFont="1" applyBorder="1" applyAlignment="1">
      <alignment horizontal="left" vertical="center"/>
    </xf>
    <xf numFmtId="0" fontId="9" fillId="0" borderId="14" xfId="0" applyFont="1" applyBorder="1" applyAlignment="1">
      <alignment horizontal="center" vertical="center"/>
    </xf>
    <xf numFmtId="1" fontId="3" fillId="0" borderId="0" xfId="0" applyNumberFormat="1" applyFont="1" applyAlignment="1">
      <alignment horizontal="right" vertical="center" wrapText="1"/>
    </xf>
    <xf numFmtId="1" fontId="3" fillId="3" borderId="0" xfId="0" applyNumberFormat="1" applyFont="1" applyFill="1" applyAlignment="1">
      <alignment horizontal="right" vertical="center" wrapText="1"/>
    </xf>
    <xf numFmtId="0" fontId="1" fillId="0" borderId="0" xfId="0" applyFont="1" applyFill="1"/>
    <xf numFmtId="166" fontId="1" fillId="4" borderId="0" xfId="15" applyNumberFormat="1" applyFont="1" applyFill="1" applyBorder="1" applyAlignment="1">
      <alignment horizontal="center" vertical="center" wrapText="1"/>
    </xf>
    <xf numFmtId="3" fontId="1" fillId="4" borderId="0" xfId="0" applyNumberFormat="1" applyFont="1" applyFill="1" applyBorder="1" applyAlignment="1">
      <alignment horizontal="center" vertical="center" wrapText="1"/>
    </xf>
    <xf numFmtId="3" fontId="7" fillId="5" borderId="0" xfId="0" applyNumberFormat="1" applyFont="1" applyFill="1" applyBorder="1" applyAlignment="1">
      <alignment horizontal="center" vertical="center" wrapText="1"/>
    </xf>
    <xf numFmtId="0" fontId="1" fillId="0" borderId="20" xfId="0" applyFont="1" applyBorder="1" applyAlignment="1">
      <alignment vertical="center"/>
    </xf>
    <xf numFmtId="0" fontId="3" fillId="0" borderId="0" xfId="0" applyFont="1" applyBorder="1" applyAlignment="1">
      <alignment horizontal="left" vertical="center"/>
    </xf>
    <xf numFmtId="0" fontId="21" fillId="0" borderId="20" xfId="0" applyFont="1" applyBorder="1" applyAlignment="1">
      <alignment vertical="center"/>
    </xf>
    <xf numFmtId="165" fontId="3" fillId="4" borderId="0" xfId="14" applyNumberFormat="1" applyFont="1" applyFill="1" applyBorder="1" applyAlignment="1">
      <alignment vertical="center"/>
    </xf>
    <xf numFmtId="165" fontId="3" fillId="4" borderId="101" xfId="14" applyNumberFormat="1" applyFont="1" applyFill="1" applyBorder="1" applyAlignment="1">
      <alignment vertical="center"/>
    </xf>
    <xf numFmtId="170" fontId="3" fillId="12" borderId="0" xfId="11" applyNumberFormat="1" applyFont="1" applyFill="1" applyBorder="1" applyAlignment="1">
      <alignment horizontal="center" vertical="center"/>
    </xf>
    <xf numFmtId="170" fontId="3" fillId="4" borderId="0" xfId="11" applyNumberFormat="1" applyFont="1" applyFill="1" applyBorder="1" applyAlignment="1">
      <alignment horizontal="center" vertical="center"/>
    </xf>
    <xf numFmtId="170" fontId="3" fillId="4" borderId="101" xfId="11" applyNumberFormat="1" applyFont="1" applyFill="1" applyBorder="1" applyAlignment="1">
      <alignment horizontal="center" vertical="center"/>
    </xf>
    <xf numFmtId="170" fontId="3" fillId="12" borderId="0" xfId="11" applyNumberFormat="1" applyFont="1" applyFill="1" applyBorder="1" applyAlignment="1">
      <alignment vertical="center"/>
    </xf>
    <xf numFmtId="170" fontId="3" fillId="4" borderId="0" xfId="11" applyNumberFormat="1" applyFont="1" applyFill="1" applyBorder="1" applyAlignment="1">
      <alignment vertical="center"/>
    </xf>
    <xf numFmtId="170" fontId="3" fillId="4" borderId="101" xfId="11" applyNumberFormat="1" applyFont="1" applyFill="1" applyBorder="1" applyAlignment="1">
      <alignment vertical="center"/>
    </xf>
    <xf numFmtId="0" fontId="3" fillId="3" borderId="0" xfId="0" applyFont="1" applyFill="1" applyAlignment="1">
      <alignment horizontal="center" vertical="center" wrapText="1"/>
    </xf>
    <xf numFmtId="3" fontId="3" fillId="0" borderId="0" xfId="0" applyNumberFormat="1" applyFont="1" applyAlignment="1">
      <alignment horizontal="center" vertical="center" wrapText="1"/>
    </xf>
    <xf numFmtId="0" fontId="9" fillId="3" borderId="12" xfId="0" applyFont="1" applyFill="1" applyBorder="1" applyAlignment="1">
      <alignment horizontal="center" vertical="center" wrapText="1"/>
    </xf>
    <xf numFmtId="49" fontId="3" fillId="0" borderId="0" xfId="0" applyNumberFormat="1" applyFont="1" applyAlignment="1">
      <alignment horizontal="right" vertical="center"/>
    </xf>
    <xf numFmtId="0" fontId="7" fillId="4" borderId="0"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211" xfId="0" applyFont="1" applyBorder="1" applyAlignment="1">
      <alignment horizontal="center" vertical="center"/>
    </xf>
    <xf numFmtId="0" fontId="7" fillId="0" borderId="0" xfId="0" applyFont="1" applyBorder="1" applyAlignment="1">
      <alignment vertical="center"/>
    </xf>
    <xf numFmtId="0" fontId="5" fillId="0" borderId="0" xfId="0" applyFont="1" applyBorder="1" applyAlignment="1">
      <alignment vertical="center"/>
    </xf>
    <xf numFmtId="1" fontId="7" fillId="0" borderId="0" xfId="0" applyNumberFormat="1" applyFont="1" applyBorder="1" applyAlignment="1">
      <alignment vertical="center"/>
    </xf>
    <xf numFmtId="0" fontId="9" fillId="0" borderId="14" xfId="0" applyFont="1" applyBorder="1" applyAlignment="1">
      <alignment horizontal="center" vertical="center" wrapText="1"/>
    </xf>
    <xf numFmtId="169" fontId="3" fillId="0" borderId="0" xfId="9" applyNumberFormat="1" applyFont="1" applyAlignment="1">
      <alignment horizontal="right" vertical="center" wrapText="1"/>
    </xf>
    <xf numFmtId="169" fontId="3" fillId="0" borderId="0" xfId="9" applyNumberFormat="1" applyFont="1" applyAlignment="1">
      <alignment horizontal="center" vertical="center" wrapText="1"/>
    </xf>
    <xf numFmtId="169" fontId="3" fillId="3" borderId="0" xfId="9" applyNumberFormat="1" applyFont="1" applyFill="1" applyAlignment="1">
      <alignment horizontal="right" vertical="center" wrapText="1"/>
    </xf>
    <xf numFmtId="169" fontId="3" fillId="3" borderId="0" xfId="9" applyNumberFormat="1" applyFont="1" applyFill="1" applyAlignment="1">
      <alignment horizontal="center" vertical="center" wrapText="1"/>
    </xf>
    <xf numFmtId="169" fontId="3" fillId="0" borderId="48" xfId="9" applyNumberFormat="1" applyFont="1" applyBorder="1" applyAlignment="1">
      <alignment horizontal="right" vertical="center" wrapText="1"/>
    </xf>
    <xf numFmtId="169" fontId="3" fillId="0" borderId="48" xfId="9" applyNumberFormat="1" applyFont="1" applyBorder="1" applyAlignment="1">
      <alignment horizontal="center" vertical="center" wrapText="1"/>
    </xf>
    <xf numFmtId="165" fontId="0" fillId="0" borderId="0" xfId="0" applyNumberFormat="1"/>
    <xf numFmtId="0" fontId="3" fillId="3" borderId="0" xfId="0" applyNumberFormat="1" applyFont="1" applyFill="1" applyAlignment="1">
      <alignment horizontal="right" vertical="center" wrapText="1"/>
    </xf>
    <xf numFmtId="0" fontId="3" fillId="0" borderId="0" xfId="0" applyNumberFormat="1" applyFont="1" applyAlignment="1">
      <alignment horizontal="right" vertical="center" wrapText="1"/>
    </xf>
    <xf numFmtId="0" fontId="6" fillId="2" borderId="13" xfId="0" applyFont="1" applyFill="1" applyBorder="1" applyAlignment="1">
      <alignment horizontal="center" vertical="center" wrapText="1"/>
    </xf>
    <xf numFmtId="0" fontId="1" fillId="0" borderId="0" xfId="0" applyFont="1" applyBorder="1" applyAlignment="1">
      <alignment horizontal="justify" vertical="center" wrapText="1"/>
    </xf>
    <xf numFmtId="0" fontId="1" fillId="0" borderId="0" xfId="0" applyFont="1" applyAlignment="1">
      <alignment horizontal="left" vertical="center"/>
    </xf>
    <xf numFmtId="0" fontId="8" fillId="2" borderId="7" xfId="0" applyFont="1" applyFill="1" applyBorder="1" applyAlignment="1">
      <alignment horizontal="center" vertical="center" wrapText="1"/>
    </xf>
    <xf numFmtId="165" fontId="1" fillId="0" borderId="0" xfId="0" applyNumberFormat="1" applyFont="1"/>
    <xf numFmtId="0" fontId="7" fillId="3" borderId="18" xfId="0" applyFont="1" applyFill="1" applyBorder="1" applyAlignment="1">
      <alignment horizontal="right" vertical="center"/>
    </xf>
    <xf numFmtId="0" fontId="1" fillId="0" borderId="212" xfId="14" applyFont="1" applyFill="1" applyBorder="1"/>
    <xf numFmtId="0" fontId="1" fillId="3" borderId="18" xfId="0" applyFont="1" applyFill="1" applyBorder="1" applyAlignment="1">
      <alignment horizontal="right" vertical="center"/>
    </xf>
    <xf numFmtId="0" fontId="1" fillId="3" borderId="11" xfId="0" applyFont="1" applyFill="1" applyBorder="1" applyAlignment="1">
      <alignment horizontal="left" vertical="center"/>
    </xf>
    <xf numFmtId="0" fontId="1" fillId="0" borderId="18" xfId="0" applyFont="1" applyFill="1" applyBorder="1" applyAlignment="1">
      <alignment horizontal="right" vertical="center"/>
    </xf>
    <xf numFmtId="0" fontId="1" fillId="0" borderId="11" xfId="0" applyFont="1" applyFill="1" applyBorder="1" applyAlignment="1">
      <alignment horizontal="left" vertical="center"/>
    </xf>
    <xf numFmtId="3" fontId="1" fillId="0" borderId="0" xfId="0" applyNumberFormat="1" applyFont="1" applyFill="1" applyBorder="1" applyAlignment="1">
      <alignment horizontal="left" vertical="center"/>
    </xf>
    <xf numFmtId="0" fontId="1" fillId="0" borderId="18" xfId="0" applyFont="1" applyFill="1" applyBorder="1" applyAlignment="1">
      <alignment vertical="center"/>
    </xf>
    <xf numFmtId="0" fontId="1" fillId="0" borderId="11" xfId="0" applyFont="1" applyFill="1" applyBorder="1" applyAlignment="1">
      <alignment vertical="center"/>
    </xf>
    <xf numFmtId="3" fontId="7" fillId="0" borderId="0" xfId="0" applyNumberFormat="1" applyFont="1" applyFill="1" applyBorder="1" applyAlignment="1">
      <alignment vertical="center"/>
    </xf>
    <xf numFmtId="0" fontId="1" fillId="3" borderId="18" xfId="0" applyFont="1" applyFill="1" applyBorder="1" applyAlignment="1">
      <alignment vertical="center"/>
    </xf>
    <xf numFmtId="0" fontId="1" fillId="3" borderId="11" xfId="0" applyFont="1" applyFill="1" applyBorder="1" applyAlignment="1">
      <alignment vertical="center"/>
    </xf>
    <xf numFmtId="3" fontId="1" fillId="3" borderId="0" xfId="0" applyNumberFormat="1" applyFont="1" applyFill="1" applyBorder="1" applyAlignment="1">
      <alignment vertical="center"/>
    </xf>
    <xf numFmtId="3" fontId="7" fillId="3" borderId="0" xfId="0" applyNumberFormat="1" applyFont="1" applyFill="1" applyBorder="1" applyAlignment="1">
      <alignment vertical="center"/>
    </xf>
    <xf numFmtId="0" fontId="1" fillId="0" borderId="212" xfId="14" applyFont="1" applyBorder="1"/>
    <xf numFmtId="3" fontId="1" fillId="0" borderId="0" xfId="0" applyNumberFormat="1" applyFont="1" applyBorder="1" applyAlignment="1">
      <alignment vertical="center"/>
    </xf>
    <xf numFmtId="0" fontId="1" fillId="0" borderId="215" xfId="14" applyFont="1" applyBorder="1"/>
    <xf numFmtId="0" fontId="1" fillId="0" borderId="214" xfId="14" applyFont="1" applyBorder="1"/>
    <xf numFmtId="0" fontId="1" fillId="0" borderId="85" xfId="0" applyFont="1" applyBorder="1"/>
    <xf numFmtId="3" fontId="7" fillId="0" borderId="85" xfId="0" applyNumberFormat="1" applyFont="1" applyBorder="1" applyAlignment="1">
      <alignment vertical="center"/>
    </xf>
    <xf numFmtId="3" fontId="1" fillId="0" borderId="0" xfId="0" applyNumberFormat="1" applyFont="1" applyFill="1" applyAlignment="1">
      <alignment vertical="center"/>
    </xf>
    <xf numFmtId="0" fontId="1" fillId="0" borderId="0" xfId="0" applyFont="1" applyFill="1" applyAlignment="1">
      <alignment horizontal="left" vertical="center"/>
    </xf>
    <xf numFmtId="3" fontId="3" fillId="3" borderId="157" xfId="0" applyNumberFormat="1" applyFont="1" applyFill="1" applyBorder="1" applyAlignment="1">
      <alignment horizontal="left" vertical="center" wrapText="1"/>
    </xf>
    <xf numFmtId="3" fontId="3" fillId="3" borderId="217" xfId="0" applyNumberFormat="1" applyFont="1" applyFill="1" applyBorder="1" applyAlignment="1">
      <alignment horizontal="right" vertical="center" wrapText="1"/>
    </xf>
    <xf numFmtId="0" fontId="1" fillId="0" borderId="157" xfId="14" applyFont="1" applyBorder="1" applyAlignment="1">
      <alignment horizontal="left" vertical="center" wrapText="1"/>
    </xf>
    <xf numFmtId="3" fontId="3" fillId="0" borderId="217" xfId="0" applyNumberFormat="1" applyFont="1" applyBorder="1" applyAlignment="1">
      <alignment horizontal="right" vertical="center" wrapText="1"/>
    </xf>
    <xf numFmtId="3" fontId="9" fillId="3" borderId="157" xfId="0" applyNumberFormat="1" applyFont="1" applyFill="1" applyBorder="1" applyAlignment="1">
      <alignment horizontal="left" vertical="center" wrapText="1"/>
    </xf>
    <xf numFmtId="3" fontId="9" fillId="3" borderId="217" xfId="0" applyNumberFormat="1" applyFont="1" applyFill="1" applyBorder="1" applyAlignment="1">
      <alignment horizontal="right" vertical="center" wrapText="1"/>
    </xf>
    <xf numFmtId="0" fontId="1" fillId="0" borderId="157" xfId="14" applyFont="1" applyBorder="1" applyAlignment="1">
      <alignment vertical="center" wrapText="1"/>
    </xf>
    <xf numFmtId="3" fontId="9" fillId="0" borderId="157" xfId="0" applyNumberFormat="1" applyFont="1" applyFill="1" applyBorder="1" applyAlignment="1">
      <alignment horizontal="left" vertical="center" wrapText="1"/>
    </xf>
    <xf numFmtId="3" fontId="9" fillId="0" borderId="217" xfId="0" applyNumberFormat="1" applyFont="1" applyFill="1" applyBorder="1" applyAlignment="1">
      <alignment horizontal="right" vertical="center" wrapText="1"/>
    </xf>
    <xf numFmtId="3" fontId="3" fillId="3" borderId="157" xfId="0" applyNumberFormat="1" applyFont="1" applyFill="1" applyBorder="1" applyAlignment="1">
      <alignment vertical="center" wrapText="1"/>
    </xf>
    <xf numFmtId="3" fontId="3" fillId="3" borderId="217" xfId="0" applyNumberFormat="1" applyFont="1" applyFill="1" applyBorder="1" applyAlignment="1">
      <alignment vertical="center" wrapText="1"/>
    </xf>
    <xf numFmtId="3" fontId="3" fillId="0" borderId="157" xfId="0" applyNumberFormat="1" applyFont="1" applyFill="1" applyBorder="1" applyAlignment="1">
      <alignment vertical="center" wrapText="1"/>
    </xf>
    <xf numFmtId="3" fontId="3" fillId="0" borderId="217" xfId="0" applyNumberFormat="1" applyFont="1" applyFill="1" applyBorder="1" applyAlignment="1">
      <alignment vertical="center" wrapText="1"/>
    </xf>
    <xf numFmtId="3" fontId="3" fillId="3" borderId="85" xfId="0" applyNumberFormat="1" applyFont="1" applyFill="1" applyBorder="1" applyAlignment="1">
      <alignment vertical="center" wrapText="1"/>
    </xf>
    <xf numFmtId="3" fontId="3" fillId="3" borderId="213" xfId="0" applyNumberFormat="1" applyFont="1" applyFill="1" applyBorder="1" applyAlignment="1">
      <alignment vertical="center" wrapText="1"/>
    </xf>
    <xf numFmtId="3" fontId="3" fillId="3" borderId="216" xfId="0" applyNumberFormat="1" applyFont="1" applyFill="1" applyBorder="1" applyAlignment="1">
      <alignment vertical="center" wrapText="1"/>
    </xf>
    <xf numFmtId="3" fontId="3" fillId="0" borderId="0" xfId="0" applyNumberFormat="1" applyFont="1" applyFill="1" applyBorder="1" applyAlignment="1">
      <alignment vertical="center" wrapText="1"/>
    </xf>
    <xf numFmtId="3" fontId="9" fillId="3" borderId="157" xfId="0" applyNumberFormat="1" applyFont="1" applyFill="1" applyBorder="1" applyAlignment="1">
      <alignment vertical="center" wrapText="1"/>
    </xf>
    <xf numFmtId="3" fontId="9" fillId="3" borderId="0" xfId="0" applyNumberFormat="1" applyFont="1" applyFill="1" applyAlignment="1">
      <alignment vertical="center" wrapText="1"/>
    </xf>
    <xf numFmtId="0" fontId="1" fillId="0" borderId="0" xfId="0" applyNumberFormat="1" applyFont="1" applyFill="1" applyBorder="1" applyAlignment="1" applyProtection="1"/>
    <xf numFmtId="0" fontId="7" fillId="0" borderId="157" xfId="14" applyFont="1" applyBorder="1" applyAlignment="1">
      <alignment vertical="center" wrapText="1"/>
    </xf>
    <xf numFmtId="0" fontId="3" fillId="3" borderId="157" xfId="0" applyFont="1" applyFill="1" applyBorder="1" applyAlignment="1">
      <alignment horizontal="left" vertical="center" wrapText="1"/>
    </xf>
    <xf numFmtId="0" fontId="3" fillId="3" borderId="157" xfId="0" applyFont="1" applyFill="1" applyBorder="1" applyAlignment="1">
      <alignment vertical="center" wrapText="1"/>
    </xf>
    <xf numFmtId="1" fontId="3" fillId="3" borderId="0" xfId="0" applyNumberFormat="1" applyFont="1" applyFill="1" applyAlignment="1">
      <alignment vertical="center" wrapText="1"/>
    </xf>
    <xf numFmtId="0" fontId="9" fillId="0" borderId="0" xfId="0" applyFont="1" applyFill="1" applyBorder="1" applyAlignment="1">
      <alignment horizontal="right" vertical="center"/>
    </xf>
    <xf numFmtId="0" fontId="7" fillId="0" borderId="0" xfId="14" applyFont="1" applyFill="1" applyBorder="1" applyAlignment="1">
      <alignment vertical="center" wrapText="1"/>
    </xf>
    <xf numFmtId="0" fontId="3" fillId="0" borderId="0" xfId="0" applyFont="1" applyFill="1" applyBorder="1" applyAlignment="1">
      <alignment horizontal="right" vertical="center" wrapText="1"/>
    </xf>
    <xf numFmtId="3" fontId="1" fillId="0" borderId="0" xfId="0" applyNumberFormat="1" applyFont="1" applyFill="1"/>
    <xf numFmtId="0" fontId="7" fillId="0" borderId="80" xfId="0" applyFont="1" applyBorder="1"/>
    <xf numFmtId="0" fontId="1" fillId="7" borderId="0" xfId="0" applyFont="1" applyFill="1"/>
    <xf numFmtId="169" fontId="29" fillId="7" borderId="0" xfId="9" applyNumberFormat="1" applyFont="1" applyFill="1"/>
    <xf numFmtId="166" fontId="1" fillId="7" borderId="136" xfId="15" applyNumberFormat="1" applyFont="1" applyFill="1" applyBorder="1"/>
    <xf numFmtId="166" fontId="1" fillId="7" borderId="0" xfId="15" applyNumberFormat="1" applyFont="1" applyFill="1"/>
    <xf numFmtId="169" fontId="29" fillId="0" borderId="0" xfId="9" applyNumberFormat="1" applyFont="1"/>
    <xf numFmtId="166" fontId="1" fillId="0" borderId="136" xfId="15" applyNumberFormat="1" applyFont="1" applyBorder="1"/>
    <xf numFmtId="166" fontId="1" fillId="0" borderId="0" xfId="15" applyNumberFormat="1" applyFont="1"/>
    <xf numFmtId="166" fontId="29" fillId="7" borderId="136" xfId="15" applyNumberFormat="1" applyFont="1" applyFill="1" applyBorder="1"/>
    <xf numFmtId="166" fontId="29" fillId="7" borderId="0" xfId="15" applyNumberFormat="1" applyFont="1" applyFill="1"/>
    <xf numFmtId="0" fontId="7" fillId="0" borderId="0" xfId="0" applyFont="1"/>
    <xf numFmtId="169" fontId="38" fillId="0" borderId="0" xfId="9" applyNumberFormat="1" applyFont="1"/>
    <xf numFmtId="9" fontId="7" fillId="0" borderId="136" xfId="15" applyFont="1" applyBorder="1"/>
    <xf numFmtId="9" fontId="7" fillId="0" borderId="28" xfId="15" applyFont="1" applyBorder="1"/>
    <xf numFmtId="169" fontId="38" fillId="0" borderId="28" xfId="9" applyNumberFormat="1" applyFont="1" applyBorder="1"/>
    <xf numFmtId="166" fontId="1" fillId="12" borderId="0" xfId="15" applyNumberFormat="1" applyFont="1" applyFill="1"/>
    <xf numFmtId="0" fontId="7" fillId="0" borderId="28" xfId="0" applyFont="1" applyBorder="1"/>
    <xf numFmtId="9" fontId="7" fillId="0" borderId="30" xfId="15" applyFont="1" applyBorder="1"/>
    <xf numFmtId="0" fontId="7" fillId="7" borderId="28" xfId="0" applyFont="1" applyFill="1" applyBorder="1"/>
    <xf numFmtId="169" fontId="38" fillId="7" borderId="28" xfId="9" applyNumberFormat="1" applyFont="1" applyFill="1" applyBorder="1"/>
    <xf numFmtId="9" fontId="1" fillId="7" borderId="30" xfId="15" applyFont="1" applyFill="1" applyBorder="1"/>
    <xf numFmtId="9" fontId="1" fillId="7" borderId="28" xfId="15" applyFont="1" applyFill="1" applyBorder="1"/>
    <xf numFmtId="0" fontId="29" fillId="0" borderId="0" xfId="0" applyFont="1" applyFill="1" applyAlignment="1">
      <alignment vertical="center"/>
    </xf>
    <xf numFmtId="0" fontId="7" fillId="0" borderId="213" xfId="14" applyFont="1" applyBorder="1"/>
    <xf numFmtId="0" fontId="1" fillId="0" borderId="219" xfId="0" applyFont="1" applyBorder="1"/>
    <xf numFmtId="0" fontId="7" fillId="0" borderId="85" xfId="0" applyFont="1" applyBorder="1" applyAlignment="1">
      <alignment vertical="center"/>
    </xf>
    <xf numFmtId="0" fontId="1" fillId="3" borderId="220" xfId="0" applyFont="1" applyFill="1" applyBorder="1" applyAlignment="1">
      <alignment vertical="center"/>
    </xf>
    <xf numFmtId="0" fontId="1" fillId="3" borderId="221" xfId="0" applyFont="1" applyFill="1" applyBorder="1" applyAlignment="1">
      <alignment vertical="center"/>
    </xf>
    <xf numFmtId="3" fontId="7" fillId="3" borderId="85" xfId="0" applyNumberFormat="1" applyFont="1" applyFill="1" applyBorder="1" applyAlignment="1">
      <alignment horizontal="right" vertical="center"/>
    </xf>
    <xf numFmtId="3" fontId="38" fillId="0" borderId="44" xfId="0" applyNumberFormat="1" applyFont="1" applyBorder="1" applyAlignment="1">
      <alignment horizontal="right" vertical="center"/>
    </xf>
    <xf numFmtId="3" fontId="3" fillId="12" borderId="0" xfId="9" applyNumberFormat="1" applyFont="1" applyFill="1" applyAlignment="1">
      <alignment horizontal="right" vertical="center"/>
    </xf>
    <xf numFmtId="3" fontId="3" fillId="4" borderId="52" xfId="0" applyNumberFormat="1" applyFont="1" applyFill="1" applyBorder="1" applyAlignment="1">
      <alignment horizontal="right" vertical="center"/>
    </xf>
    <xf numFmtId="0" fontId="53" fillId="0" borderId="0" xfId="10" applyFill="1"/>
    <xf numFmtId="173" fontId="55" fillId="7" borderId="0" xfId="11" applyNumberFormat="1" applyFont="1" applyFill="1" applyAlignment="1">
      <alignment horizontal="right" vertical="center"/>
    </xf>
    <xf numFmtId="172" fontId="55" fillId="7" borderId="108" xfId="9" applyNumberFormat="1" applyFont="1" applyFill="1" applyBorder="1" applyAlignment="1">
      <alignment horizontal="right" vertical="center"/>
    </xf>
    <xf numFmtId="172" fontId="55" fillId="7" borderId="0" xfId="9" applyNumberFormat="1" applyFont="1" applyFill="1" applyAlignment="1">
      <alignment horizontal="right" vertical="center"/>
    </xf>
    <xf numFmtId="172" fontId="55" fillId="0" borderId="108" xfId="9" applyNumberFormat="1" applyFont="1" applyFill="1" applyBorder="1" applyAlignment="1">
      <alignment horizontal="right" vertical="center"/>
    </xf>
    <xf numFmtId="173" fontId="55" fillId="0" borderId="0" xfId="11" applyNumberFormat="1" applyFont="1" applyFill="1" applyAlignment="1">
      <alignment horizontal="right" vertical="center"/>
    </xf>
    <xf numFmtId="170" fontId="54" fillId="7" borderId="106" xfId="11" applyNumberFormat="1" applyFont="1" applyFill="1" applyBorder="1" applyAlignment="1">
      <alignment horizontal="right" vertical="center"/>
    </xf>
    <xf numFmtId="3" fontId="7" fillId="4" borderId="0" xfId="0" applyNumberFormat="1" applyFont="1" applyFill="1" applyAlignment="1">
      <alignment horizontal="center" vertical="center" wrapText="1"/>
    </xf>
    <xf numFmtId="3" fontId="1" fillId="0" borderId="0" xfId="0" applyNumberFormat="1" applyFont="1" applyFill="1" applyAlignment="1">
      <alignment horizontal="center" vertical="center"/>
    </xf>
    <xf numFmtId="3" fontId="1" fillId="3" borderId="0" xfId="0" applyNumberFormat="1" applyFont="1" applyFill="1" applyBorder="1" applyAlignment="1">
      <alignment horizontal="center" vertical="center"/>
    </xf>
    <xf numFmtId="169" fontId="0" fillId="0" borderId="0" xfId="0" applyNumberFormat="1"/>
    <xf numFmtId="0" fontId="27" fillId="0" borderId="187" xfId="0" applyFont="1" applyBorder="1" applyAlignment="1">
      <alignment horizontal="center" vertical="center" wrapText="1"/>
    </xf>
    <xf numFmtId="166" fontId="38" fillId="0" borderId="123" xfId="15" applyNumberFormat="1" applyFont="1" applyFill="1" applyBorder="1" applyAlignment="1">
      <alignment horizontal="right"/>
    </xf>
    <xf numFmtId="165" fontId="7" fillId="0" borderId="62" xfId="0" applyNumberFormat="1" applyFont="1" applyFill="1" applyBorder="1" applyAlignment="1">
      <alignment horizontal="right" vertical="center" wrapText="1"/>
    </xf>
    <xf numFmtId="165" fontId="3" fillId="0" borderId="0" xfId="0" applyNumberFormat="1" applyFont="1" applyFill="1" applyBorder="1" applyAlignment="1">
      <alignment horizontal="right" vertical="center" wrapText="1"/>
    </xf>
    <xf numFmtId="0" fontId="7" fillId="4" borderId="0" xfId="0" applyFont="1" applyFill="1" applyBorder="1" applyAlignment="1">
      <alignment horizontal="center" vertical="center" wrapText="1"/>
    </xf>
    <xf numFmtId="0" fontId="7" fillId="4" borderId="0" xfId="0" applyFont="1" applyFill="1" applyAlignment="1">
      <alignment horizontal="center" vertical="center" wrapText="1"/>
    </xf>
    <xf numFmtId="165" fontId="7" fillId="3" borderId="5" xfId="0" applyNumberFormat="1" applyFont="1" applyFill="1" applyBorder="1" applyAlignment="1">
      <alignment horizontal="right" vertical="center"/>
    </xf>
    <xf numFmtId="165" fontId="7" fillId="0" borderId="8" xfId="0" applyNumberFormat="1" applyFont="1" applyFill="1" applyBorder="1" applyAlignment="1">
      <alignment horizontal="right" vertical="center"/>
    </xf>
    <xf numFmtId="165" fontId="1" fillId="3" borderId="8" xfId="0" applyNumberFormat="1" applyFont="1" applyFill="1" applyBorder="1" applyAlignment="1">
      <alignment horizontal="right" vertical="center"/>
    </xf>
    <xf numFmtId="165" fontId="7" fillId="3" borderId="8"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165" fontId="7" fillId="3" borderId="223" xfId="0" applyNumberFormat="1" applyFont="1" applyFill="1" applyBorder="1" applyAlignment="1">
      <alignment horizontal="right" vertical="center"/>
    </xf>
    <xf numFmtId="165" fontId="7" fillId="0" borderId="131" xfId="0" applyNumberFormat="1" applyFont="1" applyFill="1" applyBorder="1" applyAlignment="1">
      <alignment horizontal="right" vertical="center"/>
    </xf>
    <xf numFmtId="165" fontId="7" fillId="0" borderId="0" xfId="0" applyNumberFormat="1" applyFont="1" applyFill="1" applyBorder="1" applyAlignment="1">
      <alignment horizontal="right" vertical="center"/>
    </xf>
    <xf numFmtId="165" fontId="7" fillId="3" borderId="0" xfId="0" applyNumberFormat="1" applyFont="1" applyFill="1" applyBorder="1" applyAlignment="1">
      <alignment horizontal="right" vertical="center"/>
    </xf>
    <xf numFmtId="3" fontId="7" fillId="0" borderId="0" xfId="0" applyNumberFormat="1" applyFont="1" applyBorder="1" applyAlignment="1">
      <alignment vertical="center"/>
    </xf>
    <xf numFmtId="164" fontId="3" fillId="0" borderId="0" xfId="0" applyNumberFormat="1" applyFont="1" applyAlignment="1">
      <alignment horizontal="right" vertical="center" wrapText="1"/>
    </xf>
    <xf numFmtId="164" fontId="3" fillId="3" borderId="0" xfId="0" applyNumberFormat="1" applyFont="1" applyFill="1" applyAlignment="1">
      <alignment horizontal="right" vertical="center" wrapText="1"/>
    </xf>
    <xf numFmtId="164" fontId="9" fillId="0" borderId="0" xfId="0" applyNumberFormat="1" applyFont="1" applyFill="1" applyAlignment="1">
      <alignment horizontal="right" vertical="center" wrapText="1"/>
    </xf>
    <xf numFmtId="0" fontId="9" fillId="0" borderId="20" xfId="0" applyFont="1" applyBorder="1" applyAlignment="1">
      <alignment horizontal="center" vertical="center"/>
    </xf>
    <xf numFmtId="0" fontId="0" fillId="0" borderId="0" xfId="0" applyAlignment="1"/>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6" fillId="2" borderId="0" xfId="0" applyFont="1" applyFill="1" applyAlignment="1">
      <alignment horizontal="center" vertical="center"/>
    </xf>
    <xf numFmtId="0" fontId="1" fillId="0" borderId="12" xfId="0" applyFont="1" applyFill="1" applyBorder="1" applyAlignment="1">
      <alignment horizontal="center" vertical="center"/>
    </xf>
    <xf numFmtId="0" fontId="1" fillId="0" borderId="166"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08" xfId="0" applyFont="1" applyFill="1" applyBorder="1" applyAlignment="1">
      <alignment horizontal="center" vertical="center"/>
    </xf>
    <xf numFmtId="0" fontId="1" fillId="0" borderId="171" xfId="0" applyFont="1" applyFill="1" applyBorder="1" applyAlignment="1">
      <alignment horizontal="center" vertical="center"/>
    </xf>
    <xf numFmtId="0" fontId="1" fillId="0" borderId="174" xfId="0" applyFont="1" applyFill="1" applyBorder="1" applyAlignment="1">
      <alignment horizontal="center" vertical="center"/>
    </xf>
    <xf numFmtId="0" fontId="7" fillId="3" borderId="0" xfId="0" applyFont="1" applyFill="1" applyAlignment="1">
      <alignment horizontal="center" vertical="center" wrapText="1"/>
    </xf>
    <xf numFmtId="0" fontId="7" fillId="0" borderId="14" xfId="0" applyFont="1" applyFill="1" applyBorder="1" applyAlignment="1">
      <alignment horizontal="center" vertical="center" wrapText="1"/>
    </xf>
    <xf numFmtId="3" fontId="1" fillId="0" borderId="14" xfId="0" applyNumberFormat="1" applyFont="1" applyFill="1" applyBorder="1" applyAlignment="1">
      <alignment horizontal="right" vertical="center"/>
    </xf>
    <xf numFmtId="3" fontId="1" fillId="0" borderId="14" xfId="0" applyNumberFormat="1" applyFont="1" applyFill="1" applyBorder="1" applyAlignment="1">
      <alignment horizontal="center" vertical="center"/>
    </xf>
    <xf numFmtId="0" fontId="1" fillId="0" borderId="0" xfId="0" applyFont="1" applyFill="1" applyAlignment="1">
      <alignment horizontal="left" vertical="center" indent="1"/>
    </xf>
    <xf numFmtId="0" fontId="7" fillId="0" borderId="0" xfId="0" applyFont="1" applyFill="1" applyAlignment="1">
      <alignment horizontal="right" vertical="center"/>
    </xf>
    <xf numFmtId="175" fontId="0" fillId="0" borderId="0" xfId="0" applyNumberFormat="1" applyFill="1" applyAlignment="1">
      <alignment horizontal="right"/>
    </xf>
    <xf numFmtId="0" fontId="9" fillId="0" borderId="14" xfId="0" applyFont="1" applyBorder="1" applyAlignment="1">
      <alignment horizontal="center" vertical="center"/>
    </xf>
    <xf numFmtId="0" fontId="8" fillId="2" borderId="18" xfId="0" applyFont="1" applyFill="1" applyBorder="1" applyAlignment="1">
      <alignment horizontal="center" vertical="center"/>
    </xf>
    <xf numFmtId="164" fontId="1" fillId="3" borderId="0" xfId="0" applyNumberFormat="1" applyFont="1" applyFill="1" applyAlignment="1">
      <alignment horizontal="right" vertical="center"/>
    </xf>
    <xf numFmtId="0" fontId="1" fillId="3" borderId="0" xfId="0" applyFont="1" applyFill="1" applyAlignment="1">
      <alignment vertical="center"/>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176" fontId="95" fillId="17" borderId="0" xfId="0" applyNumberFormat="1" applyFont="1" applyFill="1" applyAlignment="1">
      <alignment horizontal="right" vertical="center"/>
    </xf>
    <xf numFmtId="176" fontId="95" fillId="16" borderId="0" xfId="0" applyNumberFormat="1" applyFont="1" applyFill="1" applyAlignment="1">
      <alignment horizontal="right" vertical="center"/>
    </xf>
    <xf numFmtId="176" fontId="38" fillId="16" borderId="0" xfId="0" applyNumberFormat="1" applyFont="1" applyFill="1" applyAlignment="1">
      <alignment horizontal="right" vertical="center"/>
    </xf>
    <xf numFmtId="176" fontId="38" fillId="17" borderId="0" xfId="0" applyNumberFormat="1" applyFont="1" applyFill="1" applyAlignment="1">
      <alignment horizontal="right" vertical="center"/>
    </xf>
    <xf numFmtId="177" fontId="96" fillId="19" borderId="224" xfId="0" applyNumberFormat="1" applyFont="1" applyFill="1" applyBorder="1" applyAlignment="1">
      <alignment horizontal="right" vertical="center"/>
    </xf>
    <xf numFmtId="177" fontId="96" fillId="18" borderId="0" xfId="0" applyNumberFormat="1" applyFont="1" applyFill="1" applyAlignment="1">
      <alignment horizontal="right" vertical="center"/>
    </xf>
    <xf numFmtId="177" fontId="96" fillId="19" borderId="0" xfId="0" applyNumberFormat="1" applyFont="1" applyFill="1" applyAlignment="1">
      <alignment horizontal="right" vertical="center"/>
    </xf>
    <xf numFmtId="177" fontId="96" fillId="18" borderId="225" xfId="0" applyNumberFormat="1" applyFont="1" applyFill="1" applyBorder="1" applyAlignment="1">
      <alignment horizontal="right" vertical="center"/>
    </xf>
    <xf numFmtId="0" fontId="0" fillId="3" borderId="0" xfId="0" applyFill="1" applyAlignment="1">
      <alignment horizontal="left"/>
    </xf>
    <xf numFmtId="0" fontId="0" fillId="5" borderId="0" xfId="0" applyFill="1" applyAlignment="1">
      <alignment horizontal="left"/>
    </xf>
    <xf numFmtId="0" fontId="97" fillId="2" borderId="0" xfId="0" applyFont="1" applyFill="1" applyAlignment="1">
      <alignment horizontal="left" vertical="center"/>
    </xf>
    <xf numFmtId="0" fontId="97" fillId="2" borderId="0" xfId="0" applyFont="1" applyFill="1" applyAlignment="1">
      <alignment horizontal="center" vertical="center"/>
    </xf>
    <xf numFmtId="0" fontId="9" fillId="5" borderId="20" xfId="0" applyFont="1" applyFill="1" applyBorder="1" applyAlignment="1">
      <alignment vertical="center" wrapText="1"/>
    </xf>
    <xf numFmtId="0" fontId="5" fillId="5" borderId="0" xfId="0" applyFont="1" applyFill="1" applyBorder="1" applyAlignment="1">
      <alignment vertical="center"/>
    </xf>
    <xf numFmtId="0" fontId="0" fillId="5" borderId="0" xfId="0" applyFill="1" applyAlignment="1">
      <alignment horizontal="left" wrapText="1"/>
    </xf>
    <xf numFmtId="0" fontId="84" fillId="0" borderId="0" xfId="1" applyFont="1" applyAlignment="1">
      <alignment vertical="center"/>
    </xf>
    <xf numFmtId="173" fontId="29" fillId="4" borderId="0" xfId="9" applyNumberFormat="1" applyFont="1" applyFill="1" applyBorder="1" applyAlignment="1">
      <alignment horizontal="right" vertical="center"/>
    </xf>
    <xf numFmtId="43" fontId="29" fillId="0" borderId="0" xfId="9" applyFont="1" applyBorder="1" applyAlignment="1">
      <alignment horizontal="right" vertical="center"/>
    </xf>
    <xf numFmtId="173" fontId="29" fillId="0" borderId="0" xfId="9" applyNumberFormat="1" applyFont="1" applyBorder="1" applyAlignment="1">
      <alignment horizontal="right" vertical="center"/>
    </xf>
    <xf numFmtId="0" fontId="38" fillId="0" borderId="130" xfId="0" applyFont="1" applyBorder="1" applyAlignment="1">
      <alignment vertical="center" wrapText="1"/>
    </xf>
    <xf numFmtId="173" fontId="38" fillId="0" borderId="130" xfId="9" applyNumberFormat="1" applyFont="1" applyBorder="1" applyAlignment="1">
      <alignment horizontal="right" vertical="center"/>
    </xf>
    <xf numFmtId="173" fontId="0" fillId="0" borderId="0" xfId="0" applyNumberFormat="1" applyAlignment="1">
      <alignment vertical="center"/>
    </xf>
    <xf numFmtId="9" fontId="0" fillId="0" borderId="0" xfId="0" applyNumberFormat="1" applyAlignment="1">
      <alignment vertical="center"/>
    </xf>
    <xf numFmtId="178" fontId="0" fillId="3" borderId="0" xfId="0" applyNumberFormat="1" applyFill="1" applyAlignment="1">
      <alignment horizontal="right"/>
    </xf>
    <xf numFmtId="178" fontId="0" fillId="5" borderId="0" xfId="0" applyNumberFormat="1" applyFill="1" applyAlignment="1">
      <alignment horizontal="right"/>
    </xf>
    <xf numFmtId="0" fontId="0" fillId="15" borderId="0" xfId="0" applyFill="1" applyAlignment="1">
      <alignment horizontal="left"/>
    </xf>
    <xf numFmtId="178" fontId="0" fillId="15" borderId="0" xfId="0" applyNumberFormat="1" applyFill="1" applyAlignment="1">
      <alignment horizontal="right"/>
    </xf>
    <xf numFmtId="165" fontId="1" fillId="0" borderId="0" xfId="0" applyNumberFormat="1" applyFont="1" applyAlignment="1">
      <alignment horizontal="right" vertical="center"/>
    </xf>
    <xf numFmtId="0" fontId="1" fillId="3" borderId="0" xfId="0" applyFont="1" applyFill="1" applyAlignment="1">
      <alignment horizontal="center" vertical="center"/>
    </xf>
    <xf numFmtId="3" fontId="1" fillId="3" borderId="0" xfId="0" applyNumberFormat="1" applyFont="1" applyFill="1" applyAlignment="1">
      <alignment horizontal="right" vertical="center" wrapText="1"/>
    </xf>
    <xf numFmtId="0" fontId="1" fillId="0" borderId="0" xfId="0" applyFont="1"/>
    <xf numFmtId="3" fontId="29" fillId="18" borderId="224" xfId="0" applyNumberFormat="1" applyFont="1" applyFill="1" applyBorder="1" applyAlignment="1">
      <alignment horizontal="right" vertical="center"/>
    </xf>
    <xf numFmtId="3" fontId="29" fillId="19" borderId="0" xfId="0" applyNumberFormat="1" applyFont="1" applyFill="1" applyAlignment="1">
      <alignment horizontal="right" vertical="center"/>
    </xf>
    <xf numFmtId="3" fontId="29" fillId="18" borderId="0" xfId="0" applyNumberFormat="1" applyFont="1" applyFill="1" applyAlignment="1">
      <alignment horizontal="right" vertical="center"/>
    </xf>
    <xf numFmtId="3" fontId="38" fillId="19" borderId="0" xfId="0" applyNumberFormat="1" applyFont="1" applyFill="1" applyAlignment="1">
      <alignment horizontal="right" vertical="center"/>
    </xf>
    <xf numFmtId="3" fontId="38" fillId="18" borderId="0" xfId="0" applyNumberFormat="1" applyFont="1" applyFill="1" applyAlignment="1">
      <alignment horizontal="right" vertical="center"/>
    </xf>
    <xf numFmtId="177" fontId="12" fillId="19" borderId="224" xfId="0" applyNumberFormat="1" applyFont="1" applyFill="1" applyBorder="1" applyAlignment="1">
      <alignment horizontal="right" vertical="center"/>
    </xf>
    <xf numFmtId="177" fontId="12" fillId="18" borderId="0" xfId="0" applyNumberFormat="1" applyFont="1" applyFill="1" applyAlignment="1">
      <alignment horizontal="right" vertical="center"/>
    </xf>
    <xf numFmtId="177" fontId="12" fillId="19" borderId="0" xfId="0" applyNumberFormat="1" applyFont="1" applyFill="1" applyAlignment="1">
      <alignment horizontal="right" vertical="center"/>
    </xf>
    <xf numFmtId="177" fontId="12" fillId="18" borderId="225" xfId="0" applyNumberFormat="1" applyFont="1" applyFill="1" applyBorder="1" applyAlignment="1">
      <alignment horizontal="right" vertical="center"/>
    </xf>
    <xf numFmtId="0" fontId="1" fillId="0" borderId="0" xfId="0" applyFont="1" applyAlignment="1">
      <alignment horizontal="right"/>
    </xf>
    <xf numFmtId="164" fontId="9" fillId="0" borderId="0" xfId="0" applyNumberFormat="1" applyFont="1" applyAlignment="1">
      <alignment horizontal="right" vertical="center"/>
    </xf>
    <xf numFmtId="164" fontId="3" fillId="3" borderId="0" xfId="0" applyNumberFormat="1" applyFont="1" applyFill="1" applyAlignment="1">
      <alignment horizontal="right" vertical="center"/>
    </xf>
    <xf numFmtId="164" fontId="3" fillId="0" borderId="0" xfId="0" applyNumberFormat="1" applyFont="1" applyAlignment="1">
      <alignment horizontal="right" vertical="center"/>
    </xf>
    <xf numFmtId="165" fontId="9" fillId="3" borderId="0" xfId="0" applyNumberFormat="1" applyFont="1" applyFill="1" applyAlignment="1">
      <alignment horizontal="right" vertical="center"/>
    </xf>
    <xf numFmtId="165" fontId="9" fillId="6" borderId="0" xfId="0" applyNumberFormat="1" applyFont="1" applyFill="1" applyAlignment="1">
      <alignment horizontal="right" vertical="center"/>
    </xf>
    <xf numFmtId="165" fontId="3" fillId="5" borderId="0" xfId="0" applyNumberFormat="1" applyFont="1" applyFill="1" applyAlignment="1">
      <alignment horizontal="right" vertical="center"/>
    </xf>
    <xf numFmtId="165" fontId="3" fillId="0" borderId="85" xfId="0" applyNumberFormat="1" applyFont="1" applyBorder="1" applyAlignment="1">
      <alignment horizontal="right" vertical="center"/>
    </xf>
    <xf numFmtId="165" fontId="3" fillId="5" borderId="85" xfId="0" applyNumberFormat="1" applyFont="1" applyFill="1" applyBorder="1" applyAlignment="1">
      <alignment horizontal="right" vertical="center"/>
    </xf>
    <xf numFmtId="165" fontId="9" fillId="6" borderId="131" xfId="0" applyNumberFormat="1" applyFont="1" applyFill="1" applyBorder="1" applyAlignment="1">
      <alignment horizontal="right" vertical="center"/>
    </xf>
    <xf numFmtId="0" fontId="7" fillId="0" borderId="0" xfId="0" applyFont="1" applyAlignment="1">
      <alignment horizontal="center" vertical="center" wrapText="1"/>
    </xf>
    <xf numFmtId="0" fontId="3" fillId="0" borderId="0" xfId="0" applyFont="1" applyBorder="1" applyAlignment="1">
      <alignment horizontal="left" vertical="center"/>
    </xf>
    <xf numFmtId="3" fontId="1" fillId="3" borderId="0" xfId="0" applyNumberFormat="1" applyFont="1" applyFill="1" applyAlignment="1">
      <alignment horizontal="right" vertical="center"/>
    </xf>
    <xf numFmtId="3" fontId="1" fillId="3" borderId="0" xfId="0" applyNumberFormat="1" applyFont="1" applyFill="1" applyAlignment="1">
      <alignment horizontal="center" vertical="center"/>
    </xf>
    <xf numFmtId="165" fontId="19" fillId="0" borderId="0" xfId="0" applyNumberFormat="1" applyFont="1" applyAlignment="1">
      <alignment horizontal="justify" vertical="center" wrapText="1"/>
    </xf>
    <xf numFmtId="177" fontId="29" fillId="0" borderId="0" xfId="0" applyNumberFormat="1" applyFont="1" applyFill="1" applyAlignment="1">
      <alignment horizontal="right" vertical="center"/>
    </xf>
    <xf numFmtId="177" fontId="29" fillId="0" borderId="0" xfId="0" applyNumberFormat="1" applyFont="1" applyFill="1" applyBorder="1" applyAlignment="1">
      <alignment horizontal="right" vertical="center"/>
    </xf>
    <xf numFmtId="0" fontId="1" fillId="0" borderId="13" xfId="0" applyFont="1" applyBorder="1" applyAlignment="1">
      <alignment vertical="center"/>
    </xf>
    <xf numFmtId="3" fontId="3" fillId="4" borderId="131" xfId="0" applyNumberFormat="1" applyFont="1" applyFill="1" applyBorder="1" applyAlignment="1">
      <alignment horizontal="right" vertical="center" wrapText="1"/>
    </xf>
    <xf numFmtId="0" fontId="6" fillId="0" borderId="0" xfId="0" applyFont="1" applyFill="1" applyBorder="1" applyAlignment="1">
      <alignment horizontal="center" vertical="center" wrapText="1"/>
    </xf>
    <xf numFmtId="177" fontId="29" fillId="18" borderId="0" xfId="0" applyNumberFormat="1" applyFont="1" applyFill="1" applyAlignment="1">
      <alignment horizontal="right" vertical="center"/>
    </xf>
    <xf numFmtId="177" fontId="29" fillId="19" borderId="0" xfId="0" applyNumberFormat="1" applyFont="1" applyFill="1" applyAlignment="1">
      <alignment horizontal="right" vertical="center"/>
    </xf>
    <xf numFmtId="166" fontId="3" fillId="4" borderId="131" xfId="0" applyNumberFormat="1" applyFont="1" applyFill="1" applyBorder="1" applyAlignment="1">
      <alignment horizontal="right" vertical="center" wrapText="1"/>
    </xf>
    <xf numFmtId="0" fontId="13" fillId="0" borderId="0" xfId="0" applyFont="1"/>
    <xf numFmtId="3" fontId="13" fillId="0" borderId="0" xfId="0" applyNumberFormat="1" applyFont="1"/>
    <xf numFmtId="0" fontId="9" fillId="0" borderId="0" xfId="0" applyFont="1" applyBorder="1" applyAlignment="1">
      <alignment horizontal="center" vertical="center"/>
    </xf>
    <xf numFmtId="0" fontId="9" fillId="7" borderId="85" xfId="0" applyFont="1" applyFill="1" applyBorder="1" applyAlignment="1">
      <alignment horizontal="center" vertical="center"/>
    </xf>
    <xf numFmtId="170" fontId="3" fillId="7" borderId="85" xfId="11" applyNumberFormat="1" applyFont="1" applyFill="1" applyBorder="1" applyAlignment="1">
      <alignment horizontal="right" vertical="center" indent="1"/>
    </xf>
    <xf numFmtId="170" fontId="3" fillId="7" borderId="206" xfId="11" applyNumberFormat="1" applyFont="1" applyFill="1" applyBorder="1" applyAlignment="1">
      <alignment horizontal="right" vertical="center" indent="1"/>
    </xf>
    <xf numFmtId="170" fontId="3" fillId="7" borderId="207" xfId="11" applyNumberFormat="1" applyFont="1" applyFill="1" applyBorder="1" applyAlignment="1">
      <alignment horizontal="right" vertical="center" indent="1"/>
    </xf>
    <xf numFmtId="0" fontId="38" fillId="18" borderId="85" xfId="0" applyFont="1" applyFill="1" applyBorder="1" applyAlignment="1">
      <alignment horizontal="center" vertical="center" wrapText="1"/>
    </xf>
    <xf numFmtId="169" fontId="55" fillId="7" borderId="85" xfId="11" applyNumberFormat="1" applyFont="1" applyFill="1" applyBorder="1"/>
    <xf numFmtId="169" fontId="55" fillId="7" borderId="206" xfId="11" applyNumberFormat="1" applyFont="1" applyFill="1" applyBorder="1"/>
    <xf numFmtId="169" fontId="55" fillId="7" borderId="207" xfId="11" applyNumberFormat="1" applyFont="1" applyFill="1" applyBorder="1"/>
    <xf numFmtId="1" fontId="38" fillId="0" borderId="103" xfId="13" applyNumberFormat="1" applyFont="1" applyBorder="1" applyAlignment="1">
      <alignment horizontal="center" vertical="center"/>
    </xf>
    <xf numFmtId="169" fontId="29" fillId="7" borderId="0" xfId="9" applyNumberFormat="1" applyFont="1" applyFill="1" applyAlignment="1">
      <alignment horizontal="right" vertical="center"/>
    </xf>
    <xf numFmtId="169" fontId="29" fillId="0" borderId="0" xfId="9" applyNumberFormat="1" applyFont="1" applyAlignment="1">
      <alignment horizontal="right" vertical="center"/>
    </xf>
    <xf numFmtId="172" fontId="29" fillId="0" borderId="0" xfId="9" applyNumberFormat="1" applyFont="1" applyFill="1" applyAlignment="1">
      <alignment horizontal="right" vertical="center"/>
    </xf>
    <xf numFmtId="169" fontId="38" fillId="7" borderId="106" xfId="9" applyNumberFormat="1" applyFont="1" applyFill="1" applyBorder="1" applyAlignment="1">
      <alignment horizontal="right" vertical="center"/>
    </xf>
    <xf numFmtId="169" fontId="29" fillId="7" borderId="108" xfId="9" applyNumberFormat="1" applyFont="1" applyFill="1" applyBorder="1" applyAlignment="1">
      <alignment horizontal="right" vertical="center"/>
    </xf>
    <xf numFmtId="170" fontId="29" fillId="7" borderId="0" xfId="11" applyNumberFormat="1" applyFont="1" applyFill="1" applyAlignment="1">
      <alignment horizontal="right" vertical="center"/>
    </xf>
    <xf numFmtId="169" fontId="29" fillId="0" borderId="108" xfId="9" applyNumberFormat="1" applyFont="1" applyBorder="1" applyAlignment="1">
      <alignment horizontal="right" vertical="center"/>
    </xf>
    <xf numFmtId="170" fontId="29" fillId="0" borderId="0" xfId="11" applyNumberFormat="1" applyFont="1" applyAlignment="1">
      <alignment horizontal="right" vertical="center"/>
    </xf>
    <xf numFmtId="172" fontId="29" fillId="7" borderId="0" xfId="9" applyNumberFormat="1" applyFont="1" applyFill="1" applyAlignment="1">
      <alignment horizontal="right" vertical="center"/>
    </xf>
    <xf numFmtId="172" fontId="29" fillId="7" borderId="108" xfId="9" applyNumberFormat="1" applyFont="1" applyFill="1" applyBorder="1" applyAlignment="1">
      <alignment horizontal="right" vertical="center"/>
    </xf>
    <xf numFmtId="173" fontId="29" fillId="7" borderId="0" xfId="11" applyNumberFormat="1" applyFont="1" applyFill="1" applyAlignment="1">
      <alignment horizontal="right" vertical="center"/>
    </xf>
    <xf numFmtId="169" fontId="38" fillId="0" borderId="106" xfId="9" applyNumberFormat="1" applyFont="1" applyFill="1" applyBorder="1" applyAlignment="1">
      <alignment horizontal="center" vertical="center"/>
    </xf>
    <xf numFmtId="169" fontId="38" fillId="0" borderId="109" xfId="9" applyNumberFormat="1" applyFont="1" applyFill="1" applyBorder="1" applyAlignment="1">
      <alignment horizontal="center" vertical="center"/>
    </xf>
    <xf numFmtId="170" fontId="38" fillId="0" borderId="106" xfId="11" applyNumberFormat="1" applyFont="1" applyFill="1" applyBorder="1" applyAlignment="1">
      <alignment horizontal="center" vertical="center"/>
    </xf>
    <xf numFmtId="3" fontId="38" fillId="4" borderId="122" xfId="0" applyNumberFormat="1" applyFont="1" applyFill="1" applyBorder="1" applyAlignment="1">
      <alignment horizontal="right" vertical="center" wrapText="1"/>
    </xf>
    <xf numFmtId="0" fontId="27" fillId="4" borderId="126" xfId="0" applyFont="1" applyFill="1" applyBorder="1" applyAlignment="1">
      <alignment horizontal="left" vertical="center" wrapText="1"/>
    </xf>
    <xf numFmtId="164" fontId="10" fillId="4" borderId="231" xfId="0" applyNumberFormat="1" applyFont="1" applyFill="1" applyBorder="1" applyAlignment="1">
      <alignment horizontal="right" vertical="center" wrapText="1" indent="3"/>
    </xf>
    <xf numFmtId="164" fontId="3" fillId="0" borderId="231" xfId="0" applyNumberFormat="1" applyFont="1" applyFill="1" applyBorder="1" applyAlignment="1">
      <alignment horizontal="right" vertical="center" wrapText="1" indent="3"/>
    </xf>
    <xf numFmtId="164" fontId="27" fillId="4" borderId="233" xfId="0" applyNumberFormat="1" applyFont="1" applyFill="1" applyBorder="1" applyAlignment="1">
      <alignment horizontal="right" vertical="center" wrapText="1" indent="3"/>
    </xf>
    <xf numFmtId="164" fontId="27" fillId="4" borderId="234" xfId="0" applyNumberFormat="1" applyFont="1" applyFill="1" applyBorder="1" applyAlignment="1">
      <alignment horizontal="right" vertical="center" wrapText="1" indent="3"/>
    </xf>
    <xf numFmtId="164" fontId="3" fillId="4" borderId="230" xfId="0" applyNumberFormat="1" applyFont="1" applyFill="1" applyBorder="1" applyAlignment="1">
      <alignment horizontal="right" vertical="center" wrapText="1" indent="3"/>
    </xf>
    <xf numFmtId="164" fontId="10" fillId="0" borderId="230" xfId="0" applyNumberFormat="1" applyFont="1" applyFill="1" applyBorder="1" applyAlignment="1">
      <alignment horizontal="right" vertical="center" wrapText="1" indent="3"/>
    </xf>
    <xf numFmtId="164" fontId="10" fillId="4" borderId="230" xfId="0" applyNumberFormat="1" applyFont="1" applyFill="1" applyBorder="1" applyAlignment="1">
      <alignment horizontal="right" vertical="center" wrapText="1" indent="3"/>
    </xf>
    <xf numFmtId="164" fontId="3" fillId="0" borderId="230" xfId="0" applyNumberFormat="1" applyFont="1" applyFill="1" applyBorder="1" applyAlignment="1">
      <alignment horizontal="right" vertical="center" wrapText="1" indent="3"/>
    </xf>
    <xf numFmtId="164" fontId="27" fillId="4" borderId="232" xfId="0" applyNumberFormat="1" applyFont="1" applyFill="1" applyBorder="1" applyAlignment="1">
      <alignment horizontal="right" vertical="center" wrapText="1" indent="3"/>
    </xf>
    <xf numFmtId="0" fontId="1" fillId="0" borderId="227" xfId="0" applyFont="1" applyBorder="1"/>
    <xf numFmtId="0" fontId="1" fillId="0" borderId="230" xfId="0" applyFont="1" applyBorder="1"/>
    <xf numFmtId="0" fontId="1" fillId="0" borderId="232" xfId="0" applyFont="1" applyBorder="1"/>
    <xf numFmtId="1" fontId="5" fillId="0" borderId="233" xfId="0" applyNumberFormat="1" applyFont="1" applyBorder="1" applyAlignment="1">
      <alignment horizontal="center" vertical="center" wrapText="1"/>
    </xf>
    <xf numFmtId="0" fontId="0" fillId="0" borderId="0" xfId="0"/>
    <xf numFmtId="0" fontId="9" fillId="0" borderId="179" xfId="0" applyFont="1" applyBorder="1" applyAlignment="1">
      <alignment horizontal="left" vertical="center"/>
    </xf>
    <xf numFmtId="0" fontId="38" fillId="0" borderId="235" xfId="0" applyFont="1" applyFill="1" applyBorder="1" applyAlignment="1">
      <alignment horizontal="center" vertical="center"/>
    </xf>
    <xf numFmtId="0" fontId="38" fillId="0" borderId="235" xfId="0" applyFont="1" applyFill="1" applyBorder="1" applyAlignment="1">
      <alignment horizontal="center" vertical="center" wrapText="1"/>
    </xf>
    <xf numFmtId="0" fontId="0" fillId="0" borderId="0" xfId="0"/>
    <xf numFmtId="3" fontId="3" fillId="5" borderId="0" xfId="9" applyNumberFormat="1" applyFont="1" applyFill="1" applyAlignment="1">
      <alignment horizontal="right" vertical="center" wrapText="1" indent="2"/>
    </xf>
    <xf numFmtId="3" fontId="3" fillId="3" borderId="0" xfId="9" applyNumberFormat="1" applyFont="1" applyFill="1" applyAlignment="1">
      <alignment horizontal="right" vertical="center" wrapText="1" indent="2"/>
    </xf>
    <xf numFmtId="0" fontId="9" fillId="7" borderId="236" xfId="0" applyFont="1" applyFill="1" applyBorder="1" applyAlignment="1">
      <alignment horizontal="left" vertical="center" wrapText="1"/>
    </xf>
    <xf numFmtId="3" fontId="9" fillId="7" borderId="236" xfId="9" applyNumberFormat="1" applyFont="1" applyFill="1" applyBorder="1" applyAlignment="1">
      <alignment horizontal="right" vertical="center" wrapText="1" indent="2"/>
    </xf>
    <xf numFmtId="3" fontId="9" fillId="7" borderId="236" xfId="0" applyNumberFormat="1" applyFont="1" applyFill="1" applyBorder="1" applyAlignment="1">
      <alignment horizontal="right" vertical="center" wrapText="1" indent="2"/>
    </xf>
    <xf numFmtId="169" fontId="3" fillId="4" borderId="0" xfId="9" applyNumberFormat="1" applyFont="1" applyFill="1" applyAlignment="1">
      <alignment horizontal="right" vertical="center" wrapText="1" indent="2"/>
    </xf>
    <xf numFmtId="169" fontId="9" fillId="4" borderId="0" xfId="9" applyNumberFormat="1" applyFont="1" applyFill="1" applyAlignment="1">
      <alignment horizontal="right" vertical="center" wrapText="1" indent="2"/>
    </xf>
    <xf numFmtId="169" fontId="3" fillId="0" borderId="0" xfId="9" applyNumberFormat="1" applyFont="1" applyAlignment="1">
      <alignment horizontal="right" vertical="center" wrapText="1" indent="2"/>
    </xf>
    <xf numFmtId="169" fontId="9" fillId="0" borderId="0" xfId="9" applyNumberFormat="1" applyFont="1" applyAlignment="1">
      <alignment horizontal="right" vertical="center" wrapText="1" indent="2"/>
    </xf>
    <xf numFmtId="169" fontId="9" fillId="4" borderId="201" xfId="9" applyNumberFormat="1" applyFont="1" applyFill="1" applyBorder="1" applyAlignment="1">
      <alignment horizontal="right" vertical="center" wrapText="1" indent="2"/>
    </xf>
    <xf numFmtId="169" fontId="9" fillId="0" borderId="200" xfId="9" applyNumberFormat="1" applyFont="1" applyBorder="1" applyAlignment="1">
      <alignment horizontal="right" vertical="center" wrapText="1" indent="2"/>
    </xf>
    <xf numFmtId="2" fontId="0" fillId="0" borderId="0" xfId="0" applyNumberFormat="1"/>
    <xf numFmtId="170" fontId="3" fillId="3" borderId="0" xfId="9" applyNumberFormat="1" applyFont="1" applyFill="1" applyAlignment="1">
      <alignment horizontal="right" vertical="center"/>
    </xf>
    <xf numFmtId="170" fontId="3" fillId="0" borderId="0" xfId="9" applyNumberFormat="1" applyFont="1" applyAlignment="1">
      <alignment horizontal="right" vertical="center"/>
    </xf>
    <xf numFmtId="170" fontId="3" fillId="0" borderId="179" xfId="9" applyNumberFormat="1" applyFont="1" applyBorder="1" applyAlignment="1">
      <alignment horizontal="right" vertical="center"/>
    </xf>
    <xf numFmtId="0" fontId="1" fillId="7" borderId="0" xfId="0" applyFont="1" applyFill="1" applyBorder="1" applyAlignment="1">
      <alignment horizontal="center" vertical="center"/>
    </xf>
    <xf numFmtId="0" fontId="1" fillId="7" borderId="165" xfId="0" applyFont="1" applyFill="1" applyBorder="1" applyAlignment="1">
      <alignment horizontal="center" vertical="center"/>
    </xf>
    <xf numFmtId="0" fontId="1" fillId="7" borderId="24" xfId="0" applyFont="1" applyFill="1" applyBorder="1" applyAlignment="1">
      <alignment horizontal="center" vertical="center"/>
    </xf>
    <xf numFmtId="0" fontId="1" fillId="7" borderId="237" xfId="0" applyFont="1" applyFill="1" applyBorder="1" applyAlignment="1">
      <alignment horizontal="center" vertical="center"/>
    </xf>
    <xf numFmtId="0" fontId="1" fillId="7" borderId="172" xfId="0" applyFont="1" applyFill="1" applyBorder="1" applyAlignment="1">
      <alignment horizontal="center" vertical="center"/>
    </xf>
    <xf numFmtId="0" fontId="1" fillId="0" borderId="238" xfId="0" applyFont="1" applyFill="1" applyBorder="1" applyAlignment="1">
      <alignment horizontal="center" vertical="center"/>
    </xf>
    <xf numFmtId="0" fontId="1" fillId="7" borderId="173" xfId="0" applyFont="1" applyFill="1" applyBorder="1" applyAlignment="1">
      <alignment horizontal="center" vertical="center"/>
    </xf>
    <xf numFmtId="3" fontId="1" fillId="7" borderId="0" xfId="0" applyNumberFormat="1" applyFont="1" applyFill="1" applyBorder="1" applyAlignment="1">
      <alignment horizontal="right" vertical="center" wrapText="1"/>
    </xf>
    <xf numFmtId="3" fontId="1" fillId="0" borderId="166" xfId="0" applyNumberFormat="1" applyFont="1" applyFill="1" applyBorder="1" applyAlignment="1">
      <alignment horizontal="right" vertical="center" wrapText="1"/>
    </xf>
    <xf numFmtId="170" fontId="9" fillId="0" borderId="0" xfId="9" applyNumberFormat="1" applyFont="1" applyFill="1" applyAlignment="1">
      <alignment horizontal="right" vertical="center" wrapText="1"/>
    </xf>
    <xf numFmtId="0" fontId="1" fillId="0" borderId="0" xfId="0" applyFont="1"/>
    <xf numFmtId="0" fontId="5" fillId="0" borderId="0" xfId="0" applyFont="1" applyAlignment="1">
      <alignment horizontal="right" vertical="center"/>
    </xf>
    <xf numFmtId="169" fontId="55" fillId="0" borderId="0" xfId="10" applyNumberFormat="1" applyFont="1"/>
    <xf numFmtId="170" fontId="55" fillId="0" borderId="0" xfId="9" applyNumberFormat="1" applyFont="1"/>
    <xf numFmtId="179" fontId="55" fillId="0" borderId="0" xfId="10" applyNumberFormat="1" applyFont="1"/>
    <xf numFmtId="169" fontId="0" fillId="0" borderId="0" xfId="11" applyNumberFormat="1" applyFont="1"/>
    <xf numFmtId="3" fontId="38" fillId="4" borderId="0" xfId="0" applyNumberFormat="1" applyFont="1" applyFill="1" applyAlignment="1">
      <alignment horizontal="right" vertical="center" wrapText="1"/>
    </xf>
    <xf numFmtId="3" fontId="38" fillId="0" borderId="0" xfId="0" applyNumberFormat="1" applyFont="1" applyAlignment="1">
      <alignment horizontal="right" vertical="center" wrapText="1"/>
    </xf>
    <xf numFmtId="3" fontId="0" fillId="0" borderId="0" xfId="0" applyNumberFormat="1"/>
    <xf numFmtId="169" fontId="53" fillId="0" borderId="0" xfId="10" applyNumberFormat="1"/>
    <xf numFmtId="169" fontId="38" fillId="12" borderId="52" xfId="9" applyNumberFormat="1" applyFont="1" applyFill="1" applyBorder="1" applyAlignment="1">
      <alignment horizontal="right" vertical="center"/>
    </xf>
    <xf numFmtId="0" fontId="6" fillId="2" borderId="13" xfId="0" applyFont="1" applyFill="1" applyBorder="1" applyAlignment="1">
      <alignment horizontal="center" vertical="center" wrapText="1"/>
    </xf>
    <xf numFmtId="0" fontId="1" fillId="0" borderId="0" xfId="0" applyFont="1" applyBorder="1" applyAlignment="1">
      <alignment horizontal="justify" vertical="center" wrapText="1"/>
    </xf>
    <xf numFmtId="0" fontId="1" fillId="0" borderId="0" xfId="0" applyFont="1"/>
    <xf numFmtId="0" fontId="1" fillId="4" borderId="182" xfId="0" applyFont="1" applyFill="1" applyBorder="1" applyAlignment="1">
      <alignment horizontal="center" vertical="center" wrapText="1"/>
    </xf>
    <xf numFmtId="0" fontId="5" fillId="0" borderId="0" xfId="0" applyFont="1" applyFill="1" applyBorder="1" applyAlignment="1">
      <alignment horizontal="right" vertical="center"/>
    </xf>
    <xf numFmtId="0" fontId="8" fillId="2" borderId="7" xfId="0" applyFont="1" applyFill="1" applyBorder="1" applyAlignment="1">
      <alignment horizontal="center" vertical="center" wrapText="1"/>
    </xf>
    <xf numFmtId="164" fontId="7" fillId="0" borderId="0" xfId="0" applyNumberFormat="1" applyFont="1" applyAlignment="1">
      <alignment horizontal="right" vertical="center"/>
    </xf>
    <xf numFmtId="0" fontId="38" fillId="19" borderId="226" xfId="0" applyFont="1" applyFill="1" applyBorder="1" applyAlignment="1">
      <alignment horizontal="center" vertical="center" wrapText="1"/>
    </xf>
    <xf numFmtId="3" fontId="7" fillId="0" borderId="0" xfId="0" applyNumberFormat="1" applyFont="1" applyFill="1" applyBorder="1" applyAlignment="1">
      <alignment horizontal="right" vertical="center"/>
    </xf>
    <xf numFmtId="1" fontId="1" fillId="0" borderId="0" xfId="0" applyNumberFormat="1" applyFont="1"/>
    <xf numFmtId="0" fontId="0" fillId="0" borderId="0" xfId="0"/>
    <xf numFmtId="0" fontId="12" fillId="0" borderId="0" xfId="0" applyFont="1" applyAlignment="1">
      <alignment horizontal="right" vertical="center"/>
    </xf>
    <xf numFmtId="0" fontId="5" fillId="0" borderId="0" xfId="0" applyFont="1" applyAlignment="1">
      <alignment horizontal="right" vertical="center"/>
    </xf>
    <xf numFmtId="3" fontId="7" fillId="0" borderId="68" xfId="0" applyNumberFormat="1" applyFont="1" applyBorder="1" applyAlignment="1">
      <alignment horizontal="right" vertical="center" wrapText="1"/>
    </xf>
    <xf numFmtId="3" fontId="4" fillId="0" borderId="60" xfId="0" applyNumberFormat="1" applyFont="1" applyBorder="1" applyAlignment="1">
      <alignment horizontal="right" vertical="center" wrapText="1"/>
    </xf>
    <xf numFmtId="3" fontId="7" fillId="3" borderId="60" xfId="0" applyNumberFormat="1" applyFont="1" applyFill="1" applyBorder="1" applyAlignment="1">
      <alignment horizontal="right" vertical="center" wrapText="1"/>
    </xf>
    <xf numFmtId="0" fontId="1" fillId="0" borderId="60" xfId="0" applyFont="1" applyBorder="1" applyAlignment="1">
      <alignment horizontal="right" vertical="center" wrapText="1"/>
    </xf>
    <xf numFmtId="3" fontId="7" fillId="0" borderId="60" xfId="0" applyNumberFormat="1" applyFont="1" applyBorder="1" applyAlignment="1">
      <alignment horizontal="right" vertical="center" wrapText="1"/>
    </xf>
    <xf numFmtId="0" fontId="7" fillId="3" borderId="64" xfId="0" applyFont="1" applyFill="1" applyBorder="1" applyAlignment="1">
      <alignment horizontal="right" vertical="center" wrapText="1"/>
    </xf>
    <xf numFmtId="0" fontId="1" fillId="3" borderId="60" xfId="0" applyFont="1" applyFill="1" applyBorder="1" applyAlignment="1">
      <alignment horizontal="right" vertical="center" wrapText="1"/>
    </xf>
    <xf numFmtId="0" fontId="7" fillId="3" borderId="68" xfId="0" applyFont="1" applyFill="1" applyBorder="1" applyAlignment="1">
      <alignment horizontal="right" vertical="center" wrapText="1"/>
    </xf>
    <xf numFmtId="3" fontId="7" fillId="0" borderId="69" xfId="0" applyNumberFormat="1" applyFont="1" applyBorder="1" applyAlignment="1">
      <alignment horizontal="right" vertical="center" wrapText="1"/>
    </xf>
    <xf numFmtId="0" fontId="5" fillId="3" borderId="60" xfId="0" applyFont="1" applyFill="1" applyBorder="1" applyAlignment="1">
      <alignment horizontal="right" vertical="center" wrapText="1"/>
    </xf>
    <xf numFmtId="3" fontId="1" fillId="0" borderId="60" xfId="0" applyNumberFormat="1" applyFont="1" applyBorder="1" applyAlignment="1">
      <alignment horizontal="right" vertical="center" wrapText="1"/>
    </xf>
    <xf numFmtId="0" fontId="1" fillId="3" borderId="159" xfId="0" applyFont="1" applyFill="1" applyBorder="1" applyAlignment="1">
      <alignment horizontal="right" vertical="center" wrapText="1"/>
    </xf>
    <xf numFmtId="3" fontId="7" fillId="3" borderId="86" xfId="0" applyNumberFormat="1" applyFont="1" applyFill="1" applyBorder="1" applyAlignment="1">
      <alignment horizontal="right" vertical="center" wrapText="1"/>
    </xf>
    <xf numFmtId="0" fontId="1" fillId="0" borderId="86" xfId="0" applyFont="1" applyBorder="1" applyAlignment="1">
      <alignment horizontal="right" vertical="center" wrapText="1"/>
    </xf>
    <xf numFmtId="0" fontId="4" fillId="0" borderId="203" xfId="0" applyFont="1" applyBorder="1" applyAlignment="1">
      <alignment horizontal="right" vertical="center" wrapText="1"/>
    </xf>
    <xf numFmtId="0" fontId="7" fillId="3" borderId="86" xfId="0" applyFont="1" applyFill="1" applyBorder="1" applyAlignment="1">
      <alignment horizontal="right" vertical="center" wrapText="1"/>
    </xf>
    <xf numFmtId="3" fontId="7" fillId="4" borderId="186" xfId="0" applyNumberFormat="1" applyFont="1" applyFill="1" applyBorder="1" applyAlignment="1">
      <alignment horizontal="center" vertical="center" wrapText="1"/>
    </xf>
    <xf numFmtId="3" fontId="1" fillId="5" borderId="0" xfId="0" applyNumberFormat="1" applyFont="1" applyFill="1" applyBorder="1" applyAlignment="1">
      <alignment horizontal="center" vertical="center" wrapText="1"/>
    </xf>
    <xf numFmtId="3" fontId="7" fillId="5" borderId="186" xfId="0" applyNumberFormat="1" applyFont="1" applyFill="1" applyBorder="1" applyAlignment="1">
      <alignment horizontal="center" vertical="center" wrapText="1"/>
    </xf>
    <xf numFmtId="166" fontId="29" fillId="4" borderId="157" xfId="15" applyNumberFormat="1" applyFont="1" applyFill="1" applyBorder="1" applyAlignment="1">
      <alignment horizontal="center" vertical="center" wrapText="1"/>
    </xf>
    <xf numFmtId="166" fontId="29" fillId="4" borderId="157" xfId="0" applyNumberFormat="1" applyFont="1" applyFill="1" applyBorder="1" applyAlignment="1">
      <alignment horizontal="center" vertical="center" wrapText="1"/>
    </xf>
    <xf numFmtId="3" fontId="29" fillId="4" borderId="157" xfId="0" applyNumberFormat="1" applyFont="1" applyFill="1" applyBorder="1" applyAlignment="1">
      <alignment horizontal="center" vertical="center" wrapText="1"/>
    </xf>
    <xf numFmtId="3" fontId="29" fillId="4" borderId="0" xfId="0" applyNumberFormat="1" applyFont="1" applyFill="1" applyAlignment="1">
      <alignment horizontal="center" vertical="center" wrapText="1"/>
    </xf>
    <xf numFmtId="166" fontId="29" fillId="5" borderId="157" xfId="0" applyNumberFormat="1" applyFont="1" applyFill="1" applyBorder="1" applyAlignment="1">
      <alignment horizontal="center" vertical="center" wrapText="1"/>
    </xf>
    <xf numFmtId="0" fontId="29" fillId="5" borderId="157" xfId="0" applyFont="1" applyFill="1" applyBorder="1" applyAlignment="1">
      <alignment horizontal="center" vertical="center" wrapText="1"/>
    </xf>
    <xf numFmtId="0" fontId="29" fillId="5" borderId="0" xfId="0" applyFont="1" applyFill="1" applyAlignment="1">
      <alignment horizontal="center" vertical="center" wrapText="1"/>
    </xf>
    <xf numFmtId="166" fontId="38" fillId="4" borderId="157" xfId="0" applyNumberFormat="1" applyFont="1" applyFill="1" applyBorder="1" applyAlignment="1">
      <alignment horizontal="center" vertical="center" wrapText="1"/>
    </xf>
    <xf numFmtId="3" fontId="38" fillId="4" borderId="157" xfId="0" applyNumberFormat="1" applyFont="1" applyFill="1" applyBorder="1" applyAlignment="1">
      <alignment horizontal="center" vertical="center" wrapText="1"/>
    </xf>
    <xf numFmtId="0" fontId="38" fillId="4" borderId="157" xfId="0" applyFont="1" applyFill="1" applyBorder="1" applyAlignment="1">
      <alignment horizontal="center" vertical="center" wrapText="1"/>
    </xf>
    <xf numFmtId="0" fontId="38" fillId="4" borderId="0" xfId="0" applyFont="1" applyFill="1" applyAlignment="1">
      <alignment horizontal="center" vertical="center" wrapText="1"/>
    </xf>
    <xf numFmtId="166" fontId="29" fillId="4" borderId="0" xfId="0" applyNumberFormat="1" applyFont="1" applyFill="1" applyBorder="1" applyAlignment="1">
      <alignment horizontal="center" vertical="center" wrapText="1"/>
    </xf>
    <xf numFmtId="0" fontId="29" fillId="4" borderId="157" xfId="0" applyFont="1" applyFill="1" applyBorder="1" applyAlignment="1">
      <alignment horizontal="center" vertical="center" wrapText="1"/>
    </xf>
    <xf numFmtId="0" fontId="29" fillId="4" borderId="0" xfId="0" applyFont="1" applyFill="1" applyAlignment="1">
      <alignment horizontal="center" vertical="center" wrapText="1"/>
    </xf>
    <xf numFmtId="166" fontId="38" fillId="5" borderId="157" xfId="0" applyNumberFormat="1" applyFont="1" applyFill="1" applyBorder="1" applyAlignment="1">
      <alignment horizontal="center" vertical="center" wrapText="1"/>
    </xf>
    <xf numFmtId="0" fontId="38" fillId="5" borderId="157" xfId="0" applyFont="1" applyFill="1" applyBorder="1" applyAlignment="1">
      <alignment horizontal="center" vertical="center" wrapText="1"/>
    </xf>
    <xf numFmtId="0" fontId="38" fillId="5" borderId="0" xfId="0" applyFont="1" applyFill="1" applyAlignment="1">
      <alignment horizontal="center" vertical="center" wrapText="1"/>
    </xf>
    <xf numFmtId="3" fontId="29" fillId="5" borderId="0" xfId="0" applyNumberFormat="1" applyFont="1" applyFill="1" applyAlignment="1">
      <alignment horizontal="center" vertical="center" wrapText="1"/>
    </xf>
    <xf numFmtId="3" fontId="38" fillId="5" borderId="157" xfId="0" applyNumberFormat="1" applyFont="1" applyFill="1" applyBorder="1" applyAlignment="1">
      <alignment horizontal="center" vertical="center" wrapText="1"/>
    </xf>
    <xf numFmtId="3" fontId="38" fillId="5" borderId="0" xfId="0" applyNumberFormat="1" applyFont="1" applyFill="1" applyAlignment="1">
      <alignment horizontal="center" vertical="center" wrapText="1"/>
    </xf>
    <xf numFmtId="3" fontId="38" fillId="4" borderId="0" xfId="0" applyNumberFormat="1" applyFont="1" applyFill="1" applyAlignment="1">
      <alignment horizontal="center" vertical="center" wrapText="1"/>
    </xf>
    <xf numFmtId="166" fontId="29" fillId="4" borderId="183" xfId="0" applyNumberFormat="1" applyFont="1" applyFill="1" applyBorder="1" applyAlignment="1">
      <alignment horizontal="center" vertical="center" wrapText="1"/>
    </xf>
    <xf numFmtId="0" fontId="29" fillId="4" borderId="183" xfId="0" applyFont="1" applyFill="1" applyBorder="1" applyAlignment="1">
      <alignment horizontal="center" vertical="center" wrapText="1"/>
    </xf>
    <xf numFmtId="166" fontId="29" fillId="5" borderId="183" xfId="0" applyNumberFormat="1" applyFont="1" applyFill="1" applyBorder="1" applyAlignment="1">
      <alignment horizontal="center" vertical="center" wrapText="1"/>
    </xf>
    <xf numFmtId="0" fontId="29" fillId="5" borderId="183" xfId="0" applyFont="1" applyFill="1" applyBorder="1" applyAlignment="1">
      <alignment horizontal="center" vertical="center" wrapText="1"/>
    </xf>
    <xf numFmtId="166" fontId="38" fillId="4" borderId="183" xfId="0" applyNumberFormat="1" applyFont="1" applyFill="1" applyBorder="1" applyAlignment="1">
      <alignment horizontal="center" vertical="center" wrapText="1"/>
    </xf>
    <xf numFmtId="0" fontId="38" fillId="4" borderId="183" xfId="0" applyFont="1" applyFill="1" applyBorder="1" applyAlignment="1">
      <alignment horizontal="center" vertical="center" wrapText="1"/>
    </xf>
    <xf numFmtId="0" fontId="38" fillId="4" borderId="0" xfId="0" applyFont="1" applyFill="1" applyBorder="1" applyAlignment="1">
      <alignment horizontal="center" vertical="center" wrapText="1"/>
    </xf>
    <xf numFmtId="166" fontId="38" fillId="0" borderId="185" xfId="0" applyNumberFormat="1" applyFont="1" applyBorder="1" applyAlignment="1">
      <alignment horizontal="center" vertical="center" wrapText="1"/>
    </xf>
    <xf numFmtId="3" fontId="38" fillId="0" borderId="185" xfId="0" applyNumberFormat="1" applyFont="1" applyBorder="1" applyAlignment="1">
      <alignment horizontal="center" vertical="center" wrapText="1"/>
    </xf>
    <xf numFmtId="3" fontId="38" fillId="0" borderId="81" xfId="0" applyNumberFormat="1" applyFont="1" applyBorder="1" applyAlignment="1">
      <alignment horizontal="center" vertical="center" wrapText="1"/>
    </xf>
    <xf numFmtId="0" fontId="8"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7" fillId="0" borderId="0" xfId="0" applyFont="1" applyFill="1" applyBorder="1" applyAlignment="1">
      <alignment vertical="center"/>
    </xf>
    <xf numFmtId="0" fontId="1" fillId="0" borderId="0" xfId="0" applyFont="1" applyFill="1" applyBorder="1" applyAlignment="1">
      <alignment horizontal="left" vertical="center" wrapText="1"/>
    </xf>
    <xf numFmtId="0" fontId="1" fillId="0" borderId="0" xfId="0" applyFont="1" applyFill="1" applyBorder="1" applyAlignment="1">
      <alignment horizontal="justify" vertical="center" wrapText="1"/>
    </xf>
    <xf numFmtId="165" fontId="7" fillId="0" borderId="8" xfId="0" applyNumberFormat="1" applyFont="1" applyBorder="1" applyAlignment="1">
      <alignment horizontal="right" vertical="center"/>
    </xf>
    <xf numFmtId="0" fontId="1" fillId="0" borderId="18" xfId="0" applyFont="1" applyBorder="1" applyAlignment="1">
      <alignment horizontal="right" vertical="center"/>
    </xf>
    <xf numFmtId="0" fontId="1" fillId="0" borderId="11" xfId="0" applyFont="1" applyBorder="1" applyAlignment="1">
      <alignment horizontal="left" vertical="center"/>
    </xf>
    <xf numFmtId="3" fontId="7" fillId="3" borderId="0" xfId="0" applyNumberFormat="1" applyFont="1" applyFill="1" applyAlignment="1">
      <alignment horizontal="right" vertical="center"/>
    </xf>
    <xf numFmtId="3" fontId="1" fillId="0" borderId="0" xfId="0" applyNumberFormat="1" applyFont="1" applyAlignment="1">
      <alignment horizontal="left" vertical="center"/>
    </xf>
    <xf numFmtId="0" fontId="1" fillId="0" borderId="18" xfId="0" applyFont="1" applyBorder="1" applyAlignment="1">
      <alignment vertical="center"/>
    </xf>
    <xf numFmtId="0" fontId="1" fillId="0" borderId="11" xfId="0" applyFont="1" applyBorder="1" applyAlignment="1">
      <alignment vertical="center"/>
    </xf>
    <xf numFmtId="3" fontId="1" fillId="3" borderId="0" xfId="0" applyNumberFormat="1" applyFont="1" applyFill="1" applyAlignment="1">
      <alignment vertical="center"/>
    </xf>
    <xf numFmtId="3" fontId="7" fillId="3" borderId="0" xfId="0" applyNumberFormat="1" applyFont="1" applyFill="1" applyAlignment="1">
      <alignment vertical="center"/>
    </xf>
    <xf numFmtId="165" fontId="7" fillId="0" borderId="131" xfId="0" applyNumberFormat="1" applyFont="1" applyBorder="1" applyAlignment="1">
      <alignment horizontal="right" vertical="center"/>
    </xf>
    <xf numFmtId="165" fontId="1" fillId="3" borderId="0" xfId="0" applyNumberFormat="1" applyFont="1" applyFill="1" applyAlignment="1">
      <alignment horizontal="right" vertical="center"/>
    </xf>
    <xf numFmtId="165" fontId="7" fillId="0" borderId="0" xfId="0" applyNumberFormat="1" applyFont="1" applyAlignment="1">
      <alignment horizontal="right" vertical="center"/>
    </xf>
    <xf numFmtId="165" fontId="7" fillId="3" borderId="0" xfId="0" applyNumberFormat="1" applyFont="1" applyFill="1" applyAlignment="1">
      <alignment horizontal="right" vertical="center"/>
    </xf>
    <xf numFmtId="165" fontId="7" fillId="0" borderId="51" xfId="0" applyNumberFormat="1" applyFont="1" applyBorder="1" applyAlignment="1">
      <alignment horizontal="right" vertical="center"/>
    </xf>
    <xf numFmtId="164" fontId="7" fillId="0" borderId="85" xfId="0" applyNumberFormat="1" applyFont="1" applyBorder="1" applyAlignment="1">
      <alignment vertical="center"/>
    </xf>
    <xf numFmtId="3" fontId="9" fillId="0" borderId="217" xfId="0" applyNumberFormat="1" applyFont="1" applyBorder="1" applyAlignment="1">
      <alignment horizontal="right" vertical="center" wrapText="1"/>
    </xf>
    <xf numFmtId="3" fontId="9" fillId="3" borderId="0" xfId="0" applyNumberFormat="1" applyFont="1" applyFill="1" applyBorder="1" applyAlignment="1">
      <alignment vertical="center" wrapText="1"/>
    </xf>
    <xf numFmtId="0" fontId="2" fillId="0" borderId="0" xfId="0" applyFont="1" applyFill="1" applyAlignment="1">
      <alignment vertical="center" wrapText="1"/>
    </xf>
    <xf numFmtId="0" fontId="5" fillId="0" borderId="0" xfId="0" applyFont="1" applyFill="1" applyBorder="1" applyAlignment="1">
      <alignment vertical="center"/>
    </xf>
    <xf numFmtId="0" fontId="97" fillId="0" borderId="0" xfId="0" applyFont="1" applyFill="1" applyAlignment="1">
      <alignment horizontal="left" vertical="center"/>
    </xf>
    <xf numFmtId="0" fontId="97" fillId="0" borderId="0" xfId="0" applyFont="1" applyFill="1" applyAlignment="1">
      <alignment horizontal="center" vertical="center"/>
    </xf>
    <xf numFmtId="0" fontId="0" fillId="0" borderId="0" xfId="0" applyFill="1" applyAlignment="1">
      <alignment horizontal="left"/>
    </xf>
    <xf numFmtId="178" fontId="0" fillId="0" borderId="0" xfId="0" applyNumberFormat="1" applyFill="1" applyAlignment="1">
      <alignment horizontal="right"/>
    </xf>
    <xf numFmtId="169" fontId="1" fillId="0" borderId="0" xfId="9" applyNumberFormat="1" applyFont="1" applyFill="1"/>
    <xf numFmtId="0" fontId="0" fillId="0" borderId="0" xfId="0" applyFill="1" applyAlignment="1">
      <alignment horizontal="left" wrapText="1"/>
    </xf>
    <xf numFmtId="0" fontId="1" fillId="0" borderId="0" xfId="0" applyFont="1" applyFill="1" applyBorder="1" applyAlignment="1">
      <alignment vertical="center" wrapText="1"/>
    </xf>
    <xf numFmtId="3" fontId="9" fillId="3" borderId="217" xfId="0" applyNumberFormat="1" applyFont="1" applyFill="1" applyBorder="1" applyAlignment="1">
      <alignment vertical="center" wrapText="1"/>
    </xf>
    <xf numFmtId="3" fontId="9" fillId="0" borderId="0" xfId="0" applyNumberFormat="1" applyFont="1" applyFill="1" applyAlignment="1">
      <alignment vertical="center" wrapText="1"/>
    </xf>
    <xf numFmtId="3" fontId="9" fillId="0" borderId="157" xfId="0" applyNumberFormat="1" applyFont="1" applyFill="1" applyBorder="1" applyAlignment="1">
      <alignment vertical="center" wrapText="1"/>
    </xf>
    <xf numFmtId="3" fontId="9" fillId="0" borderId="217" xfId="0" applyNumberFormat="1" applyFont="1" applyFill="1" applyBorder="1" applyAlignment="1">
      <alignment vertical="center" wrapText="1"/>
    </xf>
    <xf numFmtId="0" fontId="21" fillId="0" borderId="0" xfId="14" applyFont="1"/>
    <xf numFmtId="0" fontId="0" fillId="0" borderId="0" xfId="0"/>
    <xf numFmtId="3" fontId="1" fillId="4" borderId="0" xfId="0" applyNumberFormat="1" applyFont="1" applyFill="1" applyAlignment="1">
      <alignment vertical="center"/>
    </xf>
    <xf numFmtId="165" fontId="1" fillId="4" borderId="0" xfId="0" applyNumberFormat="1" applyFont="1" applyFill="1" applyAlignment="1">
      <alignment vertical="center"/>
    </xf>
    <xf numFmtId="165" fontId="7" fillId="0" borderId="62" xfId="0" applyNumberFormat="1" applyFont="1" applyBorder="1" applyAlignment="1">
      <alignment horizontal="right" vertical="center" wrapText="1"/>
    </xf>
    <xf numFmtId="165" fontId="1" fillId="3" borderId="0" xfId="0" applyNumberFormat="1" applyFont="1" applyFill="1" applyAlignment="1">
      <alignment horizontal="left" vertical="center" wrapText="1"/>
    </xf>
    <xf numFmtId="0" fontId="5" fillId="3" borderId="0" xfId="0" applyFont="1" applyFill="1" applyAlignment="1">
      <alignment vertical="center" wrapText="1"/>
    </xf>
    <xf numFmtId="165" fontId="1" fillId="0" borderId="0" xfId="0" applyNumberFormat="1" applyFont="1" applyAlignment="1">
      <alignment horizontal="left" vertical="center" wrapText="1"/>
    </xf>
    <xf numFmtId="0" fontId="1" fillId="0" borderId="205" xfId="0" applyFont="1" applyBorder="1" applyAlignment="1">
      <alignment vertical="center"/>
    </xf>
    <xf numFmtId="0" fontId="1" fillId="0" borderId="175" xfId="0" applyFont="1" applyBorder="1" applyAlignment="1">
      <alignment vertical="center"/>
    </xf>
    <xf numFmtId="165" fontId="1" fillId="3" borderId="0" xfId="0" applyNumberFormat="1" applyFont="1" applyFill="1" applyAlignment="1">
      <alignment horizontal="right" vertical="center" wrapText="1"/>
    </xf>
    <xf numFmtId="3" fontId="1" fillId="3" borderId="60" xfId="0" applyNumberFormat="1" applyFont="1" applyFill="1" applyBorder="1" applyAlignment="1">
      <alignment horizontal="right" vertical="center" wrapText="1"/>
    </xf>
    <xf numFmtId="0" fontId="1" fillId="0" borderId="60" xfId="0" applyFont="1" applyBorder="1" applyAlignment="1">
      <alignment vertical="center"/>
    </xf>
    <xf numFmtId="0" fontId="1" fillId="3" borderId="0" xfId="0" applyFont="1" applyFill="1" applyAlignment="1">
      <alignment horizontal="right" vertical="center" wrapText="1"/>
    </xf>
    <xf numFmtId="165" fontId="7" fillId="3" borderId="0" xfId="0" applyNumberFormat="1" applyFont="1" applyFill="1" applyAlignment="1">
      <alignment horizontal="right" vertical="center" wrapText="1"/>
    </xf>
    <xf numFmtId="3" fontId="7" fillId="3" borderId="0" xfId="0" applyNumberFormat="1" applyFont="1" applyFill="1" applyAlignment="1">
      <alignment horizontal="right" vertical="center" wrapText="1"/>
    </xf>
    <xf numFmtId="0" fontId="5" fillId="0" borderId="63" xfId="0" applyFont="1" applyBorder="1" applyAlignment="1">
      <alignment vertical="center"/>
    </xf>
    <xf numFmtId="3" fontId="5" fillId="0" borderId="0" xfId="0" applyNumberFormat="1" applyFont="1" applyAlignment="1">
      <alignment horizontal="right" vertical="center" wrapText="1"/>
    </xf>
    <xf numFmtId="3" fontId="5" fillId="3" borderId="0" xfId="0" applyNumberFormat="1" applyFont="1" applyFill="1" applyAlignment="1">
      <alignment horizontal="right" vertical="center" wrapText="1"/>
    </xf>
    <xf numFmtId="165" fontId="7" fillId="0" borderId="0" xfId="0" applyNumberFormat="1" applyFont="1" applyAlignment="1">
      <alignment horizontal="right" vertical="center" wrapText="1"/>
    </xf>
    <xf numFmtId="165" fontId="14" fillId="0" borderId="0" xfId="0" applyNumberFormat="1" applyFont="1" applyAlignment="1">
      <alignment horizontal="right" vertical="center" wrapText="1"/>
    </xf>
    <xf numFmtId="165" fontId="1" fillId="0" borderId="188" xfId="0" applyNumberFormat="1" applyFont="1" applyBorder="1" applyAlignment="1">
      <alignment horizontal="right" vertical="center" wrapText="1"/>
    </xf>
    <xf numFmtId="165" fontId="1" fillId="0" borderId="158" xfId="0" applyNumberFormat="1" applyFont="1" applyBorder="1" applyAlignment="1">
      <alignment horizontal="right" vertical="center" wrapText="1"/>
    </xf>
    <xf numFmtId="165" fontId="1" fillId="0" borderId="65" xfId="0" applyNumberFormat="1" applyFont="1" applyBorder="1" applyAlignment="1">
      <alignment horizontal="left" vertical="center" wrapText="1"/>
    </xf>
    <xf numFmtId="165" fontId="7" fillId="4" borderId="0" xfId="0" applyNumberFormat="1" applyFont="1" applyFill="1" applyAlignment="1">
      <alignment horizontal="right" vertical="center" wrapText="1"/>
    </xf>
    <xf numFmtId="0" fontId="1" fillId="0" borderId="66" xfId="0" applyFont="1" applyBorder="1" applyAlignment="1">
      <alignment vertical="center"/>
    </xf>
    <xf numFmtId="0" fontId="1" fillId="0" borderId="65" xfId="0" applyFont="1" applyBorder="1" applyAlignment="1">
      <alignment vertical="center"/>
    </xf>
    <xf numFmtId="0" fontId="1" fillId="0" borderId="204" xfId="0" applyFont="1" applyBorder="1" applyAlignment="1">
      <alignment vertical="center"/>
    </xf>
    <xf numFmtId="0" fontId="1" fillId="3" borderId="60" xfId="0" applyFont="1" applyFill="1" applyBorder="1" applyAlignment="1">
      <alignment horizontal="left" vertical="center" wrapText="1"/>
    </xf>
    <xf numFmtId="164" fontId="5" fillId="0" borderId="0" xfId="0" applyNumberFormat="1" applyFont="1" applyAlignment="1">
      <alignment horizontal="right" vertical="center" wrapText="1"/>
    </xf>
    <xf numFmtId="165" fontId="1" fillId="4" borderId="0" xfId="0" applyNumberFormat="1" applyFont="1" applyFill="1" applyAlignment="1">
      <alignment horizontal="right" vertical="center" wrapText="1"/>
    </xf>
    <xf numFmtId="0" fontId="1" fillId="3" borderId="66" xfId="0" applyFont="1" applyFill="1" applyBorder="1" applyAlignment="1">
      <alignment horizontal="left" vertical="center" wrapText="1"/>
    </xf>
    <xf numFmtId="164" fontId="7" fillId="0" borderId="67" xfId="0" applyNumberFormat="1" applyFont="1" applyBorder="1" applyAlignment="1">
      <alignment vertical="center"/>
    </xf>
    <xf numFmtId="0" fontId="7" fillId="0" borderId="67" xfId="0" applyFont="1" applyBorder="1" applyAlignment="1">
      <alignment vertical="center"/>
    </xf>
    <xf numFmtId="3" fontId="1" fillId="3" borderId="68" xfId="0" applyNumberFormat="1" applyFont="1" applyFill="1" applyBorder="1" applyAlignment="1">
      <alignment horizontal="right" vertical="center" wrapText="1"/>
    </xf>
    <xf numFmtId="165" fontId="1" fillId="0" borderId="31" xfId="0" applyNumberFormat="1" applyFont="1" applyBorder="1" applyAlignment="1">
      <alignment horizontal="right" vertical="center"/>
    </xf>
    <xf numFmtId="165" fontId="29" fillId="0" borderId="33" xfId="0" applyNumberFormat="1" applyFont="1" applyBorder="1" applyAlignment="1">
      <alignment horizontal="right" vertical="center"/>
    </xf>
    <xf numFmtId="165" fontId="29" fillId="0" borderId="31" xfId="0" applyNumberFormat="1" applyFont="1" applyBorder="1" applyAlignment="1">
      <alignment horizontal="right" vertical="center"/>
    </xf>
    <xf numFmtId="165" fontId="12" fillId="0" borderId="0" xfId="0" applyNumberFormat="1" applyFont="1" applyAlignment="1">
      <alignment horizontal="right" vertical="center"/>
    </xf>
    <xf numFmtId="165" fontId="14" fillId="0" borderId="79" xfId="0" applyNumberFormat="1" applyFont="1" applyBorder="1" applyAlignment="1">
      <alignment horizontal="right" vertical="center"/>
    </xf>
    <xf numFmtId="165" fontId="50" fillId="0" borderId="79" xfId="0" applyNumberFormat="1" applyFont="1" applyBorder="1" applyAlignment="1">
      <alignment horizontal="right" vertical="center"/>
    </xf>
    <xf numFmtId="164" fontId="12" fillId="0" borderId="0" xfId="0" applyNumberFormat="1" applyFont="1" applyAlignment="1">
      <alignment horizontal="right" vertical="center"/>
    </xf>
    <xf numFmtId="165" fontId="50" fillId="0" borderId="44" xfId="0" applyNumberFormat="1" applyFont="1" applyBorder="1" applyAlignment="1">
      <alignment horizontal="right" vertical="center"/>
    </xf>
    <xf numFmtId="0" fontId="29" fillId="0" borderId="27" xfId="0" applyFont="1" applyBorder="1" applyAlignment="1">
      <alignment horizontal="right" vertical="center"/>
    </xf>
    <xf numFmtId="0" fontId="29" fillId="0" borderId="163" xfId="0" applyFont="1" applyBorder="1" applyAlignment="1">
      <alignment horizontal="right" vertical="center"/>
    </xf>
    <xf numFmtId="165" fontId="29" fillId="0" borderId="44" xfId="0" applyNumberFormat="1" applyFont="1" applyBorder="1" applyAlignment="1">
      <alignment horizontal="right" vertical="center"/>
    </xf>
    <xf numFmtId="0" fontId="29" fillId="0" borderId="222" xfId="0" applyFont="1" applyBorder="1" applyAlignment="1">
      <alignment horizontal="right" vertical="center"/>
    </xf>
    <xf numFmtId="165" fontId="14" fillId="0" borderId="0" xfId="0" applyNumberFormat="1" applyFont="1" applyAlignment="1">
      <alignment horizontal="right" vertical="center"/>
    </xf>
    <xf numFmtId="165" fontId="50" fillId="0" borderId="27" xfId="0" applyNumberFormat="1" applyFont="1" applyBorder="1" applyAlignment="1">
      <alignment horizontal="right" vertical="center"/>
    </xf>
    <xf numFmtId="165" fontId="50" fillId="0" borderId="78" xfId="0" applyNumberFormat="1" applyFont="1" applyBorder="1" applyAlignment="1">
      <alignment horizontal="right" vertical="center"/>
    </xf>
    <xf numFmtId="165" fontId="38" fillId="0" borderId="33" xfId="0" applyNumberFormat="1" applyFont="1" applyBorder="1" applyAlignment="1">
      <alignment horizontal="right" vertical="center"/>
    </xf>
    <xf numFmtId="165" fontId="5" fillId="0" borderId="84" xfId="0" applyNumberFormat="1" applyFont="1" applyBorder="1" applyAlignment="1">
      <alignment horizontal="right" vertical="center"/>
    </xf>
    <xf numFmtId="165" fontId="12" fillId="0" borderId="43" xfId="0" applyNumberFormat="1" applyFont="1" applyBorder="1" applyAlignment="1">
      <alignment horizontal="right" vertical="center"/>
    </xf>
    <xf numFmtId="0" fontId="1" fillId="3" borderId="186" xfId="0" applyFont="1" applyFill="1" applyBorder="1" applyAlignment="1">
      <alignment horizontal="right" vertical="center" wrapText="1"/>
    </xf>
    <xf numFmtId="0" fontId="5" fillId="0" borderId="186" xfId="0" applyFont="1" applyBorder="1" applyAlignment="1">
      <alignment horizontal="right" vertical="center"/>
    </xf>
    <xf numFmtId="3" fontId="5" fillId="0" borderId="186" xfId="0" applyNumberFormat="1" applyFont="1" applyBorder="1" applyAlignment="1">
      <alignment horizontal="right" vertical="center" wrapText="1"/>
    </xf>
    <xf numFmtId="3" fontId="5" fillId="3" borderId="186" xfId="0" applyNumberFormat="1" applyFont="1" applyFill="1" applyBorder="1" applyAlignment="1">
      <alignment horizontal="right" vertical="center" wrapText="1"/>
    </xf>
    <xf numFmtId="174" fontId="1" fillId="4" borderId="0" xfId="0" applyNumberFormat="1" applyFont="1" applyFill="1" applyAlignment="1">
      <alignment vertical="center"/>
    </xf>
    <xf numFmtId="164" fontId="1" fillId="4" borderId="0" xfId="0" applyNumberFormat="1" applyFont="1" applyFill="1" applyAlignment="1">
      <alignment vertical="center"/>
    </xf>
    <xf numFmtId="174" fontId="1" fillId="0" borderId="0" xfId="0" applyNumberFormat="1" applyFont="1" applyAlignment="1">
      <alignment vertical="center"/>
    </xf>
    <xf numFmtId="174" fontId="7" fillId="0" borderId="85" xfId="0" applyNumberFormat="1" applyFont="1" applyBorder="1" applyAlignment="1">
      <alignment vertical="center"/>
    </xf>
    <xf numFmtId="165" fontId="7" fillId="0" borderId="85" xfId="0" applyNumberFormat="1" applyFont="1" applyBorder="1" applyAlignment="1">
      <alignment vertical="center"/>
    </xf>
    <xf numFmtId="165" fontId="3" fillId="0" borderId="0" xfId="0" applyNumberFormat="1" applyFont="1" applyAlignment="1">
      <alignment horizontal="right" vertical="center" wrapText="1"/>
    </xf>
    <xf numFmtId="169" fontId="29" fillId="7" borderId="0" xfId="11" applyNumberFormat="1" applyFont="1" applyFill="1"/>
    <xf numFmtId="169" fontId="29" fillId="0" borderId="0" xfId="11" applyNumberFormat="1" applyFont="1" applyFill="1"/>
    <xf numFmtId="169" fontId="29" fillId="0" borderId="0" xfId="11" applyNumberFormat="1" applyFont="1" applyFill="1" applyBorder="1"/>
    <xf numFmtId="169" fontId="29" fillId="7" borderId="0" xfId="11" applyNumberFormat="1" applyFont="1" applyFill="1" applyBorder="1"/>
    <xf numFmtId="169" fontId="38" fillId="0" borderId="90" xfId="11" applyNumberFormat="1" applyFont="1" applyFill="1" applyBorder="1"/>
    <xf numFmtId="0" fontId="38" fillId="7" borderId="0" xfId="10" applyFont="1" applyFill="1"/>
    <xf numFmtId="0" fontId="38" fillId="0" borderId="0" xfId="10" applyFont="1" applyFill="1"/>
    <xf numFmtId="0" fontId="38" fillId="0" borderId="0" xfId="10" applyFont="1" applyFill="1" applyBorder="1"/>
    <xf numFmtId="0" fontId="38" fillId="7" borderId="0" xfId="10" applyFont="1" applyFill="1" applyBorder="1"/>
    <xf numFmtId="0" fontId="38" fillId="0" borderId="90" xfId="10" applyFont="1" applyFill="1" applyBorder="1"/>
    <xf numFmtId="169" fontId="12" fillId="7" borderId="0" xfId="11" applyNumberFormat="1" applyFont="1" applyFill="1" applyBorder="1"/>
    <xf numFmtId="169" fontId="12" fillId="0" borderId="89" xfId="11" applyNumberFormat="1" applyFont="1" applyFill="1" applyBorder="1"/>
    <xf numFmtId="169" fontId="38" fillId="7" borderId="91" xfId="11" applyNumberFormat="1" applyFont="1" applyFill="1" applyBorder="1"/>
    <xf numFmtId="164" fontId="29" fillId="4" borderId="230" xfId="0" applyNumberFormat="1" applyFont="1" applyFill="1" applyBorder="1" applyAlignment="1">
      <alignment horizontal="right" vertical="center" wrapText="1" indent="3"/>
    </xf>
    <xf numFmtId="164" fontId="29" fillId="4" borderId="0" xfId="0" applyNumberFormat="1" applyFont="1" applyFill="1" applyBorder="1" applyAlignment="1">
      <alignment horizontal="right" vertical="center" wrapText="1" indent="3"/>
    </xf>
    <xf numFmtId="164" fontId="12" fillId="4" borderId="0" xfId="0" applyNumberFormat="1" applyFont="1" applyFill="1" applyBorder="1" applyAlignment="1">
      <alignment horizontal="right" vertical="center" wrapText="1" indent="3"/>
    </xf>
    <xf numFmtId="164" fontId="12" fillId="0" borderId="230" xfId="0" applyNumberFormat="1" applyFont="1" applyFill="1" applyBorder="1" applyAlignment="1">
      <alignment horizontal="right" vertical="center" wrapText="1" indent="3"/>
    </xf>
    <xf numFmtId="164" fontId="12" fillId="0" borderId="0" xfId="0" applyNumberFormat="1" applyFont="1" applyFill="1" applyBorder="1" applyAlignment="1">
      <alignment horizontal="right" vertical="center" wrapText="1" indent="3"/>
    </xf>
    <xf numFmtId="164" fontId="29" fillId="0" borderId="0" xfId="0" applyNumberFormat="1" applyFont="1" applyFill="1" applyBorder="1" applyAlignment="1">
      <alignment horizontal="right" vertical="center" wrapText="1" indent="3"/>
    </xf>
    <xf numFmtId="164" fontId="12" fillId="4" borderId="230" xfId="0" applyNumberFormat="1" applyFont="1" applyFill="1" applyBorder="1" applyAlignment="1">
      <alignment horizontal="right" vertical="center" wrapText="1" indent="3"/>
    </xf>
    <xf numFmtId="164" fontId="29" fillId="0" borderId="230" xfId="0" applyNumberFormat="1" applyFont="1" applyFill="1" applyBorder="1" applyAlignment="1">
      <alignment horizontal="right" vertical="center" wrapText="1" indent="3"/>
    </xf>
    <xf numFmtId="164" fontId="50" fillId="4" borderId="232" xfId="0" applyNumberFormat="1" applyFont="1" applyFill="1" applyBorder="1" applyAlignment="1">
      <alignment horizontal="right" vertical="center" wrapText="1" indent="3"/>
    </xf>
    <xf numFmtId="164" fontId="50" fillId="4" borderId="233" xfId="0" applyNumberFormat="1" applyFont="1" applyFill="1" applyBorder="1" applyAlignment="1">
      <alignment horizontal="right" vertical="center" wrapText="1" indent="3"/>
    </xf>
    <xf numFmtId="165" fontId="38" fillId="4" borderId="121" xfId="0" applyNumberFormat="1" applyFont="1" applyFill="1" applyBorder="1" applyAlignment="1">
      <alignment horizontal="right" vertical="center" wrapText="1"/>
    </xf>
    <xf numFmtId="165" fontId="38" fillId="4" borderId="122" xfId="0" applyNumberFormat="1" applyFont="1" applyFill="1" applyBorder="1" applyAlignment="1">
      <alignment horizontal="right" vertical="center" wrapText="1" indent="4"/>
    </xf>
    <xf numFmtId="3" fontId="38" fillId="0" borderId="124" xfId="0" applyNumberFormat="1" applyFont="1" applyFill="1" applyBorder="1" applyAlignment="1">
      <alignment horizontal="right" vertical="center" wrapText="1"/>
    </xf>
    <xf numFmtId="0" fontId="0" fillId="0" borderId="0" xfId="0"/>
    <xf numFmtId="0" fontId="0" fillId="0" borderId="0" xfId="0"/>
    <xf numFmtId="0" fontId="9" fillId="0" borderId="179" xfId="0" applyFont="1" applyBorder="1" applyAlignment="1">
      <alignment horizontal="left" vertical="center" wrapText="1"/>
    </xf>
    <xf numFmtId="3" fontId="3" fillId="0" borderId="179" xfId="0" applyNumberFormat="1" applyFont="1" applyBorder="1" applyAlignment="1">
      <alignment horizontal="right" vertical="center" wrapText="1"/>
    </xf>
    <xf numFmtId="166" fontId="3" fillId="0" borderId="179" xfId="0" applyNumberFormat="1" applyFont="1" applyBorder="1" applyAlignment="1">
      <alignment horizontal="right" vertical="center" wrapText="1"/>
    </xf>
    <xf numFmtId="0" fontId="47" fillId="0" borderId="179" xfId="0" applyFont="1" applyBorder="1" applyAlignment="1">
      <alignment horizontal="left" vertical="center" wrapText="1"/>
    </xf>
    <xf numFmtId="166" fontId="48" fillId="0" borderId="179" xfId="0" applyNumberFormat="1" applyFont="1" applyBorder="1" applyAlignment="1">
      <alignment horizontal="right" vertical="center" wrapText="1"/>
    </xf>
    <xf numFmtId="0" fontId="9" fillId="3" borderId="179" xfId="0" applyFont="1" applyFill="1" applyBorder="1" applyAlignment="1">
      <alignment horizontal="left" vertical="center" wrapText="1"/>
    </xf>
    <xf numFmtId="166" fontId="3" fillId="3" borderId="179" xfId="0" applyNumberFormat="1" applyFont="1" applyFill="1" applyBorder="1" applyAlignment="1">
      <alignment horizontal="right" vertical="center" wrapText="1"/>
    </xf>
    <xf numFmtId="3" fontId="3" fillId="3" borderId="179" xfId="0" applyNumberFormat="1" applyFont="1" applyFill="1" applyBorder="1" applyAlignment="1">
      <alignment horizontal="right" vertical="center" wrapText="1"/>
    </xf>
    <xf numFmtId="0" fontId="3" fillId="0" borderId="179" xfId="0" applyNumberFormat="1" applyFont="1" applyBorder="1" applyAlignment="1">
      <alignment horizontal="right" vertical="center" wrapText="1"/>
    </xf>
    <xf numFmtId="170" fontId="3" fillId="3" borderId="0" xfId="9" applyNumberFormat="1" applyFont="1" applyFill="1" applyAlignment="1">
      <alignment horizontal="right" vertical="center" wrapText="1"/>
    </xf>
    <xf numFmtId="0" fontId="27" fillId="0" borderId="179" xfId="0" applyFont="1" applyFill="1" applyBorder="1" applyAlignment="1">
      <alignment horizontal="center" vertical="center" wrapText="1"/>
    </xf>
    <xf numFmtId="3" fontId="3" fillId="0" borderId="179" xfId="0" applyNumberFormat="1" applyFont="1" applyFill="1" applyBorder="1" applyAlignment="1">
      <alignment horizontal="right" vertical="center"/>
    </xf>
    <xf numFmtId="166" fontId="3" fillId="0" borderId="179" xfId="0" applyNumberFormat="1" applyFont="1" applyFill="1" applyBorder="1" applyAlignment="1">
      <alignment horizontal="right" vertical="center"/>
    </xf>
    <xf numFmtId="0" fontId="9" fillId="0" borderId="179" xfId="0" applyFont="1" applyBorder="1" applyAlignment="1">
      <alignment horizontal="center" vertical="center"/>
    </xf>
    <xf numFmtId="3" fontId="3" fillId="5" borderId="179" xfId="0" applyNumberFormat="1" applyFont="1" applyFill="1" applyBorder="1" applyAlignment="1">
      <alignment horizontal="right" vertical="center"/>
    </xf>
    <xf numFmtId="166" fontId="3" fillId="5" borderId="179" xfId="0" applyNumberFormat="1" applyFont="1" applyFill="1" applyBorder="1" applyAlignment="1">
      <alignment horizontal="right" vertical="center"/>
    </xf>
    <xf numFmtId="1" fontId="3" fillId="5" borderId="179" xfId="0" applyNumberFormat="1" applyFont="1" applyFill="1" applyBorder="1" applyAlignment="1">
      <alignment horizontal="right" vertical="center"/>
    </xf>
    <xf numFmtId="166" fontId="3" fillId="0" borderId="179" xfId="0" applyNumberFormat="1" applyFont="1" applyBorder="1" applyAlignment="1">
      <alignment horizontal="right" vertical="center"/>
    </xf>
    <xf numFmtId="0" fontId="38" fillId="5" borderId="184" xfId="0" applyFont="1" applyFill="1" applyBorder="1" applyAlignment="1">
      <alignment horizontal="center" vertical="center" wrapText="1"/>
    </xf>
    <xf numFmtId="0" fontId="38" fillId="5" borderId="81" xfId="0" applyFont="1" applyFill="1" applyBorder="1" applyAlignment="1">
      <alignment horizontal="center" vertical="center" wrapText="1"/>
    </xf>
    <xf numFmtId="166" fontId="3" fillId="5" borderId="85" xfId="0" applyNumberFormat="1" applyFont="1" applyFill="1" applyBorder="1" applyAlignment="1">
      <alignment vertical="center"/>
    </xf>
    <xf numFmtId="166" fontId="3" fillId="5" borderId="85" xfId="0" applyNumberFormat="1" applyFont="1" applyFill="1" applyBorder="1" applyAlignment="1">
      <alignment horizontal="right" vertical="center"/>
    </xf>
    <xf numFmtId="166" fontId="0" fillId="0" borderId="85" xfId="0" applyNumberFormat="1" applyBorder="1" applyAlignment="1"/>
    <xf numFmtId="0" fontId="0" fillId="0" borderId="0" xfId="0" applyAlignment="1">
      <alignment vertical="center"/>
    </xf>
    <xf numFmtId="0" fontId="0" fillId="0" borderId="0" xfId="0"/>
    <xf numFmtId="3" fontId="7" fillId="3" borderId="186" xfId="0" applyNumberFormat="1" applyFont="1" applyFill="1" applyBorder="1" applyAlignment="1">
      <alignment horizontal="right" vertical="center" wrapText="1"/>
    </xf>
    <xf numFmtId="165" fontId="3" fillId="0" borderId="0" xfId="0" applyNumberFormat="1" applyFont="1" applyFill="1" applyAlignment="1">
      <alignment horizontal="right" vertical="center" wrapText="1"/>
    </xf>
    <xf numFmtId="3" fontId="0" fillId="0" borderId="0" xfId="0" applyNumberFormat="1" applyAlignment="1">
      <alignment vertical="center"/>
    </xf>
    <xf numFmtId="3" fontId="3" fillId="0" borderId="37" xfId="0" applyNumberFormat="1" applyFont="1" applyFill="1" applyBorder="1" applyAlignment="1">
      <alignment vertical="center"/>
    </xf>
    <xf numFmtId="0" fontId="0" fillId="0" borderId="0" xfId="0"/>
    <xf numFmtId="0" fontId="7" fillId="5" borderId="19" xfId="0" applyFont="1" applyFill="1" applyBorder="1" applyAlignment="1">
      <alignment horizontal="center" vertical="center" wrapText="1"/>
    </xf>
    <xf numFmtId="0" fontId="7" fillId="5" borderId="14" xfId="0" applyFont="1" applyFill="1" applyBorder="1" applyAlignment="1">
      <alignment horizontal="center" vertical="center" wrapText="1"/>
    </xf>
    <xf numFmtId="3" fontId="61" fillId="0" borderId="0" xfId="0" applyNumberFormat="1" applyFont="1" applyBorder="1"/>
    <xf numFmtId="0" fontId="79" fillId="14" borderId="192" xfId="0" applyFont="1" applyFill="1" applyBorder="1" applyAlignment="1">
      <alignment vertical="center"/>
    </xf>
    <xf numFmtId="0" fontId="1" fillId="0" borderId="0" xfId="0" applyFont="1" applyAlignment="1">
      <alignment horizontal="left" vertical="top" wrapText="1"/>
    </xf>
    <xf numFmtId="0" fontId="41" fillId="2" borderId="20" xfId="0" applyFont="1" applyFill="1" applyBorder="1" applyAlignment="1">
      <alignment horizontal="center" vertical="center" wrapText="1"/>
    </xf>
    <xf numFmtId="0" fontId="10" fillId="0" borderId="13" xfId="14" applyFont="1" applyBorder="1" applyAlignment="1">
      <alignment horizontal="right" vertical="center"/>
    </xf>
    <xf numFmtId="0" fontId="6" fillId="2" borderId="0" xfId="14" applyFont="1" applyFill="1" applyAlignment="1">
      <alignment horizontal="center" vertical="center"/>
    </xf>
    <xf numFmtId="0" fontId="10" fillId="0" borderId="0" xfId="14" applyFont="1" applyBorder="1" applyAlignment="1">
      <alignment horizontal="right" vertical="center"/>
    </xf>
    <xf numFmtId="0" fontId="9" fillId="12" borderId="110" xfId="14" applyFont="1" applyFill="1" applyBorder="1" applyAlignment="1">
      <alignment horizontal="center" vertical="center" wrapText="1"/>
    </xf>
    <xf numFmtId="0" fontId="9" fillId="12" borderId="112" xfId="14" applyFont="1" applyFill="1" applyBorder="1" applyAlignment="1">
      <alignment horizontal="center" vertical="center" wrapText="1"/>
    </xf>
    <xf numFmtId="0" fontId="10" fillId="0" borderId="111" xfId="14" applyFont="1" applyBorder="1" applyAlignment="1">
      <alignment horizontal="center" vertical="center"/>
    </xf>
    <xf numFmtId="0" fontId="1" fillId="0" borderId="80" xfId="0" applyFont="1" applyBorder="1" applyAlignment="1">
      <alignment horizontal="center"/>
    </xf>
    <xf numFmtId="0" fontId="7" fillId="0" borderId="80" xfId="0" applyFont="1" applyBorder="1" applyAlignment="1">
      <alignment horizontal="center"/>
    </xf>
    <xf numFmtId="0" fontId="41" fillId="2" borderId="0" xfId="0" quotePrefix="1" applyFont="1" applyFill="1" applyAlignment="1">
      <alignment horizontal="center"/>
    </xf>
    <xf numFmtId="0" fontId="5" fillId="0" borderId="28" xfId="0" quotePrefix="1" applyFont="1" applyBorder="1" applyAlignment="1">
      <alignment horizontal="right"/>
    </xf>
    <xf numFmtId="0" fontId="7" fillId="0" borderId="218" xfId="0" applyFont="1" applyBorder="1" applyAlignment="1">
      <alignment horizontal="center"/>
    </xf>
    <xf numFmtId="0" fontId="1" fillId="0" borderId="0" xfId="0" applyFont="1" applyAlignment="1">
      <alignment horizontal="justify" vertical="justify" wrapText="1"/>
    </xf>
    <xf numFmtId="0" fontId="2" fillId="0" borderId="6" xfId="0" applyFont="1" applyBorder="1" applyAlignment="1">
      <alignment horizontal="center" vertical="center" wrapText="1"/>
    </xf>
    <xf numFmtId="0" fontId="8" fillId="2" borderId="18"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95" xfId="0" applyFont="1" applyFill="1" applyBorder="1" applyAlignment="1">
      <alignment horizontal="center" vertical="center" wrapText="1"/>
    </xf>
    <xf numFmtId="0" fontId="82" fillId="0" borderId="0" xfId="0" applyFont="1" applyAlignment="1">
      <alignment horizontal="center" vertical="center"/>
    </xf>
    <xf numFmtId="0" fontId="6" fillId="2" borderId="0" xfId="0" applyFont="1" applyFill="1" applyAlignment="1">
      <alignment horizontal="center" vertical="center" wrapText="1"/>
    </xf>
    <xf numFmtId="0" fontId="10" fillId="5" borderId="14" xfId="0" applyFont="1" applyFill="1" applyBorder="1" applyAlignment="1">
      <alignment horizontal="right" vertical="center"/>
    </xf>
    <xf numFmtId="0" fontId="10" fillId="0" borderId="48" xfId="0" applyFont="1" applyBorder="1" applyAlignment="1">
      <alignment horizontal="right" vertical="center"/>
    </xf>
    <xf numFmtId="0" fontId="10" fillId="0" borderId="142" xfId="0" applyFont="1" applyBorder="1" applyAlignment="1">
      <alignment horizontal="center" vertical="center"/>
    </xf>
    <xf numFmtId="0" fontId="10" fillId="0" borderId="143" xfId="0" applyFont="1" applyBorder="1" applyAlignment="1">
      <alignment horizontal="center" vertical="center"/>
    </xf>
    <xf numFmtId="0" fontId="10" fillId="0" borderId="144" xfId="0" applyFont="1" applyBorder="1" applyAlignment="1">
      <alignment horizontal="center" vertical="center"/>
    </xf>
    <xf numFmtId="0" fontId="9" fillId="0" borderId="138" xfId="0" applyFont="1" applyBorder="1" applyAlignment="1">
      <alignment horizontal="center" vertical="center"/>
    </xf>
    <xf numFmtId="0" fontId="9" fillId="0" borderId="139" xfId="0" applyFont="1" applyBorder="1" applyAlignment="1">
      <alignment horizontal="center" vertical="center"/>
    </xf>
    <xf numFmtId="0" fontId="9" fillId="0" borderId="145" xfId="0" applyFont="1" applyBorder="1" applyAlignment="1">
      <alignment horizontal="center" vertical="center" wrapText="1"/>
    </xf>
    <xf numFmtId="0" fontId="9" fillId="0" borderId="138" xfId="0" applyFont="1" applyBorder="1" applyAlignment="1">
      <alignment horizontal="center" vertical="center" wrapText="1"/>
    </xf>
    <xf numFmtId="0" fontId="5" fillId="0" borderId="0" xfId="0" applyFont="1" applyAlignment="1">
      <alignment horizontal="right" vertical="center" wrapText="1"/>
    </xf>
    <xf numFmtId="0" fontId="2" fillId="0" borderId="0" xfId="0" applyFont="1" applyAlignment="1">
      <alignment horizontal="center" vertical="center" wrapText="1"/>
    </xf>
    <xf numFmtId="0" fontId="5" fillId="0" borderId="0" xfId="0" applyFont="1" applyAlignment="1">
      <alignment horizontal="center" vertical="center"/>
    </xf>
    <xf numFmtId="0" fontId="21" fillId="2" borderId="8" xfId="0" applyFont="1" applyFill="1" applyBorder="1" applyAlignment="1">
      <alignment vertical="center" wrapText="1"/>
    </xf>
    <xf numFmtId="0" fontId="21" fillId="2" borderId="7" xfId="0" applyFont="1" applyFill="1" applyBorder="1" applyAlignment="1">
      <alignment vertical="center" wrapText="1"/>
    </xf>
    <xf numFmtId="0" fontId="8" fillId="2" borderId="18"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3" fillId="2" borderId="75"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10" fillId="0" borderId="85" xfId="0" applyFont="1" applyBorder="1" applyAlignment="1">
      <alignment horizontal="right" vertical="center" wrapText="1"/>
    </xf>
    <xf numFmtId="0" fontId="6" fillId="2" borderId="13" xfId="0" applyFont="1" applyFill="1" applyBorder="1" applyAlignment="1">
      <alignment horizontal="center" vertical="center" wrapText="1"/>
    </xf>
    <xf numFmtId="0" fontId="10" fillId="5" borderId="85" xfId="0" applyFont="1" applyFill="1" applyBorder="1" applyAlignment="1">
      <alignment horizontal="left" vertical="center"/>
    </xf>
    <xf numFmtId="0" fontId="9" fillId="0" borderId="37" xfId="0" applyFont="1" applyBorder="1" applyAlignment="1">
      <alignment horizontal="left" vertical="center"/>
    </xf>
    <xf numFmtId="0" fontId="10" fillId="4" borderId="0" xfId="0" applyFont="1" applyFill="1" applyAlignment="1">
      <alignment horizontal="left" vertical="center"/>
    </xf>
    <xf numFmtId="0" fontId="6" fillId="2" borderId="0" xfId="0" applyFont="1" applyFill="1" applyBorder="1" applyAlignment="1">
      <alignment horizontal="center" vertical="center"/>
    </xf>
    <xf numFmtId="0" fontId="3" fillId="2" borderId="75" xfId="0" applyFont="1" applyFill="1" applyBorder="1" applyAlignment="1">
      <alignment horizontal="center" vertical="center"/>
    </xf>
    <xf numFmtId="0" fontId="3" fillId="2" borderId="0" xfId="0" applyFont="1" applyFill="1" applyBorder="1" applyAlignment="1">
      <alignment horizontal="center" vertical="center"/>
    </xf>
    <xf numFmtId="0" fontId="74" fillId="0" borderId="12" xfId="0" applyFont="1" applyBorder="1" applyAlignment="1">
      <alignment horizontal="right" vertical="center"/>
    </xf>
    <xf numFmtId="0" fontId="6" fillId="2" borderId="13" xfId="0" applyFont="1" applyFill="1" applyBorder="1" applyAlignment="1">
      <alignment horizontal="center" vertical="center"/>
    </xf>
    <xf numFmtId="0" fontId="10" fillId="5" borderId="0" xfId="0" applyFont="1" applyFill="1" applyAlignment="1">
      <alignment horizontal="left" vertical="center"/>
    </xf>
    <xf numFmtId="0" fontId="9" fillId="0" borderId="0" xfId="0" applyFont="1" applyAlignment="1">
      <alignment horizontal="left" vertical="center"/>
    </xf>
    <xf numFmtId="0" fontId="1" fillId="0" borderId="0" xfId="0" applyFont="1" applyBorder="1" applyAlignment="1">
      <alignment horizontal="justify" vertical="center" wrapText="1"/>
    </xf>
    <xf numFmtId="0" fontId="5" fillId="5" borderId="0" xfId="0" applyFont="1" applyFill="1" applyAlignment="1">
      <alignment horizontal="right" vertical="center" wrapText="1"/>
    </xf>
    <xf numFmtId="0" fontId="2" fillId="5" borderId="0" xfId="0" applyFont="1" applyFill="1" applyAlignment="1">
      <alignment horizontal="center" vertical="center" wrapText="1"/>
    </xf>
    <xf numFmtId="0" fontId="1" fillId="5" borderId="0" xfId="0" applyFont="1" applyFill="1" applyBorder="1" applyAlignment="1">
      <alignment horizontal="justify" vertical="center"/>
    </xf>
    <xf numFmtId="0" fontId="5" fillId="5" borderId="0" xfId="0" applyFont="1" applyFill="1" applyAlignment="1">
      <alignment horizontal="right" vertical="center"/>
    </xf>
    <xf numFmtId="0" fontId="1" fillId="0" borderId="13" xfId="0" applyFont="1" applyBorder="1" applyAlignment="1">
      <alignment horizontal="justify" vertical="center"/>
    </xf>
    <xf numFmtId="0" fontId="10" fillId="0" borderId="0" xfId="0" applyFont="1" applyBorder="1" applyAlignment="1">
      <alignment horizontal="right" vertical="center"/>
    </xf>
    <xf numFmtId="0" fontId="6" fillId="2" borderId="0" xfId="0" applyFont="1" applyFill="1" applyAlignment="1">
      <alignment horizontal="center" vertical="center"/>
    </xf>
    <xf numFmtId="0" fontId="66" fillId="2" borderId="0" xfId="0" applyFont="1" applyFill="1" applyAlignment="1">
      <alignment horizontal="center" vertical="center"/>
    </xf>
    <xf numFmtId="0" fontId="1" fillId="0" borderId="0" xfId="0" applyFont="1" applyAlignment="1">
      <alignment horizontal="justify" wrapText="1"/>
    </xf>
    <xf numFmtId="0" fontId="10" fillId="0" borderId="14" xfId="0" applyFont="1" applyBorder="1" applyAlignment="1">
      <alignment horizontal="right" vertical="center" wrapText="1"/>
    </xf>
    <xf numFmtId="0" fontId="7" fillId="5" borderId="19"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9" fillId="6" borderId="0" xfId="0" applyFont="1" applyFill="1" applyAlignment="1">
      <alignment horizontal="left" vertical="center"/>
    </xf>
    <xf numFmtId="0" fontId="9" fillId="6" borderId="0" xfId="0" applyFont="1" applyFill="1" applyBorder="1" applyAlignment="1">
      <alignment horizontal="left" vertical="center"/>
    </xf>
    <xf numFmtId="0" fontId="19" fillId="0" borderId="50" xfId="0" applyFont="1" applyBorder="1" applyAlignment="1">
      <alignment vertical="center"/>
    </xf>
    <xf numFmtId="0" fontId="5" fillId="0" borderId="15" xfId="0" applyFont="1" applyBorder="1" applyAlignment="1">
      <alignment horizontal="right" vertical="center"/>
    </xf>
    <xf numFmtId="0" fontId="1" fillId="0" borderId="0" xfId="0" applyFont="1" applyAlignment="1">
      <alignment horizontal="justify" vertical="center" wrapText="1"/>
    </xf>
    <xf numFmtId="0" fontId="9" fillId="6" borderId="85" xfId="0" applyFont="1" applyFill="1" applyBorder="1" applyAlignment="1">
      <alignment horizontal="left" vertical="center"/>
    </xf>
    <xf numFmtId="0" fontId="3" fillId="3" borderId="0" xfId="0" applyFont="1" applyFill="1" applyAlignment="1">
      <alignment horizontal="left" vertical="center"/>
    </xf>
    <xf numFmtId="0" fontId="3" fillId="3" borderId="0" xfId="0" applyFont="1" applyFill="1" applyBorder="1" applyAlignment="1">
      <alignment horizontal="left" vertical="center"/>
    </xf>
    <xf numFmtId="0" fontId="9" fillId="0" borderId="0" xfId="0" applyFont="1" applyBorder="1" applyAlignment="1">
      <alignment horizontal="left" vertical="center"/>
    </xf>
    <xf numFmtId="0" fontId="3" fillId="0" borderId="0" xfId="0" applyFont="1" applyAlignment="1">
      <alignment horizontal="left" vertical="center"/>
    </xf>
    <xf numFmtId="0" fontId="3" fillId="0" borderId="0" xfId="0" applyFont="1" applyBorder="1" applyAlignment="1">
      <alignment horizontal="left" vertical="center"/>
    </xf>
    <xf numFmtId="0" fontId="9" fillId="3" borderId="0" xfId="0" applyFont="1" applyFill="1" applyAlignment="1">
      <alignment horizontal="left" vertical="center"/>
    </xf>
    <xf numFmtId="0" fontId="9" fillId="3" borderId="0" xfId="0" applyFont="1" applyFill="1" applyBorder="1" applyAlignment="1">
      <alignment horizontal="left" vertical="center"/>
    </xf>
    <xf numFmtId="0" fontId="10" fillId="0" borderId="197" xfId="0" applyFont="1" applyBorder="1" applyAlignment="1">
      <alignment horizontal="center" vertical="center"/>
    </xf>
    <xf numFmtId="0" fontId="10" fillId="0" borderId="0" xfId="0" applyFont="1" applyBorder="1" applyAlignment="1">
      <alignment horizontal="center" vertical="center"/>
    </xf>
    <xf numFmtId="0" fontId="10" fillId="5" borderId="51" xfId="0" applyFont="1" applyFill="1" applyBorder="1" applyAlignment="1">
      <alignment horizontal="center" vertical="center"/>
    </xf>
    <xf numFmtId="0" fontId="5" fillId="0" borderId="6" xfId="0" applyFont="1" applyBorder="1" applyAlignment="1">
      <alignment horizontal="right"/>
    </xf>
    <xf numFmtId="0" fontId="5" fillId="0" borderId="0" xfId="0" applyFont="1" applyAlignment="1">
      <alignment horizontal="center" vertical="center" wrapText="1"/>
    </xf>
    <xf numFmtId="0" fontId="1" fillId="0" borderId="0" xfId="0" applyFont="1" applyAlignment="1">
      <alignment horizontal="left" wrapText="1"/>
    </xf>
    <xf numFmtId="0" fontId="4" fillId="0" borderId="0" xfId="0" applyFont="1" applyAlignment="1">
      <alignment horizontal="justify" vertical="center"/>
    </xf>
    <xf numFmtId="0" fontId="2" fillId="0" borderId="0" xfId="0" applyFont="1" applyAlignment="1">
      <alignment horizontal="center" vertical="center"/>
    </xf>
    <xf numFmtId="0" fontId="1" fillId="0" borderId="0" xfId="0" applyFont="1" applyAlignment="1">
      <alignment horizontal="left" vertical="center" wrapText="1"/>
    </xf>
    <xf numFmtId="0" fontId="4" fillId="0" borderId="0" xfId="0" applyFont="1" applyAlignment="1">
      <alignment horizontal="left" vertical="center" wrapText="1"/>
    </xf>
    <xf numFmtId="0" fontId="1" fillId="0" borderId="13" xfId="0" applyFont="1" applyBorder="1" applyAlignment="1">
      <alignment horizontal="left" vertical="center" wrapText="1"/>
    </xf>
    <xf numFmtId="0" fontId="9" fillId="0" borderId="20" xfId="0" applyFont="1" applyBorder="1" applyAlignment="1">
      <alignment horizontal="center" vertical="center"/>
    </xf>
    <xf numFmtId="0" fontId="9" fillId="0" borderId="13" xfId="0" applyFont="1" applyBorder="1" applyAlignment="1">
      <alignment horizontal="center" vertical="center"/>
    </xf>
    <xf numFmtId="0" fontId="5" fillId="5" borderId="0" xfId="0" applyFont="1" applyFill="1" applyAlignment="1">
      <alignment horizontal="center" vertical="center"/>
    </xf>
    <xf numFmtId="0" fontId="5" fillId="5" borderId="0" xfId="0" applyFont="1" applyFill="1" applyBorder="1" applyAlignment="1">
      <alignment horizontal="right" vertical="center"/>
    </xf>
    <xf numFmtId="0" fontId="1" fillId="0" borderId="13" xfId="0" applyFont="1" applyBorder="1" applyAlignment="1">
      <alignment horizontal="justify" vertical="center" wrapText="1"/>
    </xf>
    <xf numFmtId="0" fontId="5" fillId="0" borderId="14" xfId="0" applyFont="1" applyBorder="1" applyAlignment="1">
      <alignment horizontal="right" vertical="center"/>
    </xf>
    <xf numFmtId="0" fontId="9" fillId="4" borderId="14" xfId="0" applyFont="1" applyFill="1" applyBorder="1" applyAlignment="1">
      <alignment horizontal="center" vertical="center"/>
    </xf>
    <xf numFmtId="0" fontId="1" fillId="0" borderId="0" xfId="0" applyFont="1" applyAlignment="1">
      <alignment horizontal="left" vertical="center"/>
    </xf>
    <xf numFmtId="0" fontId="9" fillId="5" borderId="19" xfId="0" applyFont="1" applyFill="1" applyBorder="1" applyAlignment="1">
      <alignment horizontal="center" vertical="center" wrapText="1"/>
    </xf>
    <xf numFmtId="0" fontId="9" fillId="5" borderId="0" xfId="0" applyFont="1" applyFill="1" applyAlignment="1">
      <alignment horizontal="center" vertical="center" wrapText="1"/>
    </xf>
    <xf numFmtId="0" fontId="9" fillId="4" borderId="0" xfId="0" applyFont="1" applyFill="1" applyAlignment="1">
      <alignment horizontal="center" vertical="center" wrapText="1"/>
    </xf>
    <xf numFmtId="0" fontId="27" fillId="4" borderId="0" xfId="0" applyFont="1" applyFill="1" applyAlignment="1">
      <alignment horizontal="center" vertical="center"/>
    </xf>
    <xf numFmtId="0" fontId="1" fillId="0" borderId="0" xfId="0" applyFont="1" applyBorder="1" applyAlignment="1">
      <alignment horizontal="left" vertical="center" wrapText="1"/>
    </xf>
    <xf numFmtId="0" fontId="6" fillId="2" borderId="4" xfId="0" applyFont="1" applyFill="1" applyBorder="1" applyAlignment="1">
      <alignment horizontal="center" vertical="center"/>
    </xf>
    <xf numFmtId="0" fontId="2" fillId="5" borderId="0" xfId="0" applyFont="1" applyFill="1" applyAlignment="1">
      <alignment horizontal="center" vertical="center"/>
    </xf>
    <xf numFmtId="0" fontId="6" fillId="2" borderId="196" xfId="0" applyFont="1" applyFill="1" applyBorder="1" applyAlignment="1">
      <alignment horizontal="center" vertical="center"/>
    </xf>
    <xf numFmtId="0" fontId="5" fillId="5" borderId="6" xfId="0" applyFont="1" applyFill="1" applyBorder="1" applyAlignment="1">
      <alignment horizontal="right" vertical="center"/>
    </xf>
    <xf numFmtId="0" fontId="6" fillId="2" borderId="11" xfId="0" applyFont="1" applyFill="1" applyBorder="1" applyAlignment="1">
      <alignment horizontal="center" vertical="center"/>
    </xf>
    <xf numFmtId="0" fontId="5" fillId="0" borderId="6" xfId="0" applyFont="1" applyBorder="1" applyAlignment="1">
      <alignment horizontal="right" vertical="center"/>
    </xf>
    <xf numFmtId="0" fontId="13" fillId="2" borderId="193" xfId="0" applyFont="1" applyFill="1" applyBorder="1" applyAlignment="1">
      <alignment horizontal="center" vertical="center"/>
    </xf>
    <xf numFmtId="0" fontId="13" fillId="2" borderId="194" xfId="0" applyFont="1" applyFill="1" applyBorder="1" applyAlignment="1">
      <alignment horizontal="center" vertical="center"/>
    </xf>
    <xf numFmtId="0" fontId="6" fillId="2" borderId="198" xfId="0" applyFont="1" applyFill="1" applyBorder="1" applyAlignment="1">
      <alignment horizontal="center" vertical="center"/>
    </xf>
    <xf numFmtId="0" fontId="6" fillId="2" borderId="199" xfId="0" applyFont="1" applyFill="1" applyBorder="1" applyAlignment="1">
      <alignment horizontal="center" vertical="center"/>
    </xf>
    <xf numFmtId="0" fontId="9" fillId="5" borderId="20" xfId="0" applyFont="1" applyFill="1" applyBorder="1" applyAlignment="1">
      <alignment horizontal="center" vertical="center" wrapText="1"/>
    </xf>
    <xf numFmtId="0" fontId="5" fillId="5" borderId="0" xfId="0" applyFont="1" applyFill="1" applyBorder="1" applyAlignment="1">
      <alignment horizontal="center" vertical="center"/>
    </xf>
    <xf numFmtId="0" fontId="5" fillId="5" borderId="0" xfId="0" applyFont="1" applyFill="1" applyAlignment="1">
      <alignment horizontal="center" vertical="center" wrapText="1"/>
    </xf>
    <xf numFmtId="0" fontId="3" fillId="0" borderId="0" xfId="0" applyFont="1" applyBorder="1" applyAlignment="1">
      <alignment horizontal="justify" vertical="center"/>
    </xf>
    <xf numFmtId="0" fontId="5" fillId="0" borderId="0" xfId="0" applyFont="1" applyBorder="1" applyAlignment="1">
      <alignment horizontal="right" vertical="center"/>
    </xf>
    <xf numFmtId="0" fontId="5" fillId="0" borderId="12" xfId="0" applyFont="1" applyBorder="1" applyAlignment="1">
      <alignment horizontal="right" vertical="center" wrapText="1"/>
    </xf>
    <xf numFmtId="0" fontId="21" fillId="2" borderId="13" xfId="0" applyFont="1" applyFill="1" applyBorder="1" applyAlignment="1">
      <alignment vertical="center" wrapText="1"/>
    </xf>
    <xf numFmtId="0" fontId="21" fillId="2" borderId="0" xfId="0" applyFont="1" applyFill="1" applyBorder="1" applyAlignment="1">
      <alignment vertical="center" wrapText="1"/>
    </xf>
    <xf numFmtId="0" fontId="8" fillId="2" borderId="1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5" fillId="0" borderId="12" xfId="0" applyFont="1" applyBorder="1" applyAlignment="1">
      <alignment horizontal="right" vertical="center"/>
    </xf>
    <xf numFmtId="0" fontId="3" fillId="0" borderId="0" xfId="0" applyFont="1" applyBorder="1" applyAlignment="1">
      <alignment horizontal="left"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right"/>
    </xf>
    <xf numFmtId="0" fontId="10" fillId="0" borderId="190" xfId="0" applyFont="1" applyBorder="1" applyAlignment="1">
      <alignment horizontal="right" vertical="center"/>
    </xf>
    <xf numFmtId="0" fontId="10" fillId="0" borderId="131" xfId="0" applyFont="1" applyBorder="1" applyAlignment="1">
      <alignment horizontal="right" vertical="center"/>
    </xf>
    <xf numFmtId="0" fontId="3" fillId="0" borderId="0" xfId="0" applyFont="1" applyFill="1" applyBorder="1" applyAlignment="1">
      <alignment horizontal="left" vertical="top" wrapText="1"/>
    </xf>
    <xf numFmtId="0" fontId="10" fillId="0" borderId="189" xfId="0" applyFont="1" applyBorder="1" applyAlignment="1">
      <alignment horizontal="right" vertical="center"/>
    </xf>
    <xf numFmtId="0" fontId="10" fillId="0" borderId="191" xfId="0" applyFont="1" applyBorder="1" applyAlignment="1">
      <alignment horizontal="right" vertical="center"/>
    </xf>
    <xf numFmtId="0" fontId="5" fillId="0" borderId="0" xfId="0" applyFont="1" applyAlignment="1">
      <alignment horizontal="right" vertical="center"/>
    </xf>
    <xf numFmtId="0" fontId="66" fillId="2" borderId="0" xfId="0" applyFont="1" applyFill="1" applyAlignment="1">
      <alignment horizontal="center" vertical="center" wrapText="1"/>
    </xf>
    <xf numFmtId="0" fontId="10" fillId="0" borderId="81" xfId="0" applyFont="1" applyBorder="1" applyAlignment="1">
      <alignment horizontal="right" vertical="center"/>
    </xf>
    <xf numFmtId="3" fontId="7" fillId="4" borderId="0" xfId="0" applyNumberFormat="1" applyFont="1" applyFill="1" applyAlignment="1">
      <alignment horizontal="right" vertical="center"/>
    </xf>
    <xf numFmtId="165" fontId="5" fillId="4" borderId="0" xfId="0" applyNumberFormat="1" applyFont="1" applyFill="1" applyAlignment="1">
      <alignment horizontal="right" vertical="center"/>
    </xf>
    <xf numFmtId="0" fontId="5" fillId="4" borderId="81" xfId="0" applyFont="1" applyFill="1" applyBorder="1" applyAlignment="1">
      <alignment horizontal="right" vertical="center"/>
    </xf>
    <xf numFmtId="0" fontId="5" fillId="4" borderId="0" xfId="0" applyFont="1" applyFill="1" applyAlignment="1">
      <alignment horizontal="right" vertical="center"/>
    </xf>
    <xf numFmtId="0" fontId="6" fillId="2" borderId="0" xfId="0" applyFont="1" applyFill="1" applyBorder="1" applyAlignment="1">
      <alignment horizontal="center" vertical="center" wrapText="1"/>
    </xf>
    <xf numFmtId="0" fontId="10" fillId="3" borderId="128" xfId="0" applyFont="1" applyFill="1" applyBorder="1" applyAlignment="1">
      <alignment horizontal="right" vertical="center" wrapText="1"/>
    </xf>
    <xf numFmtId="0" fontId="10" fillId="0" borderId="14" xfId="0" applyFont="1" applyBorder="1" applyAlignment="1">
      <alignment horizontal="center" vertical="center"/>
    </xf>
    <xf numFmtId="0" fontId="48" fillId="0" borderId="19" xfId="0" applyFont="1" applyBorder="1" applyAlignment="1">
      <alignment horizontal="center" vertical="center" textRotation="90"/>
    </xf>
    <xf numFmtId="0" fontId="48" fillId="0" borderId="0" xfId="0" applyFont="1" applyBorder="1" applyAlignment="1">
      <alignment horizontal="center" vertical="center" textRotation="90"/>
    </xf>
    <xf numFmtId="0" fontId="23" fillId="4" borderId="0" xfId="0" applyFont="1" applyFill="1" applyAlignment="1">
      <alignment horizontal="center" vertical="center" textRotation="90" wrapText="1"/>
    </xf>
    <xf numFmtId="0" fontId="23" fillId="4" borderId="14" xfId="0" applyFont="1" applyFill="1" applyBorder="1" applyAlignment="1">
      <alignment horizontal="center" vertical="center" textRotation="90" wrapText="1"/>
    </xf>
    <xf numFmtId="0" fontId="5" fillId="0" borderId="81" xfId="0" applyFont="1" applyBorder="1" applyAlignment="1">
      <alignment horizontal="right" vertical="center" wrapText="1"/>
    </xf>
    <xf numFmtId="0" fontId="1" fillId="4" borderId="19" xfId="0" applyFont="1" applyFill="1" applyBorder="1" applyAlignment="1">
      <alignment horizontal="center" vertical="center" textRotation="90" wrapText="1"/>
    </xf>
    <xf numFmtId="0" fontId="1" fillId="4" borderId="0" xfId="0" applyFont="1" applyFill="1" applyAlignment="1">
      <alignment horizontal="center" vertical="center" textRotation="90" wrapText="1"/>
    </xf>
    <xf numFmtId="0" fontId="1" fillId="4" borderId="28" xfId="0" applyFont="1" applyFill="1" applyBorder="1" applyAlignment="1">
      <alignment horizontal="center" vertical="center" textRotation="90" wrapText="1"/>
    </xf>
    <xf numFmtId="0" fontId="3" fillId="4" borderId="19" xfId="0" applyFont="1" applyFill="1" applyBorder="1" applyAlignment="1">
      <alignment horizontal="center" vertical="center" textRotation="90" wrapText="1"/>
    </xf>
    <xf numFmtId="0" fontId="3" fillId="4" borderId="0" xfId="0" applyFont="1" applyFill="1" applyAlignment="1">
      <alignment horizontal="center" vertical="center" textRotation="90" wrapText="1"/>
    </xf>
    <xf numFmtId="0" fontId="3" fillId="4" borderId="14" xfId="0" applyFont="1" applyFill="1" applyBorder="1" applyAlignment="1">
      <alignment horizontal="center" vertical="center" textRotation="90" wrapText="1"/>
    </xf>
    <xf numFmtId="0" fontId="3" fillId="0" borderId="92" xfId="0" applyFont="1" applyBorder="1" applyAlignment="1">
      <alignment horizontal="justify" vertical="center" wrapText="1"/>
    </xf>
    <xf numFmtId="0" fontId="7" fillId="0" borderId="0" xfId="0" applyFont="1" applyAlignment="1">
      <alignment horizontal="center" vertical="center" wrapText="1"/>
    </xf>
    <xf numFmtId="0" fontId="1" fillId="4" borderId="182"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183"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4" borderId="180" xfId="0" applyFont="1" applyFill="1" applyBorder="1" applyAlignment="1">
      <alignment horizontal="center" vertical="center" wrapText="1"/>
    </xf>
    <xf numFmtId="0" fontId="7" fillId="4" borderId="92" xfId="0" applyFont="1" applyFill="1" applyBorder="1" applyAlignment="1">
      <alignment horizontal="center" vertical="center" wrapText="1"/>
    </xf>
    <xf numFmtId="0" fontId="7" fillId="4" borderId="181" xfId="0" applyFont="1" applyFill="1" applyBorder="1" applyAlignment="1">
      <alignment horizontal="center" vertical="center" wrapText="1"/>
    </xf>
    <xf numFmtId="0" fontId="7" fillId="4" borderId="18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183"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81" xfId="0" applyFont="1" applyFill="1" applyBorder="1" applyAlignment="1">
      <alignment horizontal="center" vertical="center" wrapText="1"/>
    </xf>
    <xf numFmtId="0" fontId="57" fillId="2" borderId="0" xfId="10" applyFont="1" applyFill="1" applyAlignment="1">
      <alignment horizontal="center" vertical="center" wrapText="1"/>
    </xf>
    <xf numFmtId="0" fontId="10" fillId="5" borderId="81" xfId="10" applyFont="1" applyFill="1" applyBorder="1" applyAlignment="1">
      <alignment horizontal="right" vertical="center"/>
    </xf>
    <xf numFmtId="0" fontId="9" fillId="5" borderId="92" xfId="10" applyFont="1" applyFill="1" applyBorder="1" applyAlignment="1">
      <alignment horizontal="center" vertical="center"/>
    </xf>
    <xf numFmtId="0" fontId="9" fillId="5" borderId="93" xfId="10" applyFont="1" applyFill="1" applyBorder="1" applyAlignment="1">
      <alignment horizontal="center" vertical="center"/>
    </xf>
    <xf numFmtId="0" fontId="9" fillId="5" borderId="94" xfId="10" applyFont="1" applyFill="1" applyBorder="1" applyAlignment="1">
      <alignment horizontal="center" vertical="center"/>
    </xf>
    <xf numFmtId="0" fontId="58" fillId="2" borderId="0" xfId="10" applyFont="1" applyFill="1" applyAlignment="1">
      <alignment horizontal="center" vertical="center" wrapText="1"/>
    </xf>
    <xf numFmtId="0" fontId="59" fillId="0" borderId="0" xfId="10" applyFont="1" applyAlignment="1">
      <alignment horizontal="right"/>
    </xf>
    <xf numFmtId="0" fontId="54" fillId="7" borderId="91" xfId="10" applyFont="1" applyFill="1" applyBorder="1" applyAlignment="1">
      <alignment horizontal="center"/>
    </xf>
    <xf numFmtId="0" fontId="54" fillId="7" borderId="99" xfId="10" applyFont="1" applyFill="1" applyBorder="1" applyAlignment="1">
      <alignment horizontal="center"/>
    </xf>
    <xf numFmtId="0" fontId="0" fillId="0" borderId="0" xfId="0" applyAlignment="1">
      <alignment vertical="center"/>
    </xf>
    <xf numFmtId="0" fontId="5" fillId="12" borderId="128" xfId="0" applyFont="1" applyFill="1" applyBorder="1" applyAlignment="1">
      <alignment horizontal="right" vertical="center"/>
    </xf>
    <xf numFmtId="0" fontId="7" fillId="12" borderId="129" xfId="9" applyNumberFormat="1" applyFont="1" applyFill="1" applyBorder="1" applyAlignment="1">
      <alignment horizontal="center" vertical="center"/>
    </xf>
    <xf numFmtId="0" fontId="7" fillId="12" borderId="129" xfId="9" applyNumberFormat="1" applyFont="1" applyFill="1" applyBorder="1" applyAlignment="1">
      <alignment horizontal="center" vertical="center" wrapText="1"/>
    </xf>
    <xf numFmtId="0" fontId="10" fillId="0" borderId="12" xfId="0" applyFont="1" applyBorder="1" applyAlignment="1">
      <alignment horizontal="right" vertical="center" wrapText="1"/>
    </xf>
    <xf numFmtId="0" fontId="6" fillId="2" borderId="0" xfId="13" applyFont="1" applyFill="1" applyBorder="1" applyAlignment="1">
      <alignment horizontal="center" vertical="center" wrapText="1"/>
    </xf>
    <xf numFmtId="0" fontId="5" fillId="0" borderId="101" xfId="13" applyFont="1" applyBorder="1" applyAlignment="1">
      <alignment horizontal="right"/>
    </xf>
    <xf numFmtId="0" fontId="5" fillId="0" borderId="0" xfId="13" applyFont="1" applyBorder="1" applyAlignment="1">
      <alignment horizontal="right"/>
    </xf>
    <xf numFmtId="0" fontId="20" fillId="2" borderId="0" xfId="0" applyFont="1" applyFill="1" applyBorder="1" applyAlignment="1">
      <alignment horizontal="center" vertical="center" wrapText="1"/>
    </xf>
    <xf numFmtId="0" fontId="5" fillId="12" borderId="128" xfId="0" applyFont="1" applyFill="1" applyBorder="1" applyAlignment="1">
      <alignment horizontal="right"/>
    </xf>
    <xf numFmtId="0" fontId="5" fillId="0" borderId="112" xfId="0" applyFont="1" applyBorder="1" applyAlignment="1">
      <alignment horizontal="right" vertical="center" wrapText="1"/>
    </xf>
    <xf numFmtId="0" fontId="52" fillId="2" borderId="0" xfId="0" applyFont="1" applyFill="1" applyAlignment="1">
      <alignment horizontal="center" vertical="center"/>
    </xf>
    <xf numFmtId="0" fontId="10" fillId="0" borderId="81" xfId="0" applyFont="1" applyFill="1" applyBorder="1" applyAlignment="1">
      <alignment horizontal="right" vertical="center"/>
    </xf>
    <xf numFmtId="0" fontId="52" fillId="2" borderId="0" xfId="10" applyFont="1" applyFill="1" applyAlignment="1">
      <alignment horizontal="center" vertical="center"/>
    </xf>
    <xf numFmtId="0" fontId="10" fillId="0" borderId="81" xfId="10" applyFont="1" applyFill="1" applyBorder="1" applyAlignment="1">
      <alignment horizontal="right" vertical="center"/>
    </xf>
    <xf numFmtId="0" fontId="10" fillId="12" borderId="52" xfId="0" applyFont="1" applyFill="1" applyBorder="1" applyAlignment="1">
      <alignment horizontal="right" vertical="center" wrapText="1"/>
    </xf>
    <xf numFmtId="0" fontId="5" fillId="0" borderId="65" xfId="0" applyFont="1" applyBorder="1" applyAlignment="1">
      <alignment horizontal="justify" vertical="top" wrapText="1"/>
    </xf>
    <xf numFmtId="0" fontId="10" fillId="0" borderId="12" xfId="0" applyFont="1" applyBorder="1" applyAlignment="1">
      <alignment horizontal="right" vertical="center"/>
    </xf>
    <xf numFmtId="1" fontId="9" fillId="12" borderId="127" xfId="0" applyNumberFormat="1" applyFont="1" applyFill="1" applyBorder="1" applyAlignment="1">
      <alignment horizontal="center" vertical="center"/>
    </xf>
    <xf numFmtId="0" fontId="3" fillId="2" borderId="13" xfId="0" applyFont="1" applyFill="1" applyBorder="1" applyAlignment="1">
      <alignment horizontal="justify" vertical="center"/>
    </xf>
    <xf numFmtId="0" fontId="56" fillId="0" borderId="90" xfId="0" applyFont="1" applyBorder="1" applyAlignment="1">
      <alignment horizontal="right" vertical="center"/>
    </xf>
    <xf numFmtId="0" fontId="56" fillId="0" borderId="90" xfId="10" applyFont="1" applyBorder="1" applyAlignment="1">
      <alignment horizontal="right" vertical="center"/>
    </xf>
    <xf numFmtId="0" fontId="5" fillId="0" borderId="101" xfId="0" applyFont="1" applyBorder="1" applyAlignment="1">
      <alignment horizontal="right"/>
    </xf>
    <xf numFmtId="1" fontId="7" fillId="0" borderId="114" xfId="0" applyNumberFormat="1" applyFont="1" applyBorder="1" applyAlignment="1">
      <alignment horizontal="center" vertical="center"/>
    </xf>
    <xf numFmtId="1" fontId="7" fillId="0" borderId="118" xfId="0" applyNumberFormat="1" applyFont="1" applyBorder="1" applyAlignment="1">
      <alignment horizontal="center" vertical="center"/>
    </xf>
    <xf numFmtId="14" fontId="7" fillId="0" borderId="102" xfId="0" applyNumberFormat="1" applyFont="1" applyBorder="1" applyAlignment="1">
      <alignment horizontal="center" vertical="center"/>
    </xf>
    <xf numFmtId="14" fontId="7" fillId="0" borderId="115" xfId="0" applyNumberFormat="1" applyFont="1" applyBorder="1" applyAlignment="1">
      <alignment horizontal="center" vertical="center"/>
    </xf>
    <xf numFmtId="1" fontId="7" fillId="0" borderId="227" xfId="0" applyNumberFormat="1" applyFont="1" applyBorder="1" applyAlignment="1">
      <alignment horizontal="center" vertical="center"/>
    </xf>
    <xf numFmtId="1" fontId="7" fillId="0" borderId="228" xfId="0" applyNumberFormat="1" applyFont="1" applyBorder="1" applyAlignment="1">
      <alignment horizontal="center" vertical="center"/>
    </xf>
    <xf numFmtId="1" fontId="7" fillId="0" borderId="229" xfId="0" applyNumberFormat="1" applyFont="1" applyBorder="1" applyAlignment="1">
      <alignment horizontal="center" vertical="center"/>
    </xf>
    <xf numFmtId="1" fontId="7" fillId="0" borderId="230" xfId="0" applyNumberFormat="1" applyFont="1" applyBorder="1" applyAlignment="1">
      <alignment horizontal="center" vertical="center" wrapText="1"/>
    </xf>
    <xf numFmtId="1" fontId="7" fillId="0" borderId="232" xfId="0" applyNumberFormat="1" applyFont="1" applyBorder="1" applyAlignment="1">
      <alignment horizontal="center" vertical="center" wrapText="1"/>
    </xf>
    <xf numFmtId="14" fontId="7" fillId="0" borderId="231" xfId="0" applyNumberFormat="1" applyFont="1" applyBorder="1" applyAlignment="1">
      <alignment horizontal="center" vertical="center" wrapText="1"/>
    </xf>
    <xf numFmtId="14" fontId="7" fillId="0" borderId="234" xfId="0" applyNumberFormat="1" applyFont="1" applyBorder="1" applyAlignment="1">
      <alignment horizontal="center" vertical="center" wrapText="1"/>
    </xf>
    <xf numFmtId="14" fontId="7" fillId="0" borderId="0" xfId="0" applyNumberFormat="1" applyFont="1" applyBorder="1" applyAlignment="1">
      <alignment horizontal="center" vertical="center" wrapText="1"/>
    </xf>
    <xf numFmtId="14" fontId="7" fillId="0" borderId="233" xfId="0" applyNumberFormat="1" applyFont="1" applyBorder="1" applyAlignment="1">
      <alignment horizontal="center" vertical="center" wrapText="1"/>
    </xf>
    <xf numFmtId="0" fontId="10" fillId="0" borderId="14" xfId="0" applyFont="1" applyFill="1" applyBorder="1" applyAlignment="1">
      <alignment horizontal="right" vertical="center" wrapText="1"/>
    </xf>
    <xf numFmtId="0" fontId="8" fillId="2" borderId="3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3" fontId="1" fillId="3" borderId="68" xfId="0" applyNumberFormat="1" applyFont="1" applyFill="1" applyBorder="1" applyAlignment="1">
      <alignment horizontal="right" vertical="center" wrapText="1"/>
    </xf>
    <xf numFmtId="3" fontId="1" fillId="3" borderId="67" xfId="0" applyNumberFormat="1" applyFont="1" applyFill="1" applyBorder="1" applyAlignment="1">
      <alignment horizontal="right" vertical="center" wrapText="1"/>
    </xf>
    <xf numFmtId="3" fontId="1" fillId="3" borderId="60" xfId="0" applyNumberFormat="1" applyFont="1" applyFill="1" applyBorder="1" applyAlignment="1">
      <alignment horizontal="right" vertical="center" wrapText="1"/>
    </xf>
    <xf numFmtId="3" fontId="1" fillId="3" borderId="0" xfId="0" applyNumberFormat="1" applyFont="1" applyFill="1" applyAlignment="1">
      <alignment horizontal="right" vertical="center" wrapText="1"/>
    </xf>
    <xf numFmtId="0" fontId="1" fillId="0" borderId="65" xfId="0" applyFont="1" applyBorder="1" applyAlignment="1">
      <alignment horizontal="justify" vertical="center" wrapText="1"/>
    </xf>
    <xf numFmtId="0" fontId="5" fillId="0" borderId="6" xfId="0" applyFont="1" applyBorder="1" applyAlignment="1">
      <alignment horizontal="right" vertical="center" wrapText="1"/>
    </xf>
    <xf numFmtId="3" fontId="7" fillId="0" borderId="68" xfId="0" applyNumberFormat="1" applyFont="1" applyBorder="1" applyAlignment="1">
      <alignment horizontal="right" vertical="center" wrapText="1"/>
    </xf>
    <xf numFmtId="3" fontId="7" fillId="0" borderId="67" xfId="0" applyNumberFormat="1" applyFont="1" applyBorder="1" applyAlignment="1">
      <alignment horizontal="right" vertical="center" wrapText="1"/>
    </xf>
    <xf numFmtId="3" fontId="1" fillId="0" borderId="60" xfId="0" applyNumberFormat="1" applyFont="1" applyBorder="1" applyAlignment="1">
      <alignment horizontal="right" vertical="center" wrapText="1"/>
    </xf>
    <xf numFmtId="3" fontId="1" fillId="0" borderId="0" xfId="0" applyNumberFormat="1" applyFont="1" applyAlignment="1">
      <alignment horizontal="right" vertical="center" wrapText="1"/>
    </xf>
    <xf numFmtId="0" fontId="1" fillId="0" borderId="60" xfId="0" applyFont="1" applyBorder="1" applyAlignment="1">
      <alignment horizontal="right" vertical="center" wrapText="1"/>
    </xf>
    <xf numFmtId="0" fontId="1" fillId="0" borderId="0" xfId="0" applyFont="1" applyAlignment="1">
      <alignment horizontal="right" vertical="center" wrapText="1"/>
    </xf>
    <xf numFmtId="3" fontId="7" fillId="3" borderId="60" xfId="0" applyNumberFormat="1" applyFont="1" applyFill="1" applyBorder="1" applyAlignment="1">
      <alignment horizontal="right" vertical="center" wrapText="1"/>
    </xf>
    <xf numFmtId="3" fontId="7" fillId="3" borderId="0" xfId="0" applyNumberFormat="1" applyFont="1" applyFill="1" applyAlignment="1">
      <alignment horizontal="right" vertical="center" wrapText="1"/>
    </xf>
    <xf numFmtId="0" fontId="1" fillId="3" borderId="60" xfId="0" applyFont="1" applyFill="1" applyBorder="1" applyAlignment="1">
      <alignment horizontal="left" vertical="center" wrapText="1"/>
    </xf>
    <xf numFmtId="0" fontId="1" fillId="3" borderId="0" xfId="0" applyFont="1" applyFill="1" applyAlignment="1">
      <alignment horizontal="left" vertical="center" wrapText="1"/>
    </xf>
    <xf numFmtId="0" fontId="21" fillId="0" borderId="66" xfId="0" applyFont="1" applyBorder="1" applyAlignment="1">
      <alignment wrapText="1"/>
    </xf>
    <xf numFmtId="0" fontId="21" fillId="0" borderId="65" xfId="0" applyFont="1" applyBorder="1" applyAlignment="1">
      <alignment wrapText="1"/>
    </xf>
    <xf numFmtId="0" fontId="1" fillId="3" borderId="60" xfId="0" applyFont="1" applyFill="1" applyBorder="1" applyAlignment="1">
      <alignment horizontal="right" vertical="center" wrapText="1"/>
    </xf>
    <xf numFmtId="0" fontId="1" fillId="3" borderId="0" xfId="0" applyFont="1" applyFill="1" applyAlignment="1">
      <alignment horizontal="right" vertical="center" wrapText="1"/>
    </xf>
    <xf numFmtId="0" fontId="1" fillId="0" borderId="66" xfId="0" applyFont="1" applyBorder="1" applyAlignment="1">
      <alignment horizontal="left" vertical="center" wrapText="1"/>
    </xf>
    <xf numFmtId="0" fontId="1" fillId="0" borderId="65" xfId="0" applyFont="1" applyBorder="1" applyAlignment="1">
      <alignment horizontal="left" vertical="center" wrapText="1"/>
    </xf>
    <xf numFmtId="3" fontId="5" fillId="3" borderId="60" xfId="0" applyNumberFormat="1" applyFont="1" applyFill="1" applyBorder="1" applyAlignment="1">
      <alignment horizontal="right" vertical="center" wrapText="1"/>
    </xf>
    <xf numFmtId="3" fontId="5" fillId="3" borderId="0" xfId="0" applyNumberFormat="1" applyFont="1" applyFill="1" applyAlignment="1">
      <alignment horizontal="right" vertical="center" wrapText="1"/>
    </xf>
    <xf numFmtId="3" fontId="7" fillId="0" borderId="60" xfId="0" applyNumberFormat="1" applyFont="1" applyBorder="1" applyAlignment="1">
      <alignment horizontal="right" vertical="center" wrapText="1"/>
    </xf>
    <xf numFmtId="3" fontId="7" fillId="0" borderId="0" xfId="0" applyNumberFormat="1" applyFont="1" applyAlignment="1">
      <alignment horizontal="right" vertical="center" wrapText="1"/>
    </xf>
    <xf numFmtId="0" fontId="7" fillId="3" borderId="64" xfId="0" applyFont="1" applyFill="1" applyBorder="1" applyAlignment="1">
      <alignment horizontal="right" vertical="center" wrapText="1"/>
    </xf>
    <xf numFmtId="0" fontId="7" fillId="3" borderId="50" xfId="0" applyFont="1" applyFill="1" applyBorder="1" applyAlignment="1">
      <alignment horizontal="right" vertical="center" wrapText="1"/>
    </xf>
    <xf numFmtId="0" fontId="7" fillId="3" borderId="60"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68" xfId="0" applyFont="1" applyFill="1" applyBorder="1" applyAlignment="1">
      <alignment horizontal="right" vertical="center" wrapText="1"/>
    </xf>
    <xf numFmtId="0" fontId="7" fillId="3" borderId="67" xfId="0" applyFont="1" applyFill="1" applyBorder="1" applyAlignment="1">
      <alignment horizontal="right" vertical="center" wrapText="1"/>
    </xf>
    <xf numFmtId="0" fontId="5" fillId="0" borderId="60" xfId="0" applyFont="1" applyBorder="1" applyAlignment="1">
      <alignment horizontal="right" vertical="center" wrapText="1"/>
    </xf>
    <xf numFmtId="3" fontId="5" fillId="0" borderId="60" xfId="0" applyNumberFormat="1" applyFont="1" applyBorder="1" applyAlignment="1">
      <alignment horizontal="right" vertical="center" wrapText="1"/>
    </xf>
    <xf numFmtId="3" fontId="5" fillId="0" borderId="0" xfId="0" applyNumberFormat="1" applyFont="1" applyAlignment="1">
      <alignment horizontal="right"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7" fillId="0" borderId="62" xfId="0" applyFont="1" applyBorder="1" applyAlignment="1">
      <alignment horizontal="left" vertical="center" wrapText="1"/>
    </xf>
    <xf numFmtId="3" fontId="7" fillId="0" borderId="69" xfId="0" applyNumberFormat="1" applyFont="1" applyBorder="1" applyAlignment="1">
      <alignment horizontal="right" vertical="center" wrapText="1"/>
    </xf>
    <xf numFmtId="3" fontId="7" fillId="0" borderId="62" xfId="0" applyNumberFormat="1" applyFont="1" applyBorder="1" applyAlignment="1">
      <alignment horizontal="right" vertical="center" wrapText="1"/>
    </xf>
    <xf numFmtId="0" fontId="5" fillId="3" borderId="60" xfId="0" applyFont="1" applyFill="1" applyBorder="1" applyAlignment="1">
      <alignment horizontal="left" vertical="center" wrapText="1"/>
    </xf>
    <xf numFmtId="0" fontId="5" fillId="3" borderId="0" xfId="0" applyFont="1" applyFill="1" applyAlignment="1">
      <alignment horizontal="left" vertical="center" wrapText="1"/>
    </xf>
    <xf numFmtId="0" fontId="1" fillId="0" borderId="60" xfId="0" applyFont="1" applyBorder="1" applyAlignment="1">
      <alignment horizontal="left" vertical="center" wrapText="1"/>
    </xf>
    <xf numFmtId="0" fontId="5" fillId="3" borderId="60" xfId="0" applyFont="1" applyFill="1" applyBorder="1" applyAlignment="1">
      <alignment horizontal="right" vertical="center" wrapText="1"/>
    </xf>
    <xf numFmtId="0" fontId="5" fillId="3" borderId="0" xfId="0" applyFont="1" applyFill="1" applyAlignment="1">
      <alignment horizontal="right" vertical="center" wrapText="1"/>
    </xf>
    <xf numFmtId="0" fontId="1" fillId="3" borderId="159" xfId="0" applyFont="1" applyFill="1" applyBorder="1" applyAlignment="1">
      <alignment horizontal="right" vertical="center" wrapText="1"/>
    </xf>
    <xf numFmtId="0" fontId="1" fillId="3" borderId="51" xfId="0" applyFont="1" applyFill="1" applyBorder="1" applyAlignment="1">
      <alignment horizontal="right" vertical="center" wrapText="1"/>
    </xf>
    <xf numFmtId="0" fontId="21" fillId="0" borderId="60" xfId="0" applyFont="1" applyBorder="1" applyAlignment="1">
      <alignment wrapText="1"/>
    </xf>
    <xf numFmtId="0" fontId="21" fillId="0" borderId="0" xfId="0" applyFont="1" applyAlignment="1">
      <alignment wrapText="1"/>
    </xf>
    <xf numFmtId="3" fontId="7" fillId="3" borderId="86" xfId="0" applyNumberFormat="1" applyFont="1" applyFill="1" applyBorder="1" applyAlignment="1">
      <alignment horizontal="right" vertical="center" wrapText="1"/>
    </xf>
    <xf numFmtId="3" fontId="7" fillId="3" borderId="52" xfId="0" applyNumberFormat="1" applyFont="1" applyFill="1" applyBorder="1" applyAlignment="1">
      <alignment horizontal="right" vertical="center" wrapText="1"/>
    </xf>
    <xf numFmtId="0" fontId="1" fillId="3" borderId="66" xfId="0" applyFont="1" applyFill="1" applyBorder="1" applyAlignment="1">
      <alignment horizontal="left" vertical="center" wrapText="1"/>
    </xf>
    <xf numFmtId="0" fontId="1" fillId="3" borderId="65" xfId="0" applyFont="1" applyFill="1" applyBorder="1" applyAlignment="1">
      <alignment horizontal="left" vertical="center" wrapText="1"/>
    </xf>
    <xf numFmtId="0" fontId="1" fillId="0" borderId="86" xfId="0" applyFont="1" applyBorder="1" applyAlignment="1">
      <alignment horizontal="right" vertical="center" wrapText="1"/>
    </xf>
    <xf numFmtId="0" fontId="1" fillId="0" borderId="52" xfId="0" applyFont="1" applyBorder="1" applyAlignment="1">
      <alignment horizontal="right" vertical="center" wrapText="1"/>
    </xf>
    <xf numFmtId="0" fontId="5" fillId="0" borderId="60" xfId="0" applyFont="1" applyBorder="1" applyAlignment="1">
      <alignment horizontal="right" vertical="center"/>
    </xf>
    <xf numFmtId="0" fontId="1" fillId="0" borderId="203" xfId="0" applyFont="1" applyBorder="1" applyAlignment="1">
      <alignment horizontal="right" vertical="center" wrapText="1"/>
    </xf>
    <xf numFmtId="0" fontId="1" fillId="0" borderId="188" xfId="0" applyFont="1" applyBorder="1" applyAlignment="1">
      <alignment horizontal="right" vertical="center" wrapText="1"/>
    </xf>
    <xf numFmtId="0" fontId="7" fillId="3" borderId="86" xfId="0" applyFont="1" applyFill="1" applyBorder="1" applyAlignment="1">
      <alignment horizontal="right" vertical="center" wrapText="1"/>
    </xf>
    <xf numFmtId="0" fontId="7" fillId="3" borderId="52" xfId="0" applyFont="1" applyFill="1" applyBorder="1" applyAlignment="1">
      <alignment horizontal="right" vertical="center" wrapText="1"/>
    </xf>
    <xf numFmtId="0" fontId="7" fillId="0" borderId="15" xfId="0" applyFont="1" applyBorder="1" applyAlignment="1">
      <alignment horizontal="left" vertical="center"/>
    </xf>
    <xf numFmtId="0" fontId="7" fillId="0" borderId="35" xfId="0" applyFont="1" applyBorder="1" applyAlignment="1">
      <alignment horizontal="left" vertical="center"/>
    </xf>
    <xf numFmtId="0" fontId="1" fillId="0" borderId="16" xfId="0" applyFont="1" applyBorder="1" applyAlignment="1">
      <alignment horizontal="left" vertical="center" wrapText="1"/>
    </xf>
    <xf numFmtId="0" fontId="12" fillId="0" borderId="14" xfId="0" applyFont="1" applyFill="1" applyBorder="1" applyAlignment="1">
      <alignment horizontal="right" vertical="center" wrapText="1"/>
    </xf>
    <xf numFmtId="0" fontId="4" fillId="0" borderId="0" xfId="0" applyFont="1" applyAlignment="1">
      <alignment horizontal="justify" vertical="center" wrapText="1"/>
    </xf>
    <xf numFmtId="0" fontId="4" fillId="0" borderId="0" xfId="0" applyFont="1" applyBorder="1" applyAlignment="1">
      <alignment horizontal="justify" vertical="center" wrapText="1"/>
    </xf>
    <xf numFmtId="0" fontId="9" fillId="0" borderId="19"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9" xfId="0" applyFont="1" applyBorder="1" applyAlignment="1">
      <alignment horizontal="center" vertical="center"/>
    </xf>
    <xf numFmtId="0" fontId="10" fillId="0" borderId="14" xfId="0" applyFont="1" applyBorder="1" applyAlignment="1">
      <alignment horizontal="right" vertical="center"/>
    </xf>
    <xf numFmtId="0" fontId="9" fillId="0" borderId="14" xfId="0" applyFont="1" applyBorder="1" applyAlignment="1">
      <alignment horizontal="center" vertical="center"/>
    </xf>
    <xf numFmtId="0" fontId="32" fillId="10" borderId="12" xfId="0" applyFont="1" applyFill="1" applyBorder="1" applyAlignment="1">
      <alignment horizontal="right" vertical="center"/>
    </xf>
    <xf numFmtId="0" fontId="31" fillId="0" borderId="0" xfId="0" applyFont="1" applyBorder="1" applyAlignment="1">
      <alignment horizontal="left" vertical="center"/>
    </xf>
    <xf numFmtId="0" fontId="34" fillId="0" borderId="12" xfId="3" applyFont="1" applyBorder="1" applyAlignment="1">
      <alignment horizontal="right" vertical="center"/>
    </xf>
    <xf numFmtId="0" fontId="31" fillId="0" borderId="0" xfId="3" applyFont="1" applyBorder="1" applyAlignme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5" fillId="0" borderId="6" xfId="3" applyFont="1" applyBorder="1" applyAlignment="1">
      <alignment horizontal="right" vertical="center" wrapText="1"/>
    </xf>
    <xf numFmtId="0" fontId="46" fillId="11" borderId="70" xfId="3" applyFont="1" applyFill="1" applyBorder="1" applyAlignment="1">
      <alignment horizontal="center" vertical="center" wrapText="1"/>
    </xf>
    <xf numFmtId="0" fontId="42" fillId="0" borderId="0" xfId="3" applyFont="1" applyBorder="1" applyAlignment="1">
      <alignment horizontal="left" vertical="center"/>
    </xf>
    <xf numFmtId="0" fontId="2" fillId="0" borderId="0" xfId="0" applyFont="1" applyFill="1" applyAlignment="1">
      <alignment horizontal="center"/>
    </xf>
    <xf numFmtId="0" fontId="34" fillId="10" borderId="0" xfId="3" applyFont="1" applyFill="1" applyBorder="1" applyAlignment="1">
      <alignment horizontal="right" vertical="center"/>
    </xf>
    <xf numFmtId="0" fontId="35" fillId="11" borderId="71" xfId="3" applyFont="1" applyFill="1" applyBorder="1" applyAlignment="1">
      <alignment horizontal="center" vertical="center"/>
    </xf>
    <xf numFmtId="0" fontId="35" fillId="11" borderId="72" xfId="3" applyFont="1" applyFill="1" applyBorder="1" applyAlignment="1">
      <alignment horizontal="center" vertical="center"/>
    </xf>
    <xf numFmtId="0" fontId="10" fillId="0" borderId="0" xfId="0" applyFont="1" applyAlignment="1">
      <alignment horizontal="right" vertical="center" wrapText="1"/>
    </xf>
    <xf numFmtId="0" fontId="98" fillId="0" borderId="0" xfId="0" applyFont="1" applyAlignment="1">
      <alignment horizontal="left" vertical="center"/>
    </xf>
    <xf numFmtId="0" fontId="0" fillId="0" borderId="0" xfId="0"/>
  </cellXfs>
  <cellStyles count="35">
    <cellStyle name="Collegamento ipertestuale" xfId="1" builtinId="8"/>
    <cellStyle name="DPM_EmptyCell" xfId="19" xr:uid="{00000000-0005-0000-0000-000001000000}"/>
    <cellStyle name="Migliaia" xfId="9" builtinId="3"/>
    <cellStyle name="Migliaia 2" xfId="5" xr:uid="{00000000-0005-0000-0000-000003000000}"/>
    <cellStyle name="Migliaia 3" xfId="6" xr:uid="{00000000-0005-0000-0000-000004000000}"/>
    <cellStyle name="Migliaia 4" xfId="8" xr:uid="{00000000-0005-0000-0000-000005000000}"/>
    <cellStyle name="Migliaia 4 2" xfId="20" xr:uid="{E4F449A2-4132-4020-B215-C9944463136A}"/>
    <cellStyle name="Migliaia 4 2 2" xfId="30" xr:uid="{6E635E87-AC1C-401D-9D95-1F035EE3C570}"/>
    <cellStyle name="Migliaia 4 3" xfId="26" xr:uid="{FFDE5B89-FAF3-4C03-996A-1DF3EA72B5EE}"/>
    <cellStyle name="Migliaia 5" xfId="11" xr:uid="{00000000-0005-0000-0000-000006000000}"/>
    <cellStyle name="Migliaia 5 2" xfId="22" xr:uid="{A6981317-2883-4BE2-9DAD-5509EA8B3530}"/>
    <cellStyle name="Migliaia 5 2 2" xfId="32" xr:uid="{CBF45C6B-61CE-45DC-8C8A-137E77C0970D}"/>
    <cellStyle name="Migliaia 5 3" xfId="27" xr:uid="{6448BABC-0295-4035-AF15-20783D45EC27}"/>
    <cellStyle name="Migliaia 6" xfId="16" xr:uid="{00000000-0005-0000-0000-000007000000}"/>
    <cellStyle name="Migliaia 6 2" xfId="23" xr:uid="{6C787862-34EC-4CF5-A4ED-BC7DBCA78C98}"/>
    <cellStyle name="Migliaia 6 2 2" xfId="33" xr:uid="{EA55AC34-75B5-4FEB-9591-8B7EDB4F010D}"/>
    <cellStyle name="Migliaia 6 3" xfId="28" xr:uid="{971BA5EE-2D00-4BA8-B4B8-C033BE148F98}"/>
    <cellStyle name="Migliaia 7" xfId="18" xr:uid="{00000000-0005-0000-0000-000008000000}"/>
    <cellStyle name="Migliaia 7 2" xfId="24" xr:uid="{A0D816E2-CC65-4EDF-AB08-E4B8E5D2A071}"/>
    <cellStyle name="Migliaia 7 2 2" xfId="34" xr:uid="{33F5B401-A286-469F-A400-89E0722F3940}"/>
    <cellStyle name="Migliaia 7 3" xfId="29" xr:uid="{858C1728-28E6-493C-980A-E776059B46CC}"/>
    <cellStyle name="Migliaia 8" xfId="21" xr:uid="{F5E8897D-B5A8-4D4D-A5F9-968712BD5F19}"/>
    <cellStyle name="Migliaia 8 2" xfId="31" xr:uid="{FC16380C-A126-4222-9E96-5A80DDD428B0}"/>
    <cellStyle name="Migliaia 9" xfId="25" xr:uid="{8900520A-8657-4793-9FAF-63B08A557E3B}"/>
    <cellStyle name="Normale" xfId="0" builtinId="0"/>
    <cellStyle name="Normale 2" xfId="2" xr:uid="{00000000-0005-0000-0000-00000A000000}"/>
    <cellStyle name="Normale 2 2" xfId="14" xr:uid="{00000000-0005-0000-0000-00000B000000}"/>
    <cellStyle name="Normale 3" xfId="3" xr:uid="{00000000-0005-0000-0000-00000C000000}"/>
    <cellStyle name="Normale 3 2" xfId="7" xr:uid="{00000000-0005-0000-0000-00000D000000}"/>
    <cellStyle name="Normale 3 3" xfId="13" xr:uid="{00000000-0005-0000-0000-00000E000000}"/>
    <cellStyle name="Normale 4" xfId="10" xr:uid="{00000000-0005-0000-0000-00000F000000}"/>
    <cellStyle name="Normale 5" xfId="17" xr:uid="{00000000-0005-0000-0000-000010000000}"/>
    <cellStyle name="Percentuale" xfId="15" builtinId="5"/>
    <cellStyle name="Percentuale 2" xfId="4" xr:uid="{00000000-0005-0000-0000-000012000000}"/>
    <cellStyle name="Percentuale 3" xfId="12" xr:uid="{00000000-0005-0000-0000-000013000000}"/>
  </cellStyles>
  <dxfs count="0"/>
  <tableStyles count="0" defaultTableStyle="TableStyleMedium2" defaultPivotStyle="PivotStyleLight16"/>
  <colors>
    <mruColors>
      <color rgb="FF1F497D"/>
      <color rgb="FF4F81BD"/>
      <color rgb="FFFFCC00"/>
      <color rgb="FFD3DFEE"/>
      <color rgb="FFDCE6F1"/>
      <color rgb="FF0066FF"/>
      <color rgb="FFFF9F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95" Type="http://schemas.openxmlformats.org/officeDocument/2006/relationships/customXml" Target="../customXml/item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2932997</xdr:colOff>
      <xdr:row>0</xdr:row>
      <xdr:rowOff>0</xdr:rowOff>
    </xdr:from>
    <xdr:to>
      <xdr:col>1</xdr:col>
      <xdr:colOff>5407185</xdr:colOff>
      <xdr:row>0</xdr:row>
      <xdr:rowOff>576000</xdr:rowOff>
    </xdr:to>
    <xdr:pic>
      <xdr:nvPicPr>
        <xdr:cNvPr id="2" name="Immagin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73077" y="0"/>
          <a:ext cx="2474188" cy="57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3822844</xdr:colOff>
      <xdr:row>0</xdr:row>
      <xdr:rowOff>109220</xdr:rowOff>
    </xdr:from>
    <xdr:to>
      <xdr:col>4</xdr:col>
      <xdr:colOff>6297032</xdr:colOff>
      <xdr:row>0</xdr:row>
      <xdr:rowOff>685220</xdr:rowOff>
    </xdr:to>
    <xdr:pic>
      <xdr:nvPicPr>
        <xdr:cNvPr id="2" name="Immagin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75344" y="109220"/>
          <a:ext cx="2474188" cy="57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1873817</xdr:colOff>
      <xdr:row>0</xdr:row>
      <xdr:rowOff>30480</xdr:rowOff>
    </xdr:from>
    <xdr:to>
      <xdr:col>0</xdr:col>
      <xdr:colOff>3110911</xdr:colOff>
      <xdr:row>0</xdr:row>
      <xdr:rowOff>606480</xdr:rowOff>
    </xdr:to>
    <xdr:pic>
      <xdr:nvPicPr>
        <xdr:cNvPr id="4" name="Immagin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47634" y="30480"/>
          <a:ext cx="2474188" cy="576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tabColor rgb="FF002060"/>
  </sheetPr>
  <dimension ref="A1:G95"/>
  <sheetViews>
    <sheetView showGridLines="0" zoomScaleNormal="100" workbookViewId="0">
      <selection activeCell="B17" sqref="B17"/>
    </sheetView>
  </sheetViews>
  <sheetFormatPr defaultColWidth="9.44140625" defaultRowHeight="11.8"/>
  <cols>
    <col min="1" max="1" width="9.44140625" style="162"/>
    <col min="2" max="2" width="136" style="162" customWidth="1"/>
    <col min="3" max="3" width="12" style="162" bestFit="1" customWidth="1"/>
    <col min="4" max="16384" width="9.44140625" style="162"/>
  </cols>
  <sheetData>
    <row r="1" spans="1:4" s="180" customFormat="1" ht="50.25" customHeight="1">
      <c r="A1" s="752"/>
      <c r="B1" s="752"/>
    </row>
    <row r="2" spans="1:4" s="754" customFormat="1">
      <c r="A2" s="753"/>
      <c r="B2" s="753" t="s">
        <v>1007</v>
      </c>
    </row>
    <row r="4" spans="1:4" ht="14.1" customHeight="1">
      <c r="A4" s="751" t="str">
        <f t="shared" ref="A4:A35" si="0">C4</f>
        <v xml:space="preserve">Tavola 1 - </v>
      </c>
      <c r="B4" s="755" t="s">
        <v>355</v>
      </c>
      <c r="C4" s="162" t="str">
        <f t="shared" ref="C4:C35" si="1">MID(B4,1,11)</f>
        <v xml:space="preserve">Tavola 1 - </v>
      </c>
      <c r="D4" s="162" t="str">
        <f t="shared" ref="D4:D25" si="2">MID(B4,10,160)</f>
        <v>- Imprese che esercitano l'attività assicurativa e riassicurativa in Italia</v>
      </c>
    </row>
    <row r="5" spans="1:4" ht="14.1" customHeight="1">
      <c r="A5" s="162" t="str">
        <f t="shared" si="0"/>
        <v xml:space="preserve">Tavola 2 - </v>
      </c>
      <c r="B5" s="755" t="s">
        <v>826</v>
      </c>
      <c r="C5" s="162" t="str">
        <f t="shared" si="1"/>
        <v xml:space="preserve">Tavola 2 - </v>
      </c>
      <c r="D5" s="162" t="str">
        <f t="shared" si="2"/>
        <v>- Gestione Vita – Premi acquisiti (lavoro diretto) in Italia da imprese di stati UE e SEE operanti in regime di stabilimento nel 2020 per linea di business e pa</v>
      </c>
    </row>
    <row r="6" spans="1:4" ht="14.1" customHeight="1">
      <c r="A6" s="162" t="str">
        <f t="shared" si="0"/>
        <v xml:space="preserve">Tavola 3 - </v>
      </c>
      <c r="B6" s="755" t="s">
        <v>827</v>
      </c>
      <c r="C6" s="162" t="str">
        <f t="shared" si="1"/>
        <v xml:space="preserve">Tavola 3 - </v>
      </c>
      <c r="D6" s="162" t="str">
        <f t="shared" si="2"/>
        <v>- Gestione Vita – Premi acquisiti (lavoro diretto) in Italia da imprese di stati UE e SEE operanti in regime di l.p.s. nel 2020 per linea di business e paese</v>
      </c>
    </row>
    <row r="7" spans="1:4" ht="14.1" customHeight="1">
      <c r="A7" s="162" t="str">
        <f t="shared" si="0"/>
        <v xml:space="preserve">Tavola 4 - </v>
      </c>
      <c r="B7" s="755" t="s">
        <v>828</v>
      </c>
      <c r="C7" s="162" t="str">
        <f t="shared" si="1"/>
        <v xml:space="preserve">Tavola 4 - </v>
      </c>
      <c r="D7" s="162" t="str">
        <f t="shared" si="2"/>
        <v>- Gestione Danni – Premi acquisiti (lavoro diretto) in Italia da imprese di stati UE operanti in regime di stabilimento nel 2020 per linea di business e paese</v>
      </c>
    </row>
    <row r="8" spans="1:4" ht="14.1" customHeight="1">
      <c r="A8" s="162" t="str">
        <f t="shared" si="0"/>
        <v xml:space="preserve">Tavola 5 - </v>
      </c>
      <c r="B8" s="755" t="s">
        <v>829</v>
      </c>
      <c r="C8" s="162" t="str">
        <f t="shared" si="1"/>
        <v xml:space="preserve">Tavola 5 - </v>
      </c>
      <c r="D8" s="162" t="str">
        <f t="shared" si="2"/>
        <v>- Gestione Danni – Premi acquisiti (lavoro diretto) in Italia da imprese di stati UE operanti in regime di l.p.s nel 2020 per linea di business e paese</v>
      </c>
    </row>
    <row r="9" spans="1:4" ht="14.1" customHeight="1">
      <c r="A9" s="162" t="str">
        <f t="shared" si="0"/>
        <v xml:space="preserve">Tavola 6 - </v>
      </c>
      <c r="B9" s="755" t="s">
        <v>356</v>
      </c>
      <c r="C9" s="162" t="str">
        <f t="shared" si="1"/>
        <v xml:space="preserve">Tavola 6 - </v>
      </c>
      <c r="D9" s="162" t="str">
        <f t="shared" si="2"/>
        <v>- Raccolta premi del portafoglio italiano ed estero, diretto e indiretto</v>
      </c>
    </row>
    <row r="10" spans="1:4" ht="14.1" customHeight="1">
      <c r="A10" s="162" t="str">
        <f t="shared" si="0"/>
        <v xml:space="preserve">Tavola 7 - </v>
      </c>
      <c r="B10" s="755" t="s">
        <v>357</v>
      </c>
      <c r="C10" s="162" t="str">
        <f t="shared" si="1"/>
        <v xml:space="preserve">Tavola 7 - </v>
      </c>
      <c r="D10" s="162" t="str">
        <f t="shared" si="2"/>
        <v>- Incidenza dei premi sul prodotto interno lordo</v>
      </c>
    </row>
    <row r="11" spans="1:4" ht="14.1" customHeight="1">
      <c r="A11" s="162" t="str">
        <f t="shared" si="0"/>
        <v xml:space="preserve">Tavola 8 - </v>
      </c>
      <c r="B11" s="755" t="s">
        <v>358</v>
      </c>
      <c r="C11" s="162" t="str">
        <f t="shared" si="1"/>
        <v xml:space="preserve">Tavola 8 - </v>
      </c>
      <c r="D11" s="162" t="str">
        <f t="shared" si="2"/>
        <v>- Raccolta premi per gruppo di controllo (portafoglio diretto italiano)</v>
      </c>
    </row>
    <row r="12" spans="1:4" ht="14.1" customHeight="1">
      <c r="A12" s="162" t="str">
        <f t="shared" si="0"/>
        <v xml:space="preserve">Tavola 9 - </v>
      </c>
      <c r="B12" s="755" t="s">
        <v>860</v>
      </c>
      <c r="C12" s="162" t="str">
        <f t="shared" si="1"/>
        <v xml:space="preserve">Tavola 9 - </v>
      </c>
      <c r="D12" s="162" t="str">
        <f t="shared" si="2"/>
        <v>- Premi ceduti in riassicurazione rami danni e vita - 2020</v>
      </c>
    </row>
    <row r="13" spans="1:4" ht="14.1" customHeight="1">
      <c r="A13" s="162" t="str">
        <f t="shared" si="0"/>
        <v>Tavola 10 -</v>
      </c>
      <c r="B13" s="755" t="s">
        <v>450</v>
      </c>
      <c r="C13" s="162" t="str">
        <f t="shared" si="1"/>
        <v>Tavola 10 -</v>
      </c>
      <c r="D13" s="162" t="str">
        <f t="shared" si="2"/>
        <v xml:space="preserve"> - Rami vita - andamento della raccolta per ramo</v>
      </c>
    </row>
    <row r="14" spans="1:4" ht="14.1" customHeight="1">
      <c r="A14" s="162" t="str">
        <f t="shared" si="0"/>
        <v>Tavola 11 -</v>
      </c>
      <c r="B14" s="755" t="s">
        <v>451</v>
      </c>
      <c r="C14" s="162" t="str">
        <f t="shared" si="1"/>
        <v>Tavola 11 -</v>
      </c>
      <c r="D14" s="162" t="str">
        <f t="shared" si="2"/>
        <v xml:space="preserve"> - Rami vita - polizze individuali - andamento della raccolta per tipologia di prodotto</v>
      </c>
    </row>
    <row r="15" spans="1:4" ht="14.1" customHeight="1">
      <c r="A15" s="162" t="str">
        <f t="shared" si="0"/>
        <v>Tavola 12 -</v>
      </c>
      <c r="B15" s="755" t="s">
        <v>452</v>
      </c>
      <c r="C15" s="162" t="str">
        <f t="shared" si="1"/>
        <v>Tavola 12 -</v>
      </c>
      <c r="D15" s="162" t="str">
        <f t="shared" si="2"/>
        <v xml:space="preserve"> - Rami danni – andamento della raccolta per ramo</v>
      </c>
    </row>
    <row r="16" spans="1:4" ht="14.1" customHeight="1">
      <c r="A16" s="162" t="str">
        <f t="shared" si="0"/>
        <v>Tavola 13 -</v>
      </c>
      <c r="B16" s="755" t="s">
        <v>1009</v>
      </c>
      <c r="C16" s="162" t="str">
        <f t="shared" si="1"/>
        <v>Tavola 13 -</v>
      </c>
      <c r="D16" s="162" t="str">
        <f t="shared" si="2"/>
        <v xml:space="preserve"> - Principali voci dello stato patrimoniale (local gaap)</v>
      </c>
    </row>
    <row r="17" spans="1:7" ht="14.1" customHeight="1">
      <c r="A17" s="162" t="str">
        <f t="shared" si="0"/>
        <v>Tavola 14 -</v>
      </c>
      <c r="B17" s="755" t="s">
        <v>359</v>
      </c>
      <c r="C17" s="162" t="str">
        <f t="shared" si="1"/>
        <v>Tavola 14 -</v>
      </c>
      <c r="D17" s="162" t="str">
        <f t="shared" si="2"/>
        <v xml:space="preserve"> - Stato patrimoniale - gestione vita e danni</v>
      </c>
    </row>
    <row r="18" spans="1:7" ht="14.1" customHeight="1">
      <c r="A18" s="162" t="str">
        <f t="shared" si="0"/>
        <v>Tavola 15 -</v>
      </c>
      <c r="B18" s="755" t="s">
        <v>360</v>
      </c>
      <c r="C18" s="162" t="str">
        <f t="shared" si="1"/>
        <v>Tavola 15 -</v>
      </c>
      <c r="D18" s="162" t="str">
        <f t="shared" si="2"/>
        <v xml:space="preserve"> - Conto economico - gestione vita e danni</v>
      </c>
    </row>
    <row r="19" spans="1:7" ht="14.1" customHeight="1">
      <c r="A19" s="162" t="str">
        <f t="shared" si="0"/>
        <v>Tavola 16 -</v>
      </c>
      <c r="B19" s="755" t="s">
        <v>1010</v>
      </c>
      <c r="C19" s="162" t="str">
        <f t="shared" si="1"/>
        <v>Tavola 16 -</v>
      </c>
      <c r="D19" s="162" t="str">
        <f t="shared" si="2"/>
        <v xml:space="preserve"> - Investimenti vita (classe C) e danni (local gaap)</v>
      </c>
    </row>
    <row r="20" spans="1:7" ht="14.1" customHeight="1">
      <c r="A20" s="162" t="str">
        <f t="shared" si="0"/>
        <v>Tavola 17 -</v>
      </c>
      <c r="B20" s="755" t="s">
        <v>1011</v>
      </c>
      <c r="C20" s="162" t="str">
        <f t="shared" si="1"/>
        <v>Tavola 17 -</v>
      </c>
      <c r="D20" s="162" t="str">
        <f t="shared" si="2"/>
        <v xml:space="preserve"> - Investimenti vita (classe C) (local gaap)</v>
      </c>
    </row>
    <row r="21" spans="1:7" s="229" customFormat="1" ht="14.1" customHeight="1">
      <c r="A21" s="162" t="str">
        <f t="shared" si="0"/>
        <v>Tavola 18 -</v>
      </c>
      <c r="B21" s="755" t="s">
        <v>1166</v>
      </c>
      <c r="C21" s="162" t="str">
        <f t="shared" si="1"/>
        <v>Tavola 18 -</v>
      </c>
      <c r="D21" s="162" t="str">
        <f t="shared" si="2"/>
        <v xml:space="preserve"> - Investimenti danni (local gaap)</v>
      </c>
    </row>
    <row r="22" spans="1:7" s="229" customFormat="1" ht="14.1" customHeight="1">
      <c r="A22" s="162" t="str">
        <f t="shared" si="0"/>
        <v>Tavola 19 -</v>
      </c>
      <c r="B22" s="755" t="s">
        <v>1012</v>
      </c>
      <c r="C22" s="162" t="str">
        <f t="shared" si="1"/>
        <v>Tavola 19 -</v>
      </c>
      <c r="D22" s="162" t="str">
        <f t="shared" si="2"/>
        <v xml:space="preserve"> - Investimenti vita classe D (local gaap)</v>
      </c>
    </row>
    <row r="23" spans="1:7" ht="14.1" customHeight="1">
      <c r="A23" s="162" t="str">
        <f t="shared" si="0"/>
        <v>Tavola 20 -</v>
      </c>
      <c r="B23" s="755" t="s">
        <v>456</v>
      </c>
      <c r="C23" s="162" t="str">
        <f t="shared" si="1"/>
        <v>Tavola 20 -</v>
      </c>
      <c r="D23" s="162" t="str">
        <f t="shared" si="2"/>
        <v xml:space="preserve"> - Risultato di esercizio - gestione vita</v>
      </c>
    </row>
    <row r="24" spans="1:7" ht="14.1" customHeight="1">
      <c r="A24" s="162" t="str">
        <f t="shared" si="0"/>
        <v>Tavola 21 -</v>
      </c>
      <c r="B24" s="755" t="s">
        <v>457</v>
      </c>
      <c r="C24" s="162" t="str">
        <f t="shared" si="1"/>
        <v>Tavola 21 -</v>
      </c>
      <c r="D24" s="162" t="str">
        <f t="shared" si="2"/>
        <v xml:space="preserve"> - Risultato di esercizio - gestione danni</v>
      </c>
    </row>
    <row r="25" spans="1:7" s="229" customFormat="1" ht="14.1" customHeight="1">
      <c r="A25" s="162" t="str">
        <f t="shared" si="0"/>
        <v>Tavola 22 -</v>
      </c>
      <c r="B25" s="755" t="s">
        <v>747</v>
      </c>
      <c r="C25" s="162" t="str">
        <f t="shared" si="1"/>
        <v>Tavola 22 -</v>
      </c>
      <c r="D25" s="162" t="str">
        <f t="shared" si="2"/>
        <v xml:space="preserve"> - Stato patrimoniale consolidato – Attività delle imprese che continuano ad applicare lo IAS 39 </v>
      </c>
      <c r="E25" s="755"/>
      <c r="F25" s="755"/>
      <c r="G25" s="755"/>
    </row>
    <row r="26" spans="1:7" s="229" customFormat="1" ht="14.1" customHeight="1">
      <c r="A26" s="162" t="str">
        <f t="shared" si="0"/>
        <v>Tavola 23 -</v>
      </c>
      <c r="B26" s="755" t="s">
        <v>818</v>
      </c>
      <c r="C26" s="162" t="str">
        <f t="shared" si="1"/>
        <v>Tavola 23 -</v>
      </c>
    </row>
    <row r="27" spans="1:7" s="229" customFormat="1" ht="14.1" customHeight="1">
      <c r="A27" s="162" t="str">
        <f t="shared" si="0"/>
        <v>Tavola 24 -</v>
      </c>
      <c r="B27" s="755" t="s">
        <v>748</v>
      </c>
      <c r="C27" s="162" t="str">
        <f t="shared" si="1"/>
        <v>Tavola 24 -</v>
      </c>
    </row>
    <row r="28" spans="1:7" s="229" customFormat="1" ht="14.1" customHeight="1">
      <c r="A28" s="162" t="str">
        <f t="shared" si="0"/>
        <v>Tavola 25 -</v>
      </c>
      <c r="B28" s="755" t="s">
        <v>749</v>
      </c>
      <c r="C28" s="162" t="str">
        <f t="shared" si="1"/>
        <v>Tavola 25 -</v>
      </c>
    </row>
    <row r="29" spans="1:7" s="229" customFormat="1" ht="14.1" customHeight="1">
      <c r="A29" s="162" t="str">
        <f t="shared" si="0"/>
        <v>Tavola 26 -</v>
      </c>
      <c r="B29" s="756" t="s">
        <v>758</v>
      </c>
      <c r="C29" s="162" t="str">
        <f t="shared" si="1"/>
        <v>Tavola 26 -</v>
      </c>
    </row>
    <row r="30" spans="1:7" s="229" customFormat="1" ht="14.1" customHeight="1">
      <c r="A30" s="162" t="str">
        <f t="shared" si="0"/>
        <v>Tavola 27 -</v>
      </c>
      <c r="B30" s="755" t="s">
        <v>751</v>
      </c>
      <c r="C30" s="162" t="str">
        <f t="shared" si="1"/>
        <v>Tavola 27 -</v>
      </c>
    </row>
    <row r="31" spans="1:7" s="229" customFormat="1" ht="14.1" customHeight="1">
      <c r="A31" s="162" t="str">
        <f t="shared" si="0"/>
        <v>Tavola 28 -</v>
      </c>
      <c r="B31" s="756" t="s">
        <v>752</v>
      </c>
      <c r="C31" s="162" t="str">
        <f t="shared" si="1"/>
        <v>Tavola 28 -</v>
      </c>
    </row>
    <row r="32" spans="1:7" s="229" customFormat="1" ht="14.1" customHeight="1">
      <c r="A32" s="162" t="str">
        <f t="shared" si="0"/>
        <v>Tavola 29 -</v>
      </c>
      <c r="B32" s="756" t="s">
        <v>753</v>
      </c>
      <c r="C32" s="162" t="str">
        <f t="shared" si="1"/>
        <v>Tavola 29 -</v>
      </c>
    </row>
    <row r="33" spans="1:3" ht="14.1" customHeight="1">
      <c r="A33" s="162" t="str">
        <f t="shared" si="0"/>
        <v>Tavola 30 -</v>
      </c>
      <c r="B33" s="756" t="s">
        <v>754</v>
      </c>
      <c r="C33" s="162" t="str">
        <f t="shared" si="1"/>
        <v>Tavola 30 -</v>
      </c>
    </row>
    <row r="34" spans="1:3" ht="14.1" customHeight="1">
      <c r="A34" s="162" t="str">
        <f t="shared" si="0"/>
        <v>Tavola 31 -</v>
      </c>
      <c r="B34" s="756" t="s">
        <v>755</v>
      </c>
      <c r="C34" s="162" t="str">
        <f t="shared" si="1"/>
        <v>Tavola 31 -</v>
      </c>
    </row>
    <row r="35" spans="1:3" ht="14.1" customHeight="1">
      <c r="A35" s="162" t="str">
        <f t="shared" si="0"/>
        <v>Tavola 32 -</v>
      </c>
      <c r="B35" s="756" t="s">
        <v>756</v>
      </c>
      <c r="C35" s="162" t="str">
        <f t="shared" si="1"/>
        <v>Tavola 32 -</v>
      </c>
    </row>
    <row r="36" spans="1:3" ht="14.1" customHeight="1">
      <c r="A36" s="162" t="str">
        <f t="shared" ref="A36:A95" si="3">C36</f>
        <v>Tavola 33 -</v>
      </c>
      <c r="B36" s="756" t="s">
        <v>861</v>
      </c>
      <c r="C36" s="162" t="str">
        <f t="shared" ref="C36:C95" si="4">MID(B36,1,11)</f>
        <v>Tavola 33 -</v>
      </c>
    </row>
    <row r="37" spans="1:3" ht="14.1" customHeight="1">
      <c r="A37" s="162" t="str">
        <f t="shared" si="3"/>
        <v>Tavola 34 -</v>
      </c>
      <c r="B37" s="756" t="s">
        <v>862</v>
      </c>
      <c r="C37" s="162" t="str">
        <f t="shared" si="4"/>
        <v>Tavola 34 -</v>
      </c>
    </row>
    <row r="38" spans="1:3" ht="14.1" customHeight="1">
      <c r="A38" s="162" t="str">
        <f t="shared" si="3"/>
        <v>Tavola 35 -</v>
      </c>
      <c r="B38" s="756" t="s">
        <v>863</v>
      </c>
      <c r="C38" s="162" t="str">
        <f t="shared" si="4"/>
        <v>Tavola 35 -</v>
      </c>
    </row>
    <row r="39" spans="1:3" ht="14.1" customHeight="1">
      <c r="A39" s="162" t="str">
        <f t="shared" si="3"/>
        <v>Tavola 36 -</v>
      </c>
      <c r="B39" s="756" t="s">
        <v>864</v>
      </c>
      <c r="C39" s="162" t="str">
        <f t="shared" si="4"/>
        <v>Tavola 36 -</v>
      </c>
    </row>
    <row r="40" spans="1:3" ht="14.1" customHeight="1">
      <c r="A40" s="162" t="str">
        <f t="shared" si="3"/>
        <v>Tavola 37 -</v>
      </c>
      <c r="B40" s="756" t="s">
        <v>750</v>
      </c>
      <c r="C40" s="162" t="str">
        <f t="shared" si="4"/>
        <v>Tavola 37 -</v>
      </c>
    </row>
    <row r="41" spans="1:3" ht="14.1" customHeight="1">
      <c r="A41" s="162" t="str">
        <f t="shared" si="3"/>
        <v>Tavola 38 -</v>
      </c>
      <c r="B41" s="756" t="s">
        <v>852</v>
      </c>
      <c r="C41" s="162" t="str">
        <f t="shared" si="4"/>
        <v>Tavola 38 -</v>
      </c>
    </row>
    <row r="42" spans="1:3" ht="14.1" customHeight="1">
      <c r="A42" s="162" t="str">
        <f t="shared" si="3"/>
        <v>Tavola 39 -</v>
      </c>
      <c r="B42" s="756" t="s">
        <v>853</v>
      </c>
      <c r="C42" s="162" t="str">
        <f t="shared" si="4"/>
        <v>Tavola 39 -</v>
      </c>
    </row>
    <row r="43" spans="1:3" ht="14.1" customHeight="1">
      <c r="A43" s="162" t="str">
        <f t="shared" si="3"/>
        <v>Tavola 40 -</v>
      </c>
      <c r="B43" s="756" t="s">
        <v>854</v>
      </c>
      <c r="C43" s="162" t="str">
        <f t="shared" si="4"/>
        <v>Tavola 40 -</v>
      </c>
    </row>
    <row r="44" spans="1:3" ht="14.1" customHeight="1">
      <c r="A44" s="162" t="str">
        <f t="shared" si="3"/>
        <v>Tavola 41 -</v>
      </c>
      <c r="B44" s="756" t="s">
        <v>855</v>
      </c>
      <c r="C44" s="162" t="str">
        <f t="shared" si="4"/>
        <v>Tavola 41 -</v>
      </c>
    </row>
    <row r="45" spans="1:3" ht="14.1" customHeight="1">
      <c r="A45" s="162" t="str">
        <f t="shared" si="3"/>
        <v>Tavola 42 -</v>
      </c>
      <c r="B45" s="756" t="s">
        <v>856</v>
      </c>
      <c r="C45" s="162" t="str">
        <f t="shared" si="4"/>
        <v>Tavola 42 -</v>
      </c>
    </row>
    <row r="46" spans="1:3" ht="14.1" customHeight="1">
      <c r="A46" s="162" t="str">
        <f t="shared" si="3"/>
        <v>Tavola 43 -</v>
      </c>
      <c r="B46" s="756" t="s">
        <v>815</v>
      </c>
      <c r="C46" s="162" t="str">
        <f t="shared" si="4"/>
        <v>Tavola 43 -</v>
      </c>
    </row>
    <row r="47" spans="1:3" ht="14.1" customHeight="1">
      <c r="A47" s="162" t="str">
        <f t="shared" si="3"/>
        <v>Tavola 44 -</v>
      </c>
      <c r="B47" s="756" t="s">
        <v>816</v>
      </c>
      <c r="C47" s="162" t="str">
        <f t="shared" si="4"/>
        <v>Tavola 44 -</v>
      </c>
    </row>
    <row r="48" spans="1:3" ht="14.1" customHeight="1">
      <c r="A48" s="162" t="str">
        <f t="shared" si="3"/>
        <v>Tavola 45 -</v>
      </c>
      <c r="B48" s="756" t="s">
        <v>865</v>
      </c>
      <c r="C48" s="162" t="str">
        <f t="shared" si="4"/>
        <v>Tavola 45 -</v>
      </c>
    </row>
    <row r="49" spans="1:3" ht="14.1" customHeight="1">
      <c r="A49" s="162" t="str">
        <f t="shared" si="3"/>
        <v>Tavola 46 -</v>
      </c>
      <c r="B49" s="756" t="s">
        <v>850</v>
      </c>
      <c r="C49" s="162" t="str">
        <f t="shared" si="4"/>
        <v>Tavola 46 -</v>
      </c>
    </row>
    <row r="50" spans="1:3" ht="14.1" customHeight="1">
      <c r="A50" s="162" t="str">
        <f t="shared" si="3"/>
        <v>Tavola 47 -</v>
      </c>
      <c r="B50" s="756" t="s">
        <v>851</v>
      </c>
      <c r="C50" s="162" t="str">
        <f t="shared" si="4"/>
        <v>Tavola 47 -</v>
      </c>
    </row>
    <row r="51" spans="1:3" ht="14.1" customHeight="1">
      <c r="A51" s="162" t="str">
        <f t="shared" si="3"/>
        <v>Tavola 48 -</v>
      </c>
      <c r="B51" s="755" t="s">
        <v>859</v>
      </c>
      <c r="C51" s="162" t="str">
        <f t="shared" si="4"/>
        <v>Tavola 48 -</v>
      </c>
    </row>
    <row r="52" spans="1:3" ht="14.1" customHeight="1">
      <c r="A52" s="162" t="str">
        <f t="shared" si="3"/>
        <v>Tavola 49 -</v>
      </c>
      <c r="B52" s="757" t="s">
        <v>985</v>
      </c>
      <c r="C52" s="162" t="str">
        <f t="shared" si="4"/>
        <v>Tavola 49 -</v>
      </c>
    </row>
    <row r="53" spans="1:3" ht="14.1" customHeight="1">
      <c r="A53" s="162" t="str">
        <f t="shared" si="3"/>
        <v>Tavola 50 -</v>
      </c>
      <c r="B53" s="757" t="s">
        <v>986</v>
      </c>
      <c r="C53" s="162" t="str">
        <f t="shared" si="4"/>
        <v>Tavola 50 -</v>
      </c>
    </row>
    <row r="54" spans="1:3" ht="14.1" customHeight="1">
      <c r="A54" s="162" t="str">
        <f t="shared" si="3"/>
        <v>Tavola 51 -</v>
      </c>
      <c r="B54" s="757" t="s">
        <v>987</v>
      </c>
      <c r="C54" s="162" t="str">
        <f t="shared" si="4"/>
        <v>Tavola 51 -</v>
      </c>
    </row>
    <row r="55" spans="1:3" ht="14.1" customHeight="1">
      <c r="A55" s="162" t="str">
        <f t="shared" si="3"/>
        <v>Tavola 52 -</v>
      </c>
      <c r="B55" s="757" t="s">
        <v>988</v>
      </c>
      <c r="C55" s="162" t="str">
        <f t="shared" si="4"/>
        <v>Tavola 52 -</v>
      </c>
    </row>
    <row r="56" spans="1:3" ht="14.1" customHeight="1">
      <c r="A56" s="162" t="str">
        <f t="shared" si="3"/>
        <v>Tavola 53 -</v>
      </c>
      <c r="B56" s="757" t="s">
        <v>989</v>
      </c>
      <c r="C56" s="162" t="str">
        <f t="shared" si="4"/>
        <v>Tavola 53 -</v>
      </c>
    </row>
    <row r="57" spans="1:3" ht="14.1" customHeight="1">
      <c r="A57" s="162" t="str">
        <f t="shared" si="3"/>
        <v>Tavola 54 -</v>
      </c>
      <c r="B57" s="914" t="s">
        <v>990</v>
      </c>
      <c r="C57" s="162" t="str">
        <f t="shared" si="4"/>
        <v>Tavola 54 -</v>
      </c>
    </row>
    <row r="58" spans="1:3" ht="14.1" customHeight="1">
      <c r="A58" s="162" t="str">
        <f t="shared" si="3"/>
        <v>Tavola 55 -</v>
      </c>
      <c r="B58" s="914" t="s">
        <v>991</v>
      </c>
      <c r="C58" s="162" t="str">
        <f t="shared" si="4"/>
        <v>Tavola 55 -</v>
      </c>
    </row>
    <row r="59" spans="1:3" ht="14.1" customHeight="1">
      <c r="A59" s="162" t="str">
        <f t="shared" si="3"/>
        <v>Tavola 56 -</v>
      </c>
      <c r="B59" s="757" t="s">
        <v>992</v>
      </c>
      <c r="C59" s="162" t="str">
        <f t="shared" si="4"/>
        <v>Tavola 56 -</v>
      </c>
    </row>
    <row r="60" spans="1:3" ht="14.1" customHeight="1">
      <c r="A60" s="162" t="str">
        <f t="shared" si="3"/>
        <v>Tavola 57 -</v>
      </c>
      <c r="B60" s="757" t="s">
        <v>993</v>
      </c>
      <c r="C60" s="162" t="str">
        <f t="shared" si="4"/>
        <v>Tavola 57 -</v>
      </c>
    </row>
    <row r="61" spans="1:3" ht="14.1" customHeight="1">
      <c r="A61" s="162" t="str">
        <f t="shared" si="3"/>
        <v>Tavola 58 -</v>
      </c>
      <c r="B61" s="757" t="s">
        <v>994</v>
      </c>
      <c r="C61" s="162" t="str">
        <f t="shared" si="4"/>
        <v>Tavola 58 -</v>
      </c>
    </row>
    <row r="62" spans="1:3" ht="14.1" customHeight="1">
      <c r="A62" s="162" t="str">
        <f t="shared" si="3"/>
        <v>Tavola 59 -</v>
      </c>
      <c r="B62" s="757" t="s">
        <v>995</v>
      </c>
      <c r="C62" s="162" t="str">
        <f t="shared" si="4"/>
        <v>Tavola 59 -</v>
      </c>
    </row>
    <row r="63" spans="1:3" ht="14.1" customHeight="1">
      <c r="A63" s="162" t="str">
        <f t="shared" si="3"/>
        <v>Tavola 60 -</v>
      </c>
      <c r="B63" s="757" t="s">
        <v>996</v>
      </c>
      <c r="C63" s="162" t="str">
        <f t="shared" si="4"/>
        <v>Tavola 60 -</v>
      </c>
    </row>
    <row r="64" spans="1:3" ht="14.1" customHeight="1">
      <c r="A64" s="162" t="str">
        <f t="shared" si="3"/>
        <v>Tavola 61 -</v>
      </c>
      <c r="B64" s="751" t="s">
        <v>997</v>
      </c>
      <c r="C64" s="162" t="str">
        <f t="shared" si="4"/>
        <v>Tavola 61 -</v>
      </c>
    </row>
    <row r="65" spans="1:4" ht="14.1" customHeight="1">
      <c r="A65" s="162" t="str">
        <f t="shared" si="3"/>
        <v>Tavola 62 -</v>
      </c>
      <c r="B65" s="751" t="s">
        <v>998</v>
      </c>
      <c r="C65" s="162" t="str">
        <f t="shared" si="4"/>
        <v>Tavola 62 -</v>
      </c>
    </row>
    <row r="66" spans="1:4" ht="14.1" customHeight="1">
      <c r="A66" s="162" t="str">
        <f t="shared" si="3"/>
        <v>Tavola 63 -</v>
      </c>
      <c r="B66" s="751" t="s">
        <v>999</v>
      </c>
      <c r="C66" s="162" t="str">
        <f t="shared" si="4"/>
        <v>Tavola 63 -</v>
      </c>
    </row>
    <row r="67" spans="1:4" ht="14.1" customHeight="1">
      <c r="A67" s="162" t="str">
        <f t="shared" si="3"/>
        <v>Tavola 64 -</v>
      </c>
      <c r="B67" s="751" t="s">
        <v>1000</v>
      </c>
      <c r="C67" s="162" t="str">
        <f t="shared" si="4"/>
        <v>Tavola 64 -</v>
      </c>
    </row>
    <row r="68" spans="1:4" ht="14.1" customHeight="1">
      <c r="A68" s="162" t="str">
        <f t="shared" si="3"/>
        <v>Tavola 65 -</v>
      </c>
      <c r="B68" s="751" t="s">
        <v>1001</v>
      </c>
      <c r="C68" s="162" t="str">
        <f t="shared" si="4"/>
        <v>Tavola 65 -</v>
      </c>
    </row>
    <row r="69" spans="1:4" ht="14.1" customHeight="1">
      <c r="A69" s="162" t="str">
        <f t="shared" si="3"/>
        <v>Tavola 66 -</v>
      </c>
      <c r="B69" s="751" t="s">
        <v>1002</v>
      </c>
      <c r="C69" s="162" t="str">
        <f t="shared" si="4"/>
        <v>Tavola 66 -</v>
      </c>
    </row>
    <row r="70" spans="1:4" ht="14.1" customHeight="1">
      <c r="A70" s="162" t="str">
        <f t="shared" si="3"/>
        <v>Tavola 67 -</v>
      </c>
      <c r="B70" s="751" t="s">
        <v>1003</v>
      </c>
      <c r="C70" s="162" t="str">
        <f t="shared" si="4"/>
        <v>Tavola 67 -</v>
      </c>
    </row>
    <row r="71" spans="1:4" ht="14.1" customHeight="1">
      <c r="A71" s="162" t="str">
        <f t="shared" si="3"/>
        <v>Tavola 68 -</v>
      </c>
      <c r="B71" s="751" t="s">
        <v>1004</v>
      </c>
      <c r="C71" s="162" t="str">
        <f t="shared" si="4"/>
        <v>Tavola 68 -</v>
      </c>
    </row>
    <row r="72" spans="1:4" ht="14.1" customHeight="1">
      <c r="A72" s="162" t="str">
        <f t="shared" si="3"/>
        <v>Tavola 69 -</v>
      </c>
      <c r="B72" s="751" t="s">
        <v>1005</v>
      </c>
      <c r="C72" s="162" t="str">
        <f t="shared" si="4"/>
        <v>Tavola 69 -</v>
      </c>
    </row>
    <row r="73" spans="1:4" ht="14.1" customHeight="1">
      <c r="A73" s="162" t="str">
        <f t="shared" si="3"/>
        <v>Tavola 70 -</v>
      </c>
      <c r="B73" s="751" t="s">
        <v>1006</v>
      </c>
      <c r="C73" s="162" t="str">
        <f t="shared" si="4"/>
        <v>Tavola 70 -</v>
      </c>
    </row>
    <row r="74" spans="1:4" ht="14.1" customHeight="1">
      <c r="A74" s="162" t="str">
        <f t="shared" si="3"/>
        <v>Tavola 71 -</v>
      </c>
      <c r="B74" s="751" t="s">
        <v>1026</v>
      </c>
      <c r="C74" s="162" t="str">
        <f t="shared" si="4"/>
        <v>Tavola 71 -</v>
      </c>
      <c r="D74" s="162" t="s">
        <v>1027</v>
      </c>
    </row>
    <row r="75" spans="1:4" ht="14.1" customHeight="1">
      <c r="A75" s="162" t="str">
        <f t="shared" si="3"/>
        <v>Tavola 72 -</v>
      </c>
      <c r="B75" s="751" t="s">
        <v>1031</v>
      </c>
      <c r="C75" s="162" t="str">
        <f t="shared" si="4"/>
        <v>Tavola 72 -</v>
      </c>
      <c r="D75" s="162" t="s">
        <v>1032</v>
      </c>
    </row>
    <row r="76" spans="1:4" ht="14.1" customHeight="1">
      <c r="A76" s="162" t="str">
        <f t="shared" si="3"/>
        <v>Tavola 73 -</v>
      </c>
      <c r="B76" s="751" t="s">
        <v>1034</v>
      </c>
      <c r="C76" s="162" t="str">
        <f t="shared" si="4"/>
        <v>Tavola 73 -</v>
      </c>
      <c r="D76" s="162" t="s">
        <v>1035</v>
      </c>
    </row>
    <row r="77" spans="1:4" ht="14.1" customHeight="1">
      <c r="A77" s="162" t="str">
        <f t="shared" si="3"/>
        <v>Tavola 74 -</v>
      </c>
      <c r="B77" s="751" t="s">
        <v>1038</v>
      </c>
      <c r="C77" s="162" t="str">
        <f t="shared" si="4"/>
        <v>Tavola 74 -</v>
      </c>
      <c r="D77" s="162" t="s">
        <v>1039</v>
      </c>
    </row>
    <row r="78" spans="1:4" ht="14.1" customHeight="1">
      <c r="A78" s="162" t="str">
        <f t="shared" si="3"/>
        <v>Tavola 75 -</v>
      </c>
      <c r="B78" s="751" t="s">
        <v>1054</v>
      </c>
      <c r="C78" s="162" t="str">
        <f t="shared" si="4"/>
        <v>Tavola 75 -</v>
      </c>
      <c r="D78" s="162" t="s">
        <v>1055</v>
      </c>
    </row>
    <row r="79" spans="1:4" ht="14.1" customHeight="1">
      <c r="A79" s="162" t="str">
        <f t="shared" si="3"/>
        <v>Tavola 76 -</v>
      </c>
      <c r="B79" s="751" t="s">
        <v>1058</v>
      </c>
      <c r="C79" s="162" t="str">
        <f t="shared" si="4"/>
        <v>Tavola 76 -</v>
      </c>
      <c r="D79" s="162" t="s">
        <v>1059</v>
      </c>
    </row>
    <row r="80" spans="1:4" ht="14.1" customHeight="1">
      <c r="A80" s="162" t="str">
        <f t="shared" si="3"/>
        <v>Tavola 77 -</v>
      </c>
      <c r="B80" s="751" t="s">
        <v>1061</v>
      </c>
      <c r="C80" s="162" t="str">
        <f t="shared" si="4"/>
        <v>Tavola 77 -</v>
      </c>
    </row>
    <row r="81" spans="1:4" ht="14.1" customHeight="1">
      <c r="A81" s="162" t="str">
        <f t="shared" si="3"/>
        <v>Tavola 78 -</v>
      </c>
      <c r="B81" s="751" t="s">
        <v>1062</v>
      </c>
      <c r="C81" s="162" t="str">
        <f t="shared" si="4"/>
        <v>Tavola 78 -</v>
      </c>
    </row>
    <row r="82" spans="1:4" ht="14.1" customHeight="1">
      <c r="A82" s="162" t="str">
        <f t="shared" si="3"/>
        <v>Tavola 79 -</v>
      </c>
      <c r="B82" s="751" t="s">
        <v>1073</v>
      </c>
      <c r="C82" s="162" t="str">
        <f t="shared" si="4"/>
        <v>Tavola 79 -</v>
      </c>
      <c r="D82" s="162" t="s">
        <v>1074</v>
      </c>
    </row>
    <row r="83" spans="1:4" ht="14.1" customHeight="1">
      <c r="A83" s="162" t="str">
        <f t="shared" si="3"/>
        <v>Tavola 80 -</v>
      </c>
      <c r="B83" s="751" t="s">
        <v>1083</v>
      </c>
      <c r="C83" s="162" t="str">
        <f t="shared" si="4"/>
        <v>Tavola 80 -</v>
      </c>
      <c r="D83" s="162" t="s">
        <v>1104</v>
      </c>
    </row>
    <row r="84" spans="1:4" ht="14.1" customHeight="1">
      <c r="A84" s="162" t="str">
        <f t="shared" si="3"/>
        <v>Tavola 81 -</v>
      </c>
      <c r="B84" s="751" t="s">
        <v>1091</v>
      </c>
      <c r="C84" s="162" t="str">
        <f t="shared" si="4"/>
        <v>Tavola 81 -</v>
      </c>
      <c r="D84" s="162" t="s">
        <v>1104</v>
      </c>
    </row>
    <row r="85" spans="1:4" ht="14.1" customHeight="1">
      <c r="A85" s="162" t="str">
        <f t="shared" si="3"/>
        <v>Tavola 82 -</v>
      </c>
      <c r="B85" s="751" t="s">
        <v>1096</v>
      </c>
      <c r="C85" s="162" t="str">
        <f t="shared" si="4"/>
        <v>Tavola 82 -</v>
      </c>
      <c r="D85" s="162" t="s">
        <v>1104</v>
      </c>
    </row>
    <row r="86" spans="1:4" ht="14.1" customHeight="1">
      <c r="A86" s="162" t="str">
        <f t="shared" si="3"/>
        <v>Tavola 83 -</v>
      </c>
      <c r="B86" s="751" t="s">
        <v>1100</v>
      </c>
      <c r="C86" s="162" t="str">
        <f t="shared" si="4"/>
        <v>Tavola 83 -</v>
      </c>
      <c r="D86" s="162" t="s">
        <v>1104</v>
      </c>
    </row>
    <row r="87" spans="1:4" ht="14.1" customHeight="1">
      <c r="A87" s="162" t="str">
        <f t="shared" si="3"/>
        <v>Tavola 84 -</v>
      </c>
      <c r="B87" s="751" t="s">
        <v>1102</v>
      </c>
      <c r="C87" s="162" t="str">
        <f t="shared" si="4"/>
        <v>Tavola 84 -</v>
      </c>
      <c r="D87" s="162" t="s">
        <v>1104</v>
      </c>
    </row>
    <row r="88" spans="1:4" ht="14.1" customHeight="1">
      <c r="A88" s="162" t="str">
        <f t="shared" si="3"/>
        <v>Tavola 85 -</v>
      </c>
      <c r="B88" s="751" t="s">
        <v>1103</v>
      </c>
      <c r="C88" s="162" t="str">
        <f t="shared" si="4"/>
        <v>Tavola 85 -</v>
      </c>
    </row>
    <row r="89" spans="1:4" ht="14.1" customHeight="1">
      <c r="A89" s="162" t="str">
        <f t="shared" si="3"/>
        <v>Tavola 86 -</v>
      </c>
      <c r="B89" s="751" t="s">
        <v>1133</v>
      </c>
      <c r="C89" s="162" t="str">
        <f t="shared" si="4"/>
        <v>Tavola 86 -</v>
      </c>
      <c r="D89" s="162" t="s">
        <v>1134</v>
      </c>
    </row>
    <row r="90" spans="1:4" ht="14.1" customHeight="1">
      <c r="A90" s="162" t="str">
        <f t="shared" si="3"/>
        <v>Tavola 87 -</v>
      </c>
      <c r="B90" s="751" t="s">
        <v>1148</v>
      </c>
      <c r="C90" s="162" t="str">
        <f t="shared" si="4"/>
        <v>Tavola 87 -</v>
      </c>
      <c r="D90" s="162" t="s">
        <v>1150</v>
      </c>
    </row>
    <row r="91" spans="1:4" ht="14.1" customHeight="1">
      <c r="A91" s="162" t="str">
        <f t="shared" si="3"/>
        <v>Tavola 88 -</v>
      </c>
      <c r="B91" s="751" t="s">
        <v>1149</v>
      </c>
      <c r="C91" s="162" t="str">
        <f t="shared" si="4"/>
        <v>Tavola 88 -</v>
      </c>
      <c r="D91" s="162" t="s">
        <v>1150</v>
      </c>
    </row>
    <row r="92" spans="1:4" ht="14.1" customHeight="1">
      <c r="A92" s="162" t="str">
        <f t="shared" si="3"/>
        <v>Tavola 89 -</v>
      </c>
      <c r="B92" s="751" t="s">
        <v>1151</v>
      </c>
      <c r="C92" s="162" t="str">
        <f t="shared" si="4"/>
        <v>Tavola 89 -</v>
      </c>
      <c r="D92" s="162" t="s">
        <v>1150</v>
      </c>
    </row>
    <row r="93" spans="1:4" ht="14.1" customHeight="1">
      <c r="A93" s="162" t="str">
        <f t="shared" si="3"/>
        <v>Tavola 90 -</v>
      </c>
      <c r="B93" s="751" t="s">
        <v>1152</v>
      </c>
      <c r="C93" s="162" t="str">
        <f t="shared" si="4"/>
        <v>Tavola 90 -</v>
      </c>
      <c r="D93" s="162" t="s">
        <v>1150</v>
      </c>
    </row>
    <row r="94" spans="1:4" ht="14.1" customHeight="1">
      <c r="A94" s="162" t="str">
        <f t="shared" si="3"/>
        <v>Tavola 91 -</v>
      </c>
      <c r="B94" s="162" t="s">
        <v>1137</v>
      </c>
      <c r="C94" s="162" t="str">
        <f t="shared" si="4"/>
        <v>Tavola 91 -</v>
      </c>
      <c r="D94" s="162" t="s">
        <v>1150</v>
      </c>
    </row>
    <row r="95" spans="1:4" ht="14.1" customHeight="1">
      <c r="A95" s="162" t="str">
        <f t="shared" si="3"/>
        <v>Tavola 92 -</v>
      </c>
      <c r="B95" s="162" t="s">
        <v>1138</v>
      </c>
      <c r="C95" s="162" t="str">
        <f t="shared" si="4"/>
        <v>Tavola 92 -</v>
      </c>
      <c r="D95" s="162" t="s">
        <v>1150</v>
      </c>
    </row>
  </sheetData>
  <hyperlinks>
    <hyperlink ref="B4" location="'Tavola 1'!A1" display="Tavola 1 - Imprese che esercitano l'attività assicurativa e riassicurativa in Italia" xr:uid="{00000000-0004-0000-0000-000000000000}"/>
    <hyperlink ref="B5" location="'Tavola 2'!A1" display="Tavola 2 - Gestione Vita - Premi acquisiti (lavoro diretto) in Italia da imprese di stati U.E. e S.E.E. operanti in regime di stabilimento nel 2016 per linea di business e paese" xr:uid="{00000000-0004-0000-0000-000001000000}"/>
    <hyperlink ref="B6" location="'Tavola 3'!A1" display="Tavola 3 - Gestione Vita - Premi acquisiti (lavoro diretto) in Italia da imprese di stati U.E. e S.E.E. operanti in regime di l.p.s. nel 2016 per linea di business e paese" xr:uid="{00000000-0004-0000-0000-000002000000}"/>
    <hyperlink ref="B7" location="'Tavola 4'!A1" display="Tavola 4 - Gestione Danni - Premi acquisiti (lavoro diretto) in Italia da imprese di stati U.E. operanti in regime di stabilimento nel 2016 per linea di business e paese" xr:uid="{00000000-0004-0000-0000-000003000000}"/>
    <hyperlink ref="B9" location="'Tavola 6'!A1" display="Tavola 6 - Raccolta premi del portafoglio italiano ed estero, diretto e indiretto" xr:uid="{00000000-0004-0000-0000-000004000000}"/>
    <hyperlink ref="B10" location="'Tavola 7'!A1" display="Tavola 7 - Incidenza dei premi sul prodotto interno lordo" xr:uid="{00000000-0004-0000-0000-000005000000}"/>
    <hyperlink ref="B11" location="'Tavola 8'!A1" display="Tavola 8 - Raccolta premi per gruppo di controllo (portafoglio diretto italiano)" xr:uid="{00000000-0004-0000-0000-000006000000}"/>
    <hyperlink ref="B12" location="'Tavola 9'!A1" display="Tavola 9 - Premi ceduti in riassicurazione rami danni e vita - 2016" xr:uid="{00000000-0004-0000-0000-000007000000}"/>
    <hyperlink ref="B13" location="'Tavola 10'!A1" display="Tavola 10 - Rami vita - andamento della raccolta per ramo (lavoro diretto italiano)" xr:uid="{00000000-0004-0000-0000-000008000000}"/>
    <hyperlink ref="B14" location="'Tavola 11'!A1" display="Tavola 11 - Rami vita - polizze individuali - andamento della raccolta per tipologia di prodotto (lavoro diretto italiano)" xr:uid="{00000000-0004-0000-0000-000009000000}"/>
    <hyperlink ref="B16" location="'Tavola 13'!A1" display="Tavola 13 - Principali voci dello stato patrimoniale (local gaap)" xr:uid="{00000000-0004-0000-0000-00000A000000}"/>
    <hyperlink ref="B17" location="'Tavola 14'!A1" display="Tavola 14 - Stato patrimoniale - gestione vita e danni" xr:uid="{00000000-0004-0000-0000-00000B000000}"/>
    <hyperlink ref="B18" location="'Tavola 15'!A1" display="Tavola 15 - Conto economico - gestione vita e danni" xr:uid="{00000000-0004-0000-0000-00000C000000}"/>
    <hyperlink ref="B19" location="'Tavola 16'!A1" display="Tavola 16 - Investimenti vita (classe C) e danni" xr:uid="{00000000-0004-0000-0000-00000D000000}"/>
    <hyperlink ref="B20" location="'Tavola 17'!A1" display="Tavola 17 - Investimenti vita (classe C)" xr:uid="{00000000-0004-0000-0000-00000E000000}"/>
    <hyperlink ref="B21" location="'Tavola 18'!A1" display="Tavola 18 - Investimenti vita classe D" xr:uid="{00000000-0004-0000-0000-00000F000000}"/>
    <hyperlink ref="B22" location="'Tavola 19'!A1" display="Tavola 19 - Investimenti danni" xr:uid="{00000000-0004-0000-0000-000010000000}"/>
    <hyperlink ref="B23" location="'Tavola 20'!A1" display="Tavola 20 - Ripartizione del risultato di esercizio - gestione vita" xr:uid="{00000000-0004-0000-0000-000011000000}"/>
    <hyperlink ref="B24" location="'Tavola 21'!A1" display="Tavola 21 - Ripartizione del risultato di esercizio - gestione danni" xr:uid="{00000000-0004-0000-0000-000012000000}"/>
    <hyperlink ref="B15" location="'Tavola 12'!A1" display="Tavola 12 - Rami danni - Premi del portafoglio diretto italiano" xr:uid="{00000000-0004-0000-0000-000013000000}"/>
    <hyperlink ref="B26" location="'Tavola 23'!_Toc42950159" display="Tavola 23 - Stato patrimoniale - Patrimonio netto e passività delle imprese che continuano ad applicare lo IAS 39 " xr:uid="{00000000-0004-0000-0000-000014000000}"/>
    <hyperlink ref="B27" location="'Tavola 24'!A1" display="Tavola 24 - Stato patrimoniale consolidato – Attività delle imprese che applicano l'IFRS 9 dal 1 gennaio 2018 " xr:uid="{00000000-0004-0000-0000-000015000000}"/>
    <hyperlink ref="B28" location="'Tavola 25'!A1" display="Tavola 25 - Stato patrimoniale consolidato – patrimonio netto e passività delle imprese che applicano l'IFRS 9 dal 1 gennaio 2018 " xr:uid="{00000000-0004-0000-0000-000016000000}"/>
    <hyperlink ref="B48" location="'Tavola 45'!_Toc517367915" display="Tavola 45 - Incidentalità per chilometro nelle province italiane" xr:uid="{00000000-0004-0000-0000-000017000000}"/>
    <hyperlink ref="B36" location="'Tavola 33'!A1" display="Tavola 33 - Rami vita – riserve tecniche del portafoglio diretto italiano per ramo – 2018" xr:uid="{00000000-0004-0000-0000-000018000000}"/>
    <hyperlink ref="B29" location="'Tavola 26)'!A1" display="Tavola 26 - Bilancio consolidato - stato patrimoniale" xr:uid="{00000000-0004-0000-0000-000019000000}"/>
    <hyperlink ref="B30" location="'Tavola 27'!A1" display="Tavola 27 - Conto economico consolidato delle imprese che applicano l'IFRS 9 dal 1 gennaio 2018 " xr:uid="{00000000-0004-0000-0000-00001A000000}"/>
    <hyperlink ref="B31" location="'Tavola 28'!A1" display="Tavola 28 - Attività a copertura delle riserve tecniche vita (esclusi contratti collegati a indici o quote di OICR o derivanti dalla gestione dei fondi pensione) " xr:uid="{00000000-0004-0000-0000-00001B000000}"/>
    <hyperlink ref="B32" location="'Tavola 29'!A1" display="Tavola 29 - Attività a copertura delle riserve tecniche vita relative a contratti direttamente collegati a indici o a quote di OICR " xr:uid="{00000000-0004-0000-0000-00001C000000}"/>
    <hyperlink ref="B33" location="'Tavola 30'!A1" display="Tavola 30 - Attività a copertura delle riserve tecniche derivanti dalla gestione dei fondi pensione " xr:uid="{00000000-0004-0000-0000-00001D000000}"/>
    <hyperlink ref="B34" location="'Tavola 31'!A1" display="Tavola 31 -Attività a copertura delle riserve tecniche danni " xr:uid="{00000000-0004-0000-0000-00001E000000}"/>
    <hyperlink ref="B35" location="'Tavola 32'!A1" display="Tavola 32 - Riserve tecniche del portafoglio italiano ed estero, diretto e indiretto" xr:uid="{00000000-0004-0000-0000-00001F000000}"/>
    <hyperlink ref="B37" location="'Tavola 34'!A1" display="Tavola 34 - Rami vita - riserve tecniche del portafoglio diretto italiano per ramo - 2019" xr:uid="{00000000-0004-0000-0000-000020000000}"/>
    <hyperlink ref="B38" location="'Tavola 35'!A1" display="Tavola 35 - Rami danni - riserve tecniche del portafoglio diretto italiano per ramo - 2018" xr:uid="{00000000-0004-0000-0000-000021000000}"/>
    <hyperlink ref="B39" location="'Tavola 36'!A1" display="Tavola 36 - Rami danni - riserve tecniche del portafoglio diretto italiano per ramo - 2019" xr:uid="{00000000-0004-0000-0000-000022000000}"/>
    <hyperlink ref="B40" location="'Tavola 37'!A1" display="Tavola 37 - Rapporto sinistri dell'esercizio a premi di competenza - rami danni" xr:uid="{00000000-0004-0000-0000-000023000000}"/>
    <hyperlink ref="B46" location="'Tavola 43'!_Toc517367910" display="Tavola 43 - R.c. auto - Statistiche sulla distribuzione dei premi effettivi stimati in IPER " xr:uid="{00000000-0004-0000-0000-000024000000}"/>
    <hyperlink ref="B47" location="'Tavola 44'!_Toc42950192" display="Tavola 44 - R.c. auto - Statistiche sulla distribuzione dei premi effettivi IPER - variazioni     " xr:uid="{00000000-0004-0000-0000-000025000000}"/>
    <hyperlink ref="B41" location="'Tavola 38 '!A1" display="Tavola 38 - R.c. auto - Premi lordi, sinistri e caricamento globale – 2020" xr:uid="{00000000-0004-0000-0000-000026000000}"/>
    <hyperlink ref="B42" location="'Tavol 39 '!A1" display="Tavola 39 - R.c.auto - Loss ratio, frequenza, costo medio, premio e caricamento globale – 2020" xr:uid="{00000000-0004-0000-0000-000027000000}"/>
    <hyperlink ref="B43" location="'Tavola 40'!Area_stampa" display="Tavola 40 - R.c.auto - Composizione sinistri gestiti – 2020" xr:uid="{00000000-0004-0000-0000-000028000000}"/>
    <hyperlink ref="B44" location="'Taola 41'!Area_stampa" display="Tavola 41 - R.c.auto - Velocità di liquidazione per sinistri gestiti - 2020 " xr:uid="{00000000-0004-0000-0000-000029000000}"/>
    <hyperlink ref="B45" location="'Tavola 42'!Area_stampa" display="Tavola 42 - R.c.auto - Costo medio per sinistri gestiti – 2020" xr:uid="{00000000-0004-0000-0000-00002A000000}"/>
    <hyperlink ref="B49" location="'Tavola 46'!A1" display="Tavola 46 - Settore autovetture (lordo IBNR)" xr:uid="{00000000-0004-0000-0000-00002B000000}"/>
    <hyperlink ref="B50" location="'Tavola 47'!A1" display="Tavola 47 - Settore ciclomotori e motocicli (lordo IBNR)" xr:uid="{00000000-0004-0000-0000-00002C000000}"/>
    <hyperlink ref="B51" location="'Tavola 48'!A1" display="Tavola 48 -Saldo di riserva sinistri (RS) su premi di competenza" xr:uid="{00000000-0004-0000-0000-00002D000000}"/>
    <hyperlink ref="B52" location="'Tavola 49'!A1" display="Tavola 49 - Solvency II - Stato patrimoniale delle imprese nazionali " xr:uid="{00000000-0004-0000-0000-00002E000000}"/>
    <hyperlink ref="B53" location="'Tavola 50'!A1" display="Tavola 50 - Solvency II - Stato patrimoniale delle imprese nazionali vita" xr:uid="{00000000-0004-0000-0000-00002F000000}"/>
    <hyperlink ref="B54" location="'Tavola 51'!A1" display="Tavola 51 - Solvency II - Stato patrimoniale delle imprese nazionali danni" xr:uid="{00000000-0004-0000-0000-000030000000}"/>
    <hyperlink ref="B55" location="'Tavola 52'!A1" display="Tavola 52 - Solvency II - Stato patrimoniale delle imprese nazionali miste" xr:uid="{00000000-0004-0000-0000-000031000000}"/>
    <hyperlink ref="B56" location="'Tavola 53'!A1" display="Tavola 53 - Solvency II - Stato patrimoniale dei gruppi nazionali" xr:uid="{00000000-0004-0000-0000-000032000000}"/>
    <hyperlink ref="B59" location="'Tavola 56'!A1" display="Tavola 56 - Solvency II - Composizione dei titoli di Stato italiani ed esteri delle imprese italiane per classe di rating" xr:uid="{00000000-0004-0000-0000-000033000000}"/>
    <hyperlink ref="B60" location="'Tavola 57'!A1" display="Tavola 57 - Solvency II - Composizione dei titoli corporate delle imprese italiane per classe di rating" xr:uid="{00000000-0004-0000-0000-000034000000}"/>
    <hyperlink ref="B61" location="'Tavola 58'!A1" display="Tavola 58 -  SCR ratio e sue componenti per comparto" xr:uid="{00000000-0004-0000-0000-000035000000}"/>
    <hyperlink ref="B62" location="'Tavola 59'!A1" display="Tavola 59 - Fondi propri ammissibili per soddisfare il requisito patrimoniale di solvibilità (SCR) " xr:uid="{00000000-0004-0000-0000-000036000000}"/>
    <hyperlink ref="B63" location="'Tavola 60'!A1" display="Tavola 60 - Composizione del Basic Solvency Capital Requirement" xr:uid="{00000000-0004-0000-0000-000037000000}"/>
    <hyperlink ref="B64" location="'Tavola 61'!A1" display="Tavola 61 - Composizione del Life underwriting risk" xr:uid="{00000000-0004-0000-0000-000038000000}"/>
    <hyperlink ref="B65" location="'Tavola 62'!A1" display="Tavola 62 - SCR ratio in Europa" xr:uid="{00000000-0004-0000-0000-000039000000}"/>
    <hyperlink ref="A4" location="'Tavola 1'!A1" display="'Tavola 1'!A1" xr:uid="{00000000-0004-0000-0000-00003A000000}"/>
    <hyperlink ref="B66" location="'Tavola 63'!A1" display="Tavola 63 - Solvency II - Investimenti vita e danni" xr:uid="{00000000-0004-0000-0000-00003B000000}"/>
    <hyperlink ref="B67" location="'Tavola 64'!A1" display="Tavola 64 - Solvency II - Attivi sotto forma di titoli di stato detenuti dalle imprese vigilate dall'IVASS distinte per assetti proprietari" xr:uid="{00000000-0004-0000-0000-00003C000000}"/>
    <hyperlink ref="B68" location="'Tavola 65'!A1" display="Tavola 65 - Solvency II - Riserve tecniche vita e danni" xr:uid="{00000000-0004-0000-0000-00003D000000}"/>
    <hyperlink ref="B69" location="'Tavola 66'!A1" display="Tavola 66 - Solvency II - Riserve tecniche vita" xr:uid="{00000000-0004-0000-0000-00003E000000}"/>
    <hyperlink ref="B70" location="'Tavola 67'!A1" display="Tavola 67 - Solvency II - Riserve Tecniche Danni " xr:uid="{00000000-0004-0000-0000-00003F000000}"/>
    <hyperlink ref="B71" location="'Tavola 69'!A1" display="Tavola 68 -  SCR ratio e sue componenti per comparto" xr:uid="{00000000-0004-0000-0000-000040000000}"/>
    <hyperlink ref="B72" location="'Tavola 69'!A1" display="Tavola 69 - Fondi propri ammissibili per soddisfare l'SCR" xr:uid="{00000000-0004-0000-0000-000041000000}"/>
    <hyperlink ref="B73" location="'Tavola 70'!A1" display="Tavola 70 - SCR ratio per modalità di calcolo e attività dell'impresa" xr:uid="{00000000-0004-0000-0000-000042000000}"/>
    <hyperlink ref="B74" location="'Tavola 71'!A1" display="Tavola 71 - Riserva di riconciliazione e EPIFP" xr:uid="{00000000-0004-0000-0000-000043000000}"/>
    <hyperlink ref="B75" location="'Tavola 72'!A1" display="Tavola 72 - Stato patrimoniale delle imprese assicurative nei principali Paesi Europei - quarto trimestre 2022" xr:uid="{00000000-0004-0000-0000-000044000000}"/>
    <hyperlink ref="B76" location="'Tavola 73'!A1" display="Tavola 73 - Raccolta premi del portafoglio italiano ed estero, diretto e indiretto" xr:uid="{00000000-0004-0000-0000-000045000000}"/>
    <hyperlink ref="B77" location="'Tavola 74'!A1" display="Tavola 74 - Indice di penetrazione assicurativa" xr:uid="{00000000-0004-0000-0000-000046000000}"/>
    <hyperlink ref="B78" location="'Tavola 75'!A1" display="Tavola 75 - Raccolta premi dei rami danni (premi contabilizzati del lavoro diretto italiano)" xr:uid="{00000000-0004-0000-0000-000047000000}"/>
    <hyperlink ref="B79" location="'Tavola 76'!A1" display="Tavola 76 - Sintesi dello Stato Patrimoniale (local gaap)" xr:uid="{00000000-0004-0000-0000-000048000000}"/>
    <hyperlink ref="B80" location="'Tavola 77'!A1" display="Tavola 77 - Utile / perdita d'esercizio – gestioni vita e danni" xr:uid="{00000000-0004-0000-0000-000049000000}"/>
    <hyperlink ref="B81" location="'tavola 78'!A1" display="Tavola 78 - ROE gestioni vita e danni" xr:uid="{00000000-0004-0000-0000-00004A000000}"/>
    <hyperlink ref="B82" location="'tavola 79'!A1" display="Tavola 79 - Conto tecnico r.c. auto e natanti – Imprese nazionali e rappresentanze di imprese extra UE" xr:uid="{00000000-0004-0000-0000-00004B000000}"/>
    <hyperlink ref="B83" location="'Tavola 80'!A1" display="Tavola 80 - Conto tecnico dei rami danni diversi dalla r.c. auto e natanti – " xr:uid="{00000000-0004-0000-0000-00004C000000}"/>
    <hyperlink ref="B84" location="'Tavola 81'!A1" display="Tavola 81 - Attivi a copertura delle riserve tecniche del portafoglio diretto - Riepilogo/Riserve tecniche da coprire del portafoglio diretto - Riepilogo" xr:uid="{00000000-0004-0000-0000-00004D000000}"/>
    <hyperlink ref="B85" location="'Tavola 82'!A1" display="Tavola 82 - Attivi a copertura delle riserve tecniche del portafoglio diretto vita" xr:uid="{00000000-0004-0000-0000-00004E000000}"/>
    <hyperlink ref="B86" location="'Tavola 83'!A1" display="Tavola 83 - Attivi a copertura delle riserve tecniche del portafoglio diretto - Contratti linked - Classe D.I" xr:uid="{00000000-0004-0000-0000-00004F000000}"/>
    <hyperlink ref="B87" location="'Tavola 84'!A1" display="Tavola 84 - Attivi a copertura delle riserve tecniche del portafoglio diretto - Gestione di Fondi pensione - Classe D.II" xr:uid="{00000000-0004-0000-0000-000050000000}"/>
    <hyperlink ref="B88" location="'Tavola 85'!A1" display="Tavola 85 - Attivi a copertura delle riserve tecniche del portafoglio diretto danni" xr:uid="{00000000-0004-0000-0000-000051000000}"/>
    <hyperlink ref="B89" location="'Tavola 86'!A1" display="Tavola 86 - Ripartizione delle imprese autorizzate a operare in Italia per tipo di attività – 2022" xr:uid="{00000000-0004-0000-0000-000052000000}"/>
    <hyperlink ref="B90" location="'Tavola 87'!A1" display="Tavola 87 - Ripartizione geografica delle imprese/stabilimenti SEE ammessi a operare in Italia in regime di stabilimento e di l.p.s." xr:uid="{00000000-0004-0000-0000-000053000000}"/>
    <hyperlink ref="B91" location="'Tavola 88'!A1" display="Tavola 88 -  Premi diretti raccolti in Italia" xr:uid="{00000000-0004-0000-0000-000054000000}"/>
    <hyperlink ref="B92" location="'Tavola 89'!A1" display="Tavola 89 - Imprese autorizzate o ammesse ad eccedere all'attività assicurativa in Italia" xr:uid="{00000000-0004-0000-0000-000055000000}"/>
    <hyperlink ref="B93" location="'Tavola 90'!A1" display="Tavola 90 - Oneri e riscatti rispetto ai premi - " xr:uid="{00000000-0004-0000-0000-000056000000}"/>
    <hyperlink ref="B8" location="'Tavola 5'!A1" display="Tavola 5 - Gestione Danni - Premi acquisiti (lavoro diretto) in Italia da imprese di stati U.E. operanti in regime di l.p.s nel 2016 per linea di business e paese" xr:uid="{00000000-0004-0000-0000-000057000000}"/>
  </hyperlink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9">
    <tabColor rgb="FF92D050"/>
  </sheetPr>
  <dimension ref="A1:N28"/>
  <sheetViews>
    <sheetView showGridLines="0" zoomScaleNormal="100" workbookViewId="0">
      <selection activeCell="E22" sqref="E22"/>
    </sheetView>
  </sheetViews>
  <sheetFormatPr defaultColWidth="9.44140625" defaultRowHeight="11.8"/>
  <cols>
    <col min="1" max="1" width="35.5546875" style="41" customWidth="1"/>
    <col min="2" max="2" width="9.44140625" style="41"/>
    <col min="3" max="3" width="9.88671875" style="41" bestFit="1" customWidth="1"/>
    <col min="4" max="4" width="9.44140625" style="41"/>
    <col min="5" max="5" width="9.44140625" style="41" customWidth="1"/>
    <col min="6" max="8" width="9.44140625" style="41"/>
    <col min="9" max="9" width="9.44140625" style="41" customWidth="1"/>
    <col min="10" max="12" width="9.44140625" style="41"/>
    <col min="13" max="13" width="9.44140625" style="41" customWidth="1"/>
    <col min="14" max="16384" width="9.44140625" style="41"/>
  </cols>
  <sheetData>
    <row r="1" spans="1:14" s="992" customFormat="1" ht="14.4">
      <c r="A1" s="990" t="str">
        <f ca="1">(MID(CELL("nomefile",J2),FIND("]",CELL("nomefile",J2),1)+1,20))</f>
        <v>Tavola 2.1.4</v>
      </c>
      <c r="B1" s="1016"/>
      <c r="C1" s="1016"/>
      <c r="D1" s="1016"/>
      <c r="E1" s="1016"/>
      <c r="F1" s="1016"/>
      <c r="G1" s="1016"/>
      <c r="H1" s="1016"/>
      <c r="I1" s="1016"/>
      <c r="J1" s="1016"/>
      <c r="K1" s="1016"/>
      <c r="L1" s="1030"/>
      <c r="M1" s="1030"/>
      <c r="N1" s="1035"/>
    </row>
    <row r="3" spans="1:14" ht="11.8" customHeight="1">
      <c r="A3" s="1951" t="s">
        <v>1687</v>
      </c>
      <c r="B3" s="1951"/>
      <c r="C3" s="1951"/>
      <c r="D3" s="1951"/>
      <c r="E3" s="1951"/>
      <c r="F3" s="1951"/>
      <c r="G3" s="1951"/>
      <c r="H3" s="1951"/>
      <c r="I3" s="1951"/>
      <c r="J3" s="1951"/>
      <c r="K3" s="1951"/>
      <c r="L3" s="1951"/>
      <c r="M3" s="1951"/>
      <c r="N3" s="222"/>
    </row>
    <row r="4" spans="1:14">
      <c r="A4" s="1952" t="s">
        <v>371</v>
      </c>
      <c r="B4" s="1952"/>
      <c r="C4" s="1952"/>
      <c r="D4" s="1952"/>
      <c r="E4" s="1952"/>
      <c r="F4" s="1952"/>
      <c r="G4" s="1952"/>
      <c r="H4" s="1952"/>
      <c r="I4" s="1952"/>
      <c r="J4" s="1952"/>
      <c r="K4" s="1952"/>
      <c r="L4" s="1952"/>
      <c r="M4" s="1952"/>
      <c r="N4" s="381"/>
    </row>
    <row r="5" spans="1:14" ht="12.45" thickBot="1">
      <c r="A5" s="1950" t="s">
        <v>2</v>
      </c>
      <c r="B5" s="1950"/>
      <c r="C5" s="1950"/>
      <c r="D5" s="1950"/>
      <c r="E5" s="1950"/>
      <c r="F5" s="1950"/>
      <c r="G5" s="1950"/>
      <c r="H5" s="1950"/>
      <c r="I5" s="1950"/>
      <c r="J5" s="1950"/>
      <c r="K5" s="1950"/>
      <c r="L5" s="1950"/>
      <c r="M5" s="1950"/>
      <c r="N5" s="62"/>
    </row>
    <row r="6" spans="1:14" ht="13.1" thickBot="1">
      <c r="A6" s="1953"/>
      <c r="B6" s="1955" t="s">
        <v>35</v>
      </c>
      <c r="C6" s="1956"/>
      <c r="D6" s="1956"/>
      <c r="E6" s="1956"/>
      <c r="F6" s="1956" t="s">
        <v>36</v>
      </c>
      <c r="G6" s="1956"/>
      <c r="H6" s="1956"/>
      <c r="I6" s="1956"/>
      <c r="J6" s="1956" t="s">
        <v>1</v>
      </c>
      <c r="K6" s="1956"/>
      <c r="L6" s="1956"/>
      <c r="M6" s="1956"/>
      <c r="N6" s="125"/>
    </row>
    <row r="7" spans="1:14" ht="13.1" thickBot="1">
      <c r="A7" s="1953"/>
      <c r="B7" s="1956">
        <v>2024</v>
      </c>
      <c r="C7" s="1956"/>
      <c r="D7" s="1956">
        <v>2025</v>
      </c>
      <c r="E7" s="1956"/>
      <c r="F7" s="1956">
        <v>2024</v>
      </c>
      <c r="G7" s="1956"/>
      <c r="H7" s="1956">
        <v>2025</v>
      </c>
      <c r="I7" s="1956"/>
      <c r="J7" s="1955">
        <v>2024</v>
      </c>
      <c r="K7" s="1957"/>
      <c r="L7" s="1955">
        <v>2025</v>
      </c>
      <c r="M7" s="1957"/>
      <c r="N7" s="125"/>
    </row>
    <row r="8" spans="1:14" ht="13.1" thickBot="1">
      <c r="A8" s="1954"/>
      <c r="B8" s="1529" t="s">
        <v>37</v>
      </c>
      <c r="C8" s="1529" t="s">
        <v>38</v>
      </c>
      <c r="D8" s="1529" t="s">
        <v>37</v>
      </c>
      <c r="E8" s="1529" t="s">
        <v>38</v>
      </c>
      <c r="F8" s="1529" t="s">
        <v>37</v>
      </c>
      <c r="G8" s="1529" t="s">
        <v>38</v>
      </c>
      <c r="H8" s="420" t="s">
        <v>37</v>
      </c>
      <c r="I8" s="420" t="s">
        <v>38</v>
      </c>
      <c r="J8" s="1529" t="s">
        <v>37</v>
      </c>
      <c r="K8" s="1528" t="s">
        <v>38</v>
      </c>
      <c r="L8" s="124" t="s">
        <v>37</v>
      </c>
      <c r="M8" s="123" t="s">
        <v>38</v>
      </c>
      <c r="N8" s="125"/>
    </row>
    <row r="9" spans="1:14" ht="12.45">
      <c r="A9" s="442" t="s">
        <v>833</v>
      </c>
      <c r="B9" s="428">
        <v>30834.289000000001</v>
      </c>
      <c r="C9" s="444">
        <f>B9*100/$B$21</f>
        <v>27.89910127715865</v>
      </c>
      <c r="D9" s="428">
        <f>D10+D11+D12+D13+D14</f>
        <v>25794.964</v>
      </c>
      <c r="E9" s="444">
        <f t="shared" ref="E9:E20" si="0">D9*100/$D$21</f>
        <v>21.744972449136249</v>
      </c>
      <c r="F9" s="428">
        <v>12605.504999999999</v>
      </c>
      <c r="G9" s="444">
        <f t="shared" ref="G9:G20" si="1">F9*100/$F$21</f>
        <v>30.843936301809713</v>
      </c>
      <c r="H9" s="428">
        <f>H10+H11+H12+H13+H14</f>
        <v>13821.621000000001</v>
      </c>
      <c r="I9" s="444">
        <f t="shared" ref="I9:I15" si="2">H9*100/$H$21</f>
        <v>31.7352913900611</v>
      </c>
      <c r="J9" s="428">
        <f t="shared" ref="J9:J20" si="3">B9+F9</f>
        <v>43439.794000000002</v>
      </c>
      <c r="K9" s="444">
        <f t="shared" ref="K9:K20" si="4">J9*100/$J$21</f>
        <v>28.694158963144599</v>
      </c>
      <c r="L9" s="428">
        <f t="shared" ref="L9:L20" si="5">D9+H9</f>
        <v>39616.584999999999</v>
      </c>
      <c r="M9" s="444">
        <f t="shared" ref="M9:M20" si="6">L9*100/$L$21</f>
        <v>24.427872207439101</v>
      </c>
      <c r="N9" s="388"/>
    </row>
    <row r="10" spans="1:14" ht="12.45">
      <c r="A10" s="53" t="s">
        <v>39</v>
      </c>
      <c r="B10" s="387">
        <v>12016</v>
      </c>
      <c r="C10" s="390">
        <f t="shared" ref="C10:C14" si="7">B10*100/$B$21</f>
        <v>10.872168998167538</v>
      </c>
      <c r="D10" s="387">
        <v>8013.0789999999997</v>
      </c>
      <c r="E10" s="390">
        <f t="shared" si="0"/>
        <v>6.7549689965743802</v>
      </c>
      <c r="F10" s="387">
        <v>10727.063</v>
      </c>
      <c r="G10" s="390">
        <f t="shared" si="1"/>
        <v>26.24764718886707</v>
      </c>
      <c r="H10" s="387">
        <v>11810.929</v>
      </c>
      <c r="I10" s="390">
        <f t="shared" si="2"/>
        <v>27.118618966785654</v>
      </c>
      <c r="J10" s="387">
        <f t="shared" si="3"/>
        <v>22743.063000000002</v>
      </c>
      <c r="K10" s="390">
        <f t="shared" si="4"/>
        <v>15.022931854391674</v>
      </c>
      <c r="L10" s="387">
        <f t="shared" si="5"/>
        <v>19824.008000000002</v>
      </c>
      <c r="M10" s="390">
        <f t="shared" si="6"/>
        <v>12.223626394431788</v>
      </c>
      <c r="N10" s="125"/>
    </row>
    <row r="11" spans="1:14" ht="12.45">
      <c r="A11" s="73" t="s">
        <v>40</v>
      </c>
      <c r="B11" s="455">
        <v>16762.548999999999</v>
      </c>
      <c r="C11" s="391">
        <f t="shared" si="7"/>
        <v>15.166882953400819</v>
      </c>
      <c r="D11" s="455">
        <v>15234.914000000001</v>
      </c>
      <c r="E11" s="391">
        <f t="shared" si="0"/>
        <v>12.842924890104912</v>
      </c>
      <c r="F11" s="99">
        <v>824.03899999999999</v>
      </c>
      <c r="G11" s="391">
        <f t="shared" si="1"/>
        <v>2.0163100507442557</v>
      </c>
      <c r="H11" s="99">
        <v>947.09199999999998</v>
      </c>
      <c r="I11" s="391">
        <f t="shared" si="2"/>
        <v>2.1745814469370663</v>
      </c>
      <c r="J11" s="99">
        <f t="shared" si="3"/>
        <v>17586.588</v>
      </c>
      <c r="K11" s="391">
        <f t="shared" si="4"/>
        <v>11.616821932703713</v>
      </c>
      <c r="L11" s="99">
        <f t="shared" si="5"/>
        <v>16182.006000000001</v>
      </c>
      <c r="M11" s="391">
        <f t="shared" si="6"/>
        <v>9.9779416784160677</v>
      </c>
      <c r="N11" s="125"/>
    </row>
    <row r="12" spans="1:14" ht="23.6">
      <c r="A12" s="53" t="s">
        <v>41</v>
      </c>
      <c r="B12" s="387">
        <v>1726</v>
      </c>
      <c r="C12" s="390">
        <f t="shared" si="7"/>
        <v>1.5616980435117485</v>
      </c>
      <c r="D12" s="387">
        <v>2077.1390000000001</v>
      </c>
      <c r="E12" s="390">
        <f t="shared" si="0"/>
        <v>1.7510135051177595</v>
      </c>
      <c r="F12" s="387">
        <v>393.58800000000002</v>
      </c>
      <c r="G12" s="390">
        <f t="shared" si="1"/>
        <v>0.96305568092326976</v>
      </c>
      <c r="H12" s="387">
        <v>410.25400000000002</v>
      </c>
      <c r="I12" s="390">
        <f t="shared" si="2"/>
        <v>0.94196840109695712</v>
      </c>
      <c r="J12" s="387">
        <f t="shared" si="3"/>
        <v>2119.5880000000002</v>
      </c>
      <c r="K12" s="390">
        <f t="shared" si="4"/>
        <v>1.4000940015593475</v>
      </c>
      <c r="L12" s="387">
        <f t="shared" si="5"/>
        <v>2487.393</v>
      </c>
      <c r="M12" s="390">
        <f t="shared" si="6"/>
        <v>1.5337444742821362</v>
      </c>
      <c r="N12" s="125"/>
    </row>
    <row r="13" spans="1:14" ht="23.6">
      <c r="A13" s="73" t="s">
        <v>42</v>
      </c>
      <c r="B13" s="455">
        <v>330</v>
      </c>
      <c r="C13" s="443">
        <f t="shared" si="7"/>
        <v>0.29858653207350927</v>
      </c>
      <c r="D13" s="455">
        <v>469.83199999999999</v>
      </c>
      <c r="E13" s="443">
        <f t="shared" si="0"/>
        <v>0.39606505733919933</v>
      </c>
      <c r="F13" s="99">
        <v>0</v>
      </c>
      <c r="G13" s="443">
        <f t="shared" si="1"/>
        <v>0</v>
      </c>
      <c r="H13" s="99">
        <v>0</v>
      </c>
      <c r="I13" s="443">
        <f t="shared" si="2"/>
        <v>0</v>
      </c>
      <c r="J13" s="99">
        <f t="shared" si="3"/>
        <v>330</v>
      </c>
      <c r="K13" s="443">
        <f t="shared" si="4"/>
        <v>0.21798152306702276</v>
      </c>
      <c r="L13" s="99">
        <f t="shared" si="5"/>
        <v>469.83199999999999</v>
      </c>
      <c r="M13" s="443">
        <f t="shared" si="6"/>
        <v>0.28970180178239813</v>
      </c>
      <c r="N13" s="125"/>
    </row>
    <row r="14" spans="1:14" ht="13.1" thickBot="1">
      <c r="A14" s="439" t="s">
        <v>381</v>
      </c>
      <c r="B14" s="440">
        <v>0</v>
      </c>
      <c r="C14" s="441">
        <f t="shared" si="7"/>
        <v>0</v>
      </c>
      <c r="D14" s="440">
        <v>0</v>
      </c>
      <c r="E14" s="441">
        <f t="shared" si="0"/>
        <v>0</v>
      </c>
      <c r="F14" s="1359">
        <v>660.81500000000005</v>
      </c>
      <c r="G14" s="441">
        <f t="shared" si="1"/>
        <v>1.6169233812751163</v>
      </c>
      <c r="H14" s="1359">
        <v>653.346</v>
      </c>
      <c r="I14" s="441">
        <f t="shared" si="2"/>
        <v>1.5001225752414176</v>
      </c>
      <c r="J14" s="1359">
        <f t="shared" si="3"/>
        <v>660.81500000000005</v>
      </c>
      <c r="K14" s="441">
        <f t="shared" si="4"/>
        <v>0.43650139444101405</v>
      </c>
      <c r="L14" s="1359">
        <f t="shared" si="5"/>
        <v>653.346</v>
      </c>
      <c r="M14" s="441">
        <f t="shared" si="6"/>
        <v>0.40285785852671313</v>
      </c>
      <c r="N14" s="125"/>
    </row>
    <row r="15" spans="1:14" ht="12.45">
      <c r="A15" s="442" t="s">
        <v>831</v>
      </c>
      <c r="B15" s="428">
        <f>B16+B17</f>
        <v>79686.024000000005</v>
      </c>
      <c r="C15" s="444">
        <f>B15*100/$B$21</f>
        <v>72.100525942080097</v>
      </c>
      <c r="D15" s="428">
        <f>D16+D17</f>
        <v>92829.991999999998</v>
      </c>
      <c r="E15" s="444">
        <f t="shared" si="0"/>
        <v>78.255027550863744</v>
      </c>
      <c r="F15" s="428">
        <f>F16+F17</f>
        <v>28263.16</v>
      </c>
      <c r="G15" s="444">
        <f t="shared" si="1"/>
        <v>69.15606369819028</v>
      </c>
      <c r="H15" s="428">
        <f>H16+H17</f>
        <v>29731.22</v>
      </c>
      <c r="I15" s="444">
        <f t="shared" si="2"/>
        <v>68.264708609938907</v>
      </c>
      <c r="J15" s="428">
        <f t="shared" si="3"/>
        <v>107949.18400000001</v>
      </c>
      <c r="K15" s="444">
        <f t="shared" si="4"/>
        <v>71.305841036855412</v>
      </c>
      <c r="L15" s="428">
        <f t="shared" si="5"/>
        <v>122561.212</v>
      </c>
      <c r="M15" s="444">
        <f t="shared" si="6"/>
        <v>75.572127792560906</v>
      </c>
      <c r="N15" s="388"/>
    </row>
    <row r="16" spans="1:14" ht="12.45">
      <c r="A16" s="53" t="s">
        <v>43</v>
      </c>
      <c r="B16" s="387">
        <v>18395</v>
      </c>
      <c r="C16" s="390">
        <f t="shared" ref="C16:C20" si="8">B16*100/$B$21</f>
        <v>16.643937143915768</v>
      </c>
      <c r="D16" s="387">
        <v>20357.123</v>
      </c>
      <c r="E16" s="390">
        <f t="shared" si="0"/>
        <v>17.160910896354725</v>
      </c>
      <c r="F16" s="387">
        <v>1676.6859999999999</v>
      </c>
      <c r="G16" s="390">
        <f t="shared" si="1"/>
        <v>4.1026199412190243</v>
      </c>
      <c r="H16" s="387">
        <v>2027.895</v>
      </c>
      <c r="I16" s="390">
        <f>H16*100/H21</f>
        <v>4.6561715686928435</v>
      </c>
      <c r="J16" s="387">
        <f t="shared" si="3"/>
        <v>20071.686000000002</v>
      </c>
      <c r="K16" s="390">
        <f t="shared" si="4"/>
        <v>13.258353590312236</v>
      </c>
      <c r="L16" s="387">
        <f t="shared" si="5"/>
        <v>22385.018</v>
      </c>
      <c r="M16" s="390">
        <f t="shared" si="6"/>
        <v>13.802763642177233</v>
      </c>
      <c r="N16" s="125"/>
    </row>
    <row r="17" spans="1:14" ht="12.45">
      <c r="A17" s="445" t="s">
        <v>757</v>
      </c>
      <c r="B17" s="427">
        <f>B18+B19+B20</f>
        <v>61291.024000000005</v>
      </c>
      <c r="C17" s="391">
        <f t="shared" si="8"/>
        <v>55.456588798164326</v>
      </c>
      <c r="D17" s="427">
        <f>D18+D19+D20</f>
        <v>72472.869000000006</v>
      </c>
      <c r="E17" s="391">
        <f t="shared" si="0"/>
        <v>61.094116654509023</v>
      </c>
      <c r="F17" s="427">
        <f>F18+F20+F19</f>
        <v>26586.473999999998</v>
      </c>
      <c r="G17" s="391">
        <f t="shared" si="1"/>
        <v>65.053443756971262</v>
      </c>
      <c r="H17" s="427">
        <f>H18+H20+H19</f>
        <v>27703.325000000001</v>
      </c>
      <c r="I17" s="391">
        <f>H17*100/$H$21</f>
        <v>63.608537041246059</v>
      </c>
      <c r="J17" s="99">
        <f t="shared" si="3"/>
        <v>87877.498000000007</v>
      </c>
      <c r="K17" s="391">
        <f t="shared" si="4"/>
        <v>58.047487446543172</v>
      </c>
      <c r="L17" s="99">
        <f t="shared" si="5"/>
        <v>100176.194</v>
      </c>
      <c r="M17" s="391">
        <f t="shared" si="6"/>
        <v>61.769364150383673</v>
      </c>
      <c r="N17" s="125"/>
    </row>
    <row r="18" spans="1:14" ht="12.45">
      <c r="A18" s="137" t="s">
        <v>817</v>
      </c>
      <c r="B18" s="121">
        <v>30</v>
      </c>
      <c r="C18" s="372">
        <f t="shared" si="8"/>
        <v>2.7144230188500842E-2</v>
      </c>
      <c r="D18" s="121">
        <v>32.32</v>
      </c>
      <c r="E18" s="372">
        <f t="shared" si="0"/>
        <v>2.7245531707510179E-2</v>
      </c>
      <c r="F18" s="121">
        <v>73.840999999999994</v>
      </c>
      <c r="G18" s="390">
        <f t="shared" si="1"/>
        <v>0.18067876697220228</v>
      </c>
      <c r="H18" s="121">
        <v>76.188999999999993</v>
      </c>
      <c r="I18" s="390">
        <f>H18*100/$H$21</f>
        <v>0.17493462711192595</v>
      </c>
      <c r="J18" s="387">
        <f t="shared" si="3"/>
        <v>103.84099999999999</v>
      </c>
      <c r="K18" s="390">
        <f t="shared" si="4"/>
        <v>6.8592179808493053E-2</v>
      </c>
      <c r="L18" s="387">
        <f t="shared" si="5"/>
        <v>108.50899999999999</v>
      </c>
      <c r="M18" s="390">
        <f t="shared" si="6"/>
        <v>6.6907432464383507E-2</v>
      </c>
      <c r="N18" s="388"/>
    </row>
    <row r="19" spans="1:14" ht="12.45">
      <c r="A19" s="446" t="s">
        <v>382</v>
      </c>
      <c r="B19" s="1126">
        <v>32822</v>
      </c>
      <c r="C19" s="391">
        <f t="shared" si="8"/>
        <v>29.697597441565822</v>
      </c>
      <c r="D19" s="1126">
        <v>32207.981</v>
      </c>
      <c r="E19" s="391">
        <f t="shared" si="0"/>
        <v>27.151100481756973</v>
      </c>
      <c r="F19" s="447">
        <v>24787.300999999999</v>
      </c>
      <c r="G19" s="443">
        <f t="shared" si="1"/>
        <v>60.651114980144321</v>
      </c>
      <c r="H19" s="447">
        <v>25733.944</v>
      </c>
      <c r="I19" s="443">
        <f>H19*100/$H$21</f>
        <v>59.086717213235296</v>
      </c>
      <c r="J19" s="99">
        <f t="shared" si="3"/>
        <v>57609.300999999999</v>
      </c>
      <c r="K19" s="443">
        <f t="shared" si="4"/>
        <v>38.053827802444111</v>
      </c>
      <c r="L19" s="99">
        <f t="shared" si="5"/>
        <v>57941.925000000003</v>
      </c>
      <c r="M19" s="443">
        <f t="shared" si="6"/>
        <v>35.727409097806408</v>
      </c>
      <c r="N19" s="125"/>
    </row>
    <row r="20" spans="1:14" ht="13.1" thickBot="1">
      <c r="A20" s="449" t="s">
        <v>383</v>
      </c>
      <c r="B20" s="450">
        <v>28439.024000000001</v>
      </c>
      <c r="C20" s="441">
        <f t="shared" si="8"/>
        <v>25.731847126409999</v>
      </c>
      <c r="D20" s="450">
        <v>40232.567999999999</v>
      </c>
      <c r="E20" s="441">
        <f t="shared" si="0"/>
        <v>33.915770641044531</v>
      </c>
      <c r="F20" s="448">
        <v>1725.3320000000001</v>
      </c>
      <c r="G20" s="441">
        <f t="shared" si="1"/>
        <v>4.2216500098547387</v>
      </c>
      <c r="H20" s="448">
        <v>1893.192</v>
      </c>
      <c r="I20" s="441">
        <f>H20*100/$H$21</f>
        <v>4.3468852008988348</v>
      </c>
      <c r="J20" s="448">
        <f t="shared" si="3"/>
        <v>30164.356</v>
      </c>
      <c r="K20" s="441">
        <f t="shared" si="4"/>
        <v>19.925067464290564</v>
      </c>
      <c r="L20" s="448">
        <f t="shared" si="5"/>
        <v>42125.760000000002</v>
      </c>
      <c r="M20" s="441">
        <f t="shared" si="6"/>
        <v>25.975047620112882</v>
      </c>
      <c r="N20" s="125"/>
    </row>
    <row r="21" spans="1:14" ht="13.1" thickBot="1">
      <c r="A21" s="1286" t="s">
        <v>832</v>
      </c>
      <c r="B21" s="1287">
        <v>110520.72500000001</v>
      </c>
      <c r="C21" s="1360">
        <v>100</v>
      </c>
      <c r="D21" s="1287">
        <f>D9+D15</f>
        <v>118624.95600000001</v>
      </c>
      <c r="E21" s="1360">
        <v>100</v>
      </c>
      <c r="F21" s="1287">
        <f>F9+F15</f>
        <v>40868.665000000001</v>
      </c>
      <c r="G21" s="1288">
        <v>100</v>
      </c>
      <c r="H21" s="1287">
        <f>H9+H15</f>
        <v>43552.841</v>
      </c>
      <c r="I21" s="1288">
        <v>100</v>
      </c>
      <c r="J21" s="1287">
        <f>J9+J15</f>
        <v>151388.978</v>
      </c>
      <c r="K21" s="1288">
        <v>100</v>
      </c>
      <c r="L21" s="1287">
        <f>L9+L15</f>
        <v>162177.79699999999</v>
      </c>
      <c r="M21" s="1288">
        <v>100</v>
      </c>
      <c r="N21" s="125"/>
    </row>
    <row r="22" spans="1:14">
      <c r="C22" s="162"/>
    </row>
    <row r="23" spans="1:14" ht="15.05">
      <c r="A23" s="162" t="s">
        <v>1694</v>
      </c>
      <c r="B23" s="1364"/>
      <c r="C23" s="1364"/>
      <c r="D23" s="162"/>
      <c r="E23" s="162"/>
      <c r="F23" s="162"/>
      <c r="G23" s="162"/>
      <c r="H23" s="162"/>
      <c r="I23" s="162"/>
      <c r="J23" s="162"/>
      <c r="K23" s="162"/>
    </row>
    <row r="24" spans="1:14" ht="15.55" customHeight="1">
      <c r="A24" s="162" t="s">
        <v>1744</v>
      </c>
      <c r="D24" s="162"/>
    </row>
    <row r="25" spans="1:14" ht="15.05">
      <c r="B25" s="882"/>
      <c r="C25" s="230"/>
    </row>
    <row r="26" spans="1:14" ht="15.05">
      <c r="B26" s="454"/>
      <c r="C26" s="882"/>
    </row>
    <row r="27" spans="1:14" ht="15.05">
      <c r="B27" s="454"/>
      <c r="C27" s="882"/>
    </row>
    <row r="28" spans="1:14" ht="15.05">
      <c r="B28" s="454"/>
      <c r="C28" s="882"/>
    </row>
  </sheetData>
  <mergeCells count="13">
    <mergeCell ref="A5:M5"/>
    <mergeCell ref="A3:M3"/>
    <mergeCell ref="A4:M4"/>
    <mergeCell ref="A6:A8"/>
    <mergeCell ref="B6:E6"/>
    <mergeCell ref="F6:I6"/>
    <mergeCell ref="J6:M6"/>
    <mergeCell ref="B7:C7"/>
    <mergeCell ref="D7:E7"/>
    <mergeCell ref="F7:G7"/>
    <mergeCell ref="H7:I7"/>
    <mergeCell ref="J7:K7"/>
    <mergeCell ref="L7:M7"/>
  </mergeCells>
  <printOptions horizontalCentered="1"/>
  <pageMargins left="0.59055118110236227" right="0.59055118110236227" top="0.59055118110236227" bottom="0.39370078740157483" header="0.31496062992125984" footer="0.31496062992125984"/>
  <pageSetup paperSize="9" scale="89" orientation="landscape" r:id="rId1"/>
  <ignoredErrors>
    <ignoredError sqref="E15 G17:H17 G15:H15 I16 K9:K21 C15 C17"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0">
    <tabColor rgb="FF92D050"/>
  </sheetPr>
  <dimension ref="A1:M38"/>
  <sheetViews>
    <sheetView showGridLines="0" topLeftCell="A9" zoomScaleNormal="100" workbookViewId="0">
      <selection activeCell="E22" sqref="E22"/>
    </sheetView>
  </sheetViews>
  <sheetFormatPr defaultRowHeight="15.05"/>
  <cols>
    <col min="1" max="1" width="36.5546875" customWidth="1"/>
    <col min="2" max="7" width="9.6640625" bestFit="1" customWidth="1"/>
  </cols>
  <sheetData>
    <row r="1" spans="1:12" s="996" customFormat="1">
      <c r="A1" s="990" t="str">
        <f ca="1">(MID(CELL("nomefile",J2),FIND("]",CELL("nomefile",J2),1)+1,20))</f>
        <v>Tavola 2.2.1</v>
      </c>
      <c r="B1" s="995"/>
      <c r="C1" s="995"/>
      <c r="D1" s="997"/>
      <c r="E1" s="1034"/>
      <c r="F1" s="995"/>
      <c r="G1" s="995"/>
      <c r="H1" s="995"/>
      <c r="I1" s="995"/>
    </row>
    <row r="2" spans="1:12">
      <c r="D2" s="830"/>
      <c r="E2" s="831"/>
    </row>
    <row r="3" spans="1:12" ht="15.05" customHeight="1">
      <c r="A3" s="1958" t="s">
        <v>1729</v>
      </c>
      <c r="B3" s="1959"/>
      <c r="C3" s="1959"/>
      <c r="D3" s="1959"/>
      <c r="E3" s="1959"/>
      <c r="F3" s="1959"/>
      <c r="G3" s="1959"/>
      <c r="I3" s="1128"/>
    </row>
    <row r="4" spans="1:12">
      <c r="A4" s="1960" t="s">
        <v>2</v>
      </c>
      <c r="B4" s="1960"/>
      <c r="C4" s="1960"/>
      <c r="D4" s="1960"/>
      <c r="E4" s="1960"/>
      <c r="F4" s="1960"/>
      <c r="G4" s="1960"/>
    </row>
    <row r="5" spans="1:12" ht="15.75" thickBot="1">
      <c r="A5" s="892"/>
      <c r="B5" s="893">
        <v>2019</v>
      </c>
      <c r="C5" s="893">
        <v>2020</v>
      </c>
      <c r="D5" s="893">
        <v>2021</v>
      </c>
      <c r="E5" s="893">
        <v>2022</v>
      </c>
      <c r="F5" s="893">
        <v>2023</v>
      </c>
      <c r="G5" s="893">
        <v>2024</v>
      </c>
    </row>
    <row r="6" spans="1:12">
      <c r="A6" s="1961" t="s">
        <v>1118</v>
      </c>
      <c r="B6" s="1961"/>
      <c r="C6" s="1961"/>
      <c r="D6" s="1961"/>
      <c r="E6" s="1961"/>
      <c r="F6" s="1961"/>
      <c r="G6" s="1961"/>
    </row>
    <row r="7" spans="1:12">
      <c r="A7" s="1" t="s">
        <v>1119</v>
      </c>
      <c r="B7" s="96">
        <v>71610.86</v>
      </c>
      <c r="C7" s="96">
        <v>69145.501000000004</v>
      </c>
      <c r="D7" s="96">
        <v>74147.312999999995</v>
      </c>
      <c r="E7" s="96">
        <v>66870.953999999998</v>
      </c>
      <c r="F7" s="96">
        <v>66209.793000000005</v>
      </c>
      <c r="G7" s="96">
        <v>75247.282000000007</v>
      </c>
      <c r="I7" s="1124"/>
      <c r="J7" s="1124"/>
      <c r="K7" s="1124"/>
      <c r="L7" s="1124"/>
    </row>
    <row r="8" spans="1:12">
      <c r="A8" s="683" t="s">
        <v>1120</v>
      </c>
      <c r="B8" s="894">
        <v>4984.5870000000004</v>
      </c>
      <c r="C8" s="894">
        <v>4212.201</v>
      </c>
      <c r="D8" s="894">
        <v>6104.2370000000001</v>
      </c>
      <c r="E8" s="894">
        <v>3633.66</v>
      </c>
      <c r="F8" s="1122">
        <v>1654.2739999999999</v>
      </c>
      <c r="G8" s="1122">
        <v>210.989</v>
      </c>
      <c r="I8" s="1125"/>
      <c r="J8" s="1125"/>
      <c r="K8" s="1125"/>
      <c r="L8" s="1125"/>
    </row>
    <row r="9" spans="1:12">
      <c r="A9" s="1" t="s">
        <v>1121</v>
      </c>
      <c r="B9" s="96">
        <v>53507.371270000003</v>
      </c>
      <c r="C9" s="96">
        <v>47974.041789999996</v>
      </c>
      <c r="D9" s="96">
        <v>53908.284679999997</v>
      </c>
      <c r="E9" s="96">
        <v>40933.927520000005</v>
      </c>
      <c r="F9" s="96">
        <v>37183.402710000002</v>
      </c>
      <c r="G9" s="96">
        <v>47344.003562529797</v>
      </c>
      <c r="I9" s="1124"/>
      <c r="J9" s="1124"/>
      <c r="K9" s="1124"/>
      <c r="L9" s="1124"/>
    </row>
    <row r="10" spans="1:12">
      <c r="A10" s="683" t="s">
        <v>1122</v>
      </c>
      <c r="B10" s="894">
        <v>4850.3239999999996</v>
      </c>
      <c r="C10" s="894">
        <v>3640.2249999999999</v>
      </c>
      <c r="D10" s="894">
        <v>5279.125</v>
      </c>
      <c r="E10" s="894">
        <v>4210.143</v>
      </c>
      <c r="F10" s="894">
        <v>3847.9389999999999</v>
      </c>
      <c r="G10" s="894">
        <v>3760.739</v>
      </c>
      <c r="I10" s="1126"/>
      <c r="J10" s="1126"/>
      <c r="K10" s="1126"/>
      <c r="L10" s="1126"/>
    </row>
    <row r="11" spans="1:12">
      <c r="A11" s="65" t="s">
        <v>1123</v>
      </c>
      <c r="B11" s="120">
        <v>9443.1192700000029</v>
      </c>
      <c r="C11" s="120">
        <v>8073.8097899999993</v>
      </c>
      <c r="D11" s="120">
        <v>10813.653679999999</v>
      </c>
      <c r="E11" s="120">
        <v>6924.6025200000031</v>
      </c>
      <c r="F11" s="120">
        <v>6957.3867100000007</v>
      </c>
      <c r="G11" s="120">
        <v>10559.269562529795</v>
      </c>
      <c r="I11" s="1126"/>
      <c r="J11" s="1126"/>
      <c r="K11" s="1126"/>
      <c r="L11" s="1126"/>
    </row>
    <row r="12" spans="1:12">
      <c r="A12" s="683" t="s">
        <v>1124</v>
      </c>
      <c r="B12" s="894">
        <v>39213.928</v>
      </c>
      <c r="C12" s="894">
        <v>36260.006999999998</v>
      </c>
      <c r="D12" s="894">
        <v>37815.506000000001</v>
      </c>
      <c r="E12" s="894">
        <v>29799.182000000001</v>
      </c>
      <c r="F12" s="1122">
        <v>26378.077000000001</v>
      </c>
      <c r="G12" s="1122">
        <v>33023.995000000003</v>
      </c>
      <c r="I12" s="1125"/>
      <c r="J12" s="1125"/>
      <c r="K12" s="1125"/>
      <c r="L12" s="1125"/>
    </row>
    <row r="13" spans="1:12">
      <c r="A13" s="1" t="s">
        <v>1125</v>
      </c>
      <c r="B13" s="96">
        <v>105840.201</v>
      </c>
      <c r="C13" s="96">
        <v>101193.307</v>
      </c>
      <c r="D13" s="96">
        <v>105858.58199999999</v>
      </c>
      <c r="E13" s="96">
        <v>93036.475999999995</v>
      </c>
      <c r="F13" s="96">
        <v>90933.596000000005</v>
      </c>
      <c r="G13" s="96">
        <v>108060.288</v>
      </c>
      <c r="I13" s="1124"/>
      <c r="J13" s="1124"/>
      <c r="K13" s="1124"/>
      <c r="L13" s="1124"/>
    </row>
    <row r="14" spans="1:12">
      <c r="A14" s="683" t="s">
        <v>1126</v>
      </c>
      <c r="B14" s="1356">
        <v>37.050126161419513</v>
      </c>
      <c r="C14" s="1356">
        <v>35.832416268400038</v>
      </c>
      <c r="D14" s="1356">
        <v>35.722664412791779</v>
      </c>
      <c r="E14" s="1356">
        <v>32.029568703784527</v>
      </c>
      <c r="F14" s="1357">
        <v>29.008065401922519</v>
      </c>
      <c r="G14" s="1357">
        <v>30.5607134787573</v>
      </c>
      <c r="I14" s="1127"/>
      <c r="J14" s="1127"/>
      <c r="K14" s="1127"/>
      <c r="L14" s="1127"/>
    </row>
    <row r="15" spans="1:12" ht="23.6">
      <c r="A15" s="896" t="s">
        <v>1127</v>
      </c>
      <c r="B15" s="1201">
        <v>42.765447310818594</v>
      </c>
      <c r="C15" s="1201">
        <v>40.961602690013365</v>
      </c>
      <c r="D15" s="1201">
        <v>42.097562040756856</v>
      </c>
      <c r="E15" s="1201">
        <v>37.9703840334966</v>
      </c>
      <c r="F15" s="1201">
        <v>35.963104201066578</v>
      </c>
      <c r="G15" s="1201">
        <v>38.619387459136497</v>
      </c>
      <c r="I15" s="1128"/>
      <c r="J15" s="1128"/>
      <c r="K15" s="1128"/>
      <c r="L15" s="1128"/>
    </row>
    <row r="16" spans="1:12" ht="15.75" thickBot="1">
      <c r="A16" s="1340" t="s">
        <v>1128</v>
      </c>
      <c r="B16" s="1343">
        <v>125118.23127</v>
      </c>
      <c r="C16" s="1343">
        <v>117119.54279000001</v>
      </c>
      <c r="D16" s="1343">
        <v>128055.59767999999</v>
      </c>
      <c r="E16" s="1343">
        <v>107804.88152</v>
      </c>
      <c r="F16" s="1343">
        <v>103393.19571</v>
      </c>
      <c r="G16" s="1343">
        <v>122591.28556252981</v>
      </c>
      <c r="I16" s="661"/>
      <c r="J16" s="661"/>
      <c r="K16" s="661"/>
      <c r="L16" s="661"/>
    </row>
    <row r="17" spans="1:13">
      <c r="A17" s="1961" t="s">
        <v>1129</v>
      </c>
      <c r="B17" s="1961"/>
      <c r="C17" s="1961"/>
      <c r="D17" s="1961"/>
      <c r="E17" s="1961"/>
      <c r="F17" s="1961"/>
      <c r="G17" s="1961"/>
      <c r="I17" s="454"/>
      <c r="J17" s="454"/>
      <c r="K17" s="454"/>
      <c r="L17" s="454"/>
    </row>
    <row r="18" spans="1:13">
      <c r="A18" s="1" t="s">
        <v>1119</v>
      </c>
      <c r="B18" s="96">
        <v>22853.703000000001</v>
      </c>
      <c r="C18" s="96">
        <v>22478.322</v>
      </c>
      <c r="D18" s="96">
        <v>23534.862300000001</v>
      </c>
      <c r="E18" s="96">
        <v>24779.189579999998</v>
      </c>
      <c r="F18" s="96">
        <v>26267.710620000002</v>
      </c>
      <c r="G18" s="96">
        <v>23352.492999999999</v>
      </c>
      <c r="I18" s="1525"/>
      <c r="J18" s="1124"/>
      <c r="K18" s="1124"/>
      <c r="L18" s="1124"/>
    </row>
    <row r="19" spans="1:13">
      <c r="A19" s="683" t="s">
        <v>1120</v>
      </c>
      <c r="B19" s="895">
        <v>5.6459999999999999</v>
      </c>
      <c r="C19" s="895">
        <v>5.601</v>
      </c>
      <c r="D19" s="895">
        <v>7.7309999999999999</v>
      </c>
      <c r="E19" s="895">
        <v>8.2189999999999994</v>
      </c>
      <c r="F19" s="1129">
        <v>4.3579999999999997</v>
      </c>
      <c r="G19" s="1129">
        <v>10.343</v>
      </c>
      <c r="I19" s="1131"/>
      <c r="J19" s="1131"/>
      <c r="K19" s="1131"/>
      <c r="L19" s="1131"/>
    </row>
    <row r="20" spans="1:13">
      <c r="A20" s="1" t="s">
        <v>1121</v>
      </c>
      <c r="B20" s="96">
        <v>17493.05991</v>
      </c>
      <c r="C20" s="96">
        <v>17396.38464</v>
      </c>
      <c r="D20" s="96">
        <v>17808.29737</v>
      </c>
      <c r="E20" s="96">
        <v>18626.211930000001</v>
      </c>
      <c r="F20" s="96">
        <v>20817.946929999998</v>
      </c>
      <c r="G20" s="96">
        <v>23041.755799405801</v>
      </c>
      <c r="I20" s="1525"/>
      <c r="J20" s="1124"/>
      <c r="K20" s="1124"/>
      <c r="L20" s="1124"/>
    </row>
    <row r="21" spans="1:13">
      <c r="A21" s="683" t="s">
        <v>1122</v>
      </c>
      <c r="B21" s="894">
        <v>4692.5780000000004</v>
      </c>
      <c r="C21" s="894">
        <v>4856.8149999999996</v>
      </c>
      <c r="D21" s="894">
        <v>5329</v>
      </c>
      <c r="E21" s="894">
        <v>6209.9210000000003</v>
      </c>
      <c r="F21" s="894">
        <v>7067.4949999999999</v>
      </c>
      <c r="G21" s="894">
        <v>7766.1180000000004</v>
      </c>
      <c r="I21" s="1126"/>
      <c r="J21" s="1126"/>
      <c r="K21" s="1126"/>
      <c r="L21" s="1126"/>
    </row>
    <row r="22" spans="1:13">
      <c r="A22" s="65" t="s">
        <v>1123</v>
      </c>
      <c r="B22" s="120">
        <v>1899.5619100000001</v>
      </c>
      <c r="C22" s="120">
        <v>2039.9176400000006</v>
      </c>
      <c r="D22" s="120">
        <v>2158.7333700000008</v>
      </c>
      <c r="E22" s="120">
        <v>1921.1849299999997</v>
      </c>
      <c r="F22" s="1130">
        <v>2442.5449299999996</v>
      </c>
      <c r="G22" s="1130">
        <v>2684.8837994057599</v>
      </c>
      <c r="I22" s="1132"/>
      <c r="J22" s="1132"/>
      <c r="K22" s="1132"/>
      <c r="L22" s="1132"/>
    </row>
    <row r="23" spans="1:13">
      <c r="A23" s="683" t="s">
        <v>1124</v>
      </c>
      <c r="B23" s="894">
        <v>10900.92</v>
      </c>
      <c r="C23" s="894">
        <v>10499.652</v>
      </c>
      <c r="D23" s="894">
        <v>10320.564</v>
      </c>
      <c r="E23" s="894">
        <v>10495.106</v>
      </c>
      <c r="F23" s="1122">
        <v>11307.906999999999</v>
      </c>
      <c r="G23" s="1122">
        <v>12590.754000000001</v>
      </c>
      <c r="I23" s="1125"/>
      <c r="J23" s="1125"/>
      <c r="K23" s="1125"/>
      <c r="L23" s="1125"/>
    </row>
    <row r="24" spans="1:13">
      <c r="A24" s="1" t="s">
        <v>1125</v>
      </c>
      <c r="B24" s="96">
        <v>33748.976999999999</v>
      </c>
      <c r="C24" s="96">
        <v>32972.373</v>
      </c>
      <c r="D24" s="96">
        <v>33847.695299999999</v>
      </c>
      <c r="E24" s="96">
        <v>35266.076579999994</v>
      </c>
      <c r="F24" s="96">
        <v>37571.259619999997</v>
      </c>
      <c r="G24" s="96">
        <v>35932.903999999995</v>
      </c>
      <c r="I24" s="1124"/>
      <c r="J24" s="1124"/>
      <c r="K24" s="1124"/>
      <c r="L24" s="1124"/>
    </row>
    <row r="25" spans="1:13">
      <c r="A25" s="683" t="s">
        <v>1130</v>
      </c>
      <c r="B25" s="1356">
        <v>32.30000127114964</v>
      </c>
      <c r="C25" s="1356">
        <v>31.843786311649453</v>
      </c>
      <c r="D25" s="1356">
        <v>30.491186795811174</v>
      </c>
      <c r="E25" s="1356">
        <v>29.759777717808163</v>
      </c>
      <c r="F25" s="1357">
        <v>30.097226215914663</v>
      </c>
      <c r="G25" s="1357">
        <v>0.35039622736865361</v>
      </c>
      <c r="I25" s="1127"/>
      <c r="J25" s="1127"/>
      <c r="K25" s="1127"/>
      <c r="L25" s="1127"/>
    </row>
    <row r="26" spans="1:13" ht="23.6">
      <c r="A26" s="896" t="s">
        <v>1127</v>
      </c>
      <c r="B26" s="1201">
        <v>43.356786637433856</v>
      </c>
      <c r="C26" s="1201">
        <v>43.627617870795696</v>
      </c>
      <c r="D26" s="1201">
        <v>43.074350175809869</v>
      </c>
      <c r="E26" s="1201">
        <v>42.912198210420385</v>
      </c>
      <c r="F26" s="1201">
        <v>44.212926001709832</v>
      </c>
      <c r="G26" s="1201">
        <v>0.49665112369921399</v>
      </c>
      <c r="I26" s="1128"/>
      <c r="J26" s="1128"/>
      <c r="K26" s="1128"/>
      <c r="L26" s="1128"/>
    </row>
    <row r="27" spans="1:13" ht="15.75" thickBot="1">
      <c r="A27" s="1340" t="s">
        <v>1128</v>
      </c>
      <c r="B27" s="1343">
        <v>40346.762910000005</v>
      </c>
      <c r="C27" s="1343">
        <v>39874.706640000004</v>
      </c>
      <c r="D27" s="1343">
        <v>41343.159670000001</v>
      </c>
      <c r="E27" s="1343">
        <v>43405.401509999996</v>
      </c>
      <c r="F27" s="1343">
        <v>47085.657550000004</v>
      </c>
      <c r="G27" s="1343">
        <v>46394.248799405803</v>
      </c>
      <c r="I27" s="661"/>
      <c r="J27" s="661"/>
      <c r="K27" s="661"/>
      <c r="L27" s="661"/>
      <c r="M27" s="1133"/>
    </row>
    <row r="28" spans="1:13">
      <c r="A28" s="1961" t="s">
        <v>1131</v>
      </c>
      <c r="B28" s="1961"/>
      <c r="C28" s="1961"/>
      <c r="D28" s="1961"/>
      <c r="E28" s="1961"/>
      <c r="F28" s="1961"/>
      <c r="G28" s="1961"/>
      <c r="I28" s="454"/>
      <c r="J28" s="454"/>
      <c r="K28" s="454"/>
      <c r="L28" s="454"/>
    </row>
    <row r="29" spans="1:13">
      <c r="A29" s="1" t="s">
        <v>1119</v>
      </c>
      <c r="B29" s="1334">
        <v>94464.562999999995</v>
      </c>
      <c r="C29" s="1334">
        <v>91623.823000000004</v>
      </c>
      <c r="D29" s="1334">
        <v>97682.175300000003</v>
      </c>
      <c r="E29" s="1334">
        <v>91650.143580000004</v>
      </c>
      <c r="F29" s="1334">
        <v>92477.503620000003</v>
      </c>
      <c r="G29" s="1334">
        <v>98599.775000000009</v>
      </c>
    </row>
    <row r="30" spans="1:13">
      <c r="A30" s="683" t="s">
        <v>1120</v>
      </c>
      <c r="B30" s="1335">
        <v>4990.2330000000002</v>
      </c>
      <c r="C30" s="1335">
        <v>4217.8019999999997</v>
      </c>
      <c r="D30" s="1335">
        <v>6111.9679999999998</v>
      </c>
      <c r="E30" s="1335">
        <v>3641.8789999999999</v>
      </c>
      <c r="F30" s="1335">
        <v>1658.6319999999998</v>
      </c>
      <c r="G30" s="1335">
        <v>221.33199999999999</v>
      </c>
    </row>
    <row r="31" spans="1:13">
      <c r="A31" s="1" t="s">
        <v>1121</v>
      </c>
      <c r="B31" s="1334">
        <v>71000.43118</v>
      </c>
      <c r="C31" s="1334">
        <v>65370.426429999992</v>
      </c>
      <c r="D31" s="1334">
        <v>71716.582049999997</v>
      </c>
      <c r="E31" s="1334">
        <v>59560.139450000002</v>
      </c>
      <c r="F31" s="1334">
        <v>58001.34964</v>
      </c>
      <c r="G31" s="1334">
        <v>70385.759361935605</v>
      </c>
    </row>
    <row r="32" spans="1:13">
      <c r="A32" s="683" t="s">
        <v>1122</v>
      </c>
      <c r="B32" s="1335">
        <v>9542.902</v>
      </c>
      <c r="C32" s="1335">
        <v>8497.0399999999991</v>
      </c>
      <c r="D32" s="1335">
        <v>10608.125</v>
      </c>
      <c r="E32" s="1335">
        <v>10420.064</v>
      </c>
      <c r="F32" s="1335">
        <v>10915.433999999999</v>
      </c>
      <c r="G32" s="1335">
        <v>11526.857</v>
      </c>
    </row>
    <row r="33" spans="1:7">
      <c r="A33" s="65" t="s">
        <v>1123</v>
      </c>
      <c r="B33" s="1130">
        <v>11342.681180000003</v>
      </c>
      <c r="C33" s="1130">
        <v>10113.727429999999</v>
      </c>
      <c r="D33" s="1130">
        <v>12972.387050000001</v>
      </c>
      <c r="E33" s="1130">
        <v>8845.7874500000034</v>
      </c>
      <c r="F33" s="1130">
        <v>9399.9316400000007</v>
      </c>
      <c r="G33" s="1130">
        <v>13244.153361935554</v>
      </c>
    </row>
    <row r="34" spans="1:7">
      <c r="A34" s="683" t="s">
        <v>1124</v>
      </c>
      <c r="B34" s="1335">
        <v>50114.847999999998</v>
      </c>
      <c r="C34" s="1335">
        <v>46759.659</v>
      </c>
      <c r="D34" s="1335">
        <v>48136.07</v>
      </c>
      <c r="E34" s="1335">
        <v>40294.288</v>
      </c>
      <c r="F34" s="1335">
        <v>37685.983999999997</v>
      </c>
      <c r="G34" s="1335">
        <v>45614.749000000003</v>
      </c>
    </row>
    <row r="35" spans="1:7">
      <c r="A35" s="1" t="s">
        <v>1132</v>
      </c>
      <c r="B35" s="1334">
        <v>139589.17799999999</v>
      </c>
      <c r="C35" s="1334">
        <v>134165.68</v>
      </c>
      <c r="D35" s="1334">
        <v>139706.27730000002</v>
      </c>
      <c r="E35" s="1334">
        <v>128302.55258</v>
      </c>
      <c r="F35" s="1334">
        <v>128504.85562</v>
      </c>
      <c r="G35" s="1334">
        <v>143993.19199999998</v>
      </c>
    </row>
    <row r="36" spans="1:7">
      <c r="A36" s="683" t="s">
        <v>1130</v>
      </c>
      <c r="B36" s="1123">
        <v>35.901671403208638</v>
      </c>
      <c r="C36" s="1123">
        <v>34.852176055754349</v>
      </c>
      <c r="D36" s="1123">
        <v>34.455194806053278</v>
      </c>
      <c r="E36" s="1123">
        <v>31.405679146465502</v>
      </c>
      <c r="F36" s="1123">
        <v>29.326505849273676</v>
      </c>
      <c r="G36" s="1123">
        <v>31.678406712450698</v>
      </c>
    </row>
    <row r="37" spans="1:7" ht="23.6">
      <c r="A37" s="896" t="s">
        <v>1127</v>
      </c>
      <c r="B37" s="1358">
        <v>42.909638701441985</v>
      </c>
      <c r="C37" s="1358">
        <v>41.638739423476217</v>
      </c>
      <c r="D37" s="1358">
        <v>42.335955217088255</v>
      </c>
      <c r="E37" s="1358">
        <v>39.38894779939227</v>
      </c>
      <c r="F37" s="1358">
        <v>38.544518637302644</v>
      </c>
      <c r="G37" s="1683">
        <v>41.651943539251299</v>
      </c>
    </row>
    <row r="38" spans="1:7" ht="15.75" thickBot="1">
      <c r="A38" s="1340" t="s">
        <v>1128</v>
      </c>
      <c r="B38" s="1344">
        <v>165464.99417999998</v>
      </c>
      <c r="C38" s="1344">
        <v>156994.24943</v>
      </c>
      <c r="D38" s="1344">
        <v>169398.75735</v>
      </c>
      <c r="E38" s="1344">
        <v>151210.28302999999</v>
      </c>
      <c r="F38" s="1344">
        <v>150478.85326</v>
      </c>
      <c r="G38" s="1344">
        <v>168985.53436193563</v>
      </c>
    </row>
  </sheetData>
  <mergeCells count="5">
    <mergeCell ref="A3:G3"/>
    <mergeCell ref="A4:G4"/>
    <mergeCell ref="A6:G6"/>
    <mergeCell ref="A17:G17"/>
    <mergeCell ref="A28:G28"/>
  </mergeCells>
  <printOptions horizontalCentered="1"/>
  <pageMargins left="0.59055118110236227" right="0.59055118110236227" top="0.59055118110236227" bottom="0.39370078740157483" header="0.31496062992125984" footer="0.31496062992125984"/>
  <pageSetup paperSize="9" scale="7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1">
    <tabColor rgb="FF92D050"/>
  </sheetPr>
  <dimension ref="A1:U20"/>
  <sheetViews>
    <sheetView showGridLines="0" zoomScaleNormal="100" workbookViewId="0">
      <selection activeCell="E22" sqref="E22"/>
    </sheetView>
  </sheetViews>
  <sheetFormatPr defaultColWidth="11.5546875" defaultRowHeight="15.05"/>
  <cols>
    <col min="1" max="1" width="13.5546875" style="917" customWidth="1"/>
    <col min="2" max="2" width="14.44140625" style="917" customWidth="1"/>
    <col min="3" max="6" width="11.5546875" style="917"/>
    <col min="7" max="7" width="11.5546875" style="1527"/>
    <col min="8" max="16384" width="11.5546875" style="917"/>
  </cols>
  <sheetData>
    <row r="1" spans="1:21" s="995" customFormat="1">
      <c r="A1" s="990" t="str">
        <f ca="1">(MID(CELL("nomefile",J2),FIND("]",CELL("nomefile",J2),1)+1,20))</f>
        <v>Tavola 2.2.2</v>
      </c>
    </row>
    <row r="3" spans="1:21">
      <c r="A3" s="1966" t="s">
        <v>1745</v>
      </c>
      <c r="B3" s="1967"/>
      <c r="C3" s="1967"/>
      <c r="D3" s="1967"/>
      <c r="E3" s="1967"/>
      <c r="F3" s="1967"/>
      <c r="G3" s="1967"/>
      <c r="H3" s="1967"/>
      <c r="J3" s="1128"/>
      <c r="K3" s="1313"/>
      <c r="L3" s="1313"/>
      <c r="M3" s="1313"/>
      <c r="N3" s="1313"/>
      <c r="O3" s="1313"/>
      <c r="P3" s="1313"/>
      <c r="Q3" s="1313"/>
      <c r="R3" s="1313"/>
      <c r="S3" s="1313"/>
      <c r="T3" s="1313"/>
      <c r="U3" s="1313"/>
    </row>
    <row r="4" spans="1:21" ht="15.75" thickBot="1">
      <c r="A4" s="1968" t="s">
        <v>2</v>
      </c>
      <c r="B4" s="1968"/>
      <c r="C4" s="1968"/>
      <c r="D4" s="1968"/>
      <c r="E4" s="1968"/>
      <c r="F4" s="1968"/>
      <c r="G4" s="1968"/>
      <c r="H4" s="1968"/>
      <c r="I4" s="1313"/>
      <c r="J4" s="1313"/>
      <c r="K4" s="1313"/>
      <c r="L4" s="1313"/>
      <c r="M4" s="1313"/>
      <c r="N4" s="1313"/>
      <c r="O4" s="1313"/>
      <c r="P4" s="1313"/>
      <c r="Q4" s="1313"/>
      <c r="R4" s="1313"/>
      <c r="S4" s="1313"/>
      <c r="T4" s="1313"/>
      <c r="U4" s="1313"/>
    </row>
    <row r="5" spans="1:21" ht="15.75" thickBot="1">
      <c r="A5" s="916"/>
      <c r="B5" s="916"/>
      <c r="C5" s="916">
        <v>2019</v>
      </c>
      <c r="D5" s="916">
        <v>2020</v>
      </c>
      <c r="E5" s="916">
        <v>2021</v>
      </c>
      <c r="F5" s="916">
        <v>2022</v>
      </c>
      <c r="G5" s="1526">
        <v>2023</v>
      </c>
      <c r="H5" s="1176">
        <v>2024</v>
      </c>
      <c r="I5" s="1313"/>
      <c r="J5" s="1313"/>
      <c r="K5" s="1313"/>
      <c r="L5" s="1313"/>
      <c r="M5" s="1313"/>
      <c r="N5" s="1313"/>
      <c r="O5" s="1313"/>
      <c r="P5" s="1313"/>
      <c r="Q5" s="1313"/>
      <c r="R5" s="1313"/>
      <c r="S5" s="1313"/>
      <c r="T5" s="1313"/>
      <c r="U5" s="1313"/>
    </row>
    <row r="6" spans="1:21">
      <c r="A6" s="1969" t="s">
        <v>1118</v>
      </c>
      <c r="B6" s="1969"/>
      <c r="C6" s="1969"/>
      <c r="D6" s="1969"/>
      <c r="E6" s="1969"/>
      <c r="F6" s="1969"/>
      <c r="G6" s="1969"/>
      <c r="H6" s="1969"/>
      <c r="I6" s="1313"/>
      <c r="J6" s="1313"/>
      <c r="K6" s="1313"/>
      <c r="L6" s="1313"/>
      <c r="M6" s="1313"/>
      <c r="N6" s="1313"/>
      <c r="O6" s="1313"/>
      <c r="P6" s="1313"/>
      <c r="Q6" s="1313"/>
      <c r="R6" s="1313"/>
      <c r="S6" s="1313"/>
      <c r="T6" s="1313"/>
      <c r="U6" s="1313"/>
    </row>
    <row r="7" spans="1:21">
      <c r="A7" s="1971" t="s">
        <v>1177</v>
      </c>
      <c r="B7" s="1971"/>
      <c r="C7" s="920">
        <v>29039.757000000001</v>
      </c>
      <c r="D7" s="920">
        <v>26600.575000000001</v>
      </c>
      <c r="E7" s="920">
        <v>30206.687000000002</v>
      </c>
      <c r="F7" s="160">
        <v>30651.378000000001</v>
      </c>
      <c r="G7" s="920">
        <v>31114.219000000001</v>
      </c>
      <c r="H7" s="920">
        <v>38018.269999999997</v>
      </c>
      <c r="I7" s="1313"/>
      <c r="J7" s="1313"/>
      <c r="K7" s="1313"/>
      <c r="L7" s="1313"/>
      <c r="M7" s="1313"/>
      <c r="N7" s="1313"/>
      <c r="O7" s="1313"/>
      <c r="P7" s="1313"/>
      <c r="Q7" s="1313"/>
      <c r="R7" s="1313"/>
      <c r="S7" s="1313"/>
      <c r="T7" s="1313"/>
      <c r="U7" s="1313"/>
    </row>
    <row r="8" spans="1:21">
      <c r="A8" s="1964" t="s">
        <v>1178</v>
      </c>
      <c r="B8" s="1964"/>
      <c r="C8" s="921">
        <v>28805.606</v>
      </c>
      <c r="D8" s="921">
        <v>26412.437000000002</v>
      </c>
      <c r="E8" s="921">
        <v>29993.45</v>
      </c>
      <c r="F8" s="3">
        <v>30453.337</v>
      </c>
      <c r="G8" s="921">
        <v>30866.788</v>
      </c>
      <c r="H8" s="921">
        <v>35408.262999999999</v>
      </c>
      <c r="I8" s="1313"/>
      <c r="J8" s="1313"/>
      <c r="K8" s="1313"/>
      <c r="L8" s="1313"/>
      <c r="M8" s="1313"/>
      <c r="N8" s="1313"/>
      <c r="O8" s="1313"/>
      <c r="P8" s="1313"/>
      <c r="Q8" s="1313"/>
      <c r="R8" s="1313"/>
      <c r="S8" s="1313"/>
      <c r="T8" s="1313"/>
      <c r="U8" s="1313"/>
    </row>
    <row r="9" spans="1:21">
      <c r="A9" s="1970" t="s">
        <v>1180</v>
      </c>
      <c r="B9" s="1970"/>
      <c r="C9" s="957">
        <v>0.28852</v>
      </c>
      <c r="D9" s="957">
        <v>0.27782000000000001</v>
      </c>
      <c r="E9" s="957">
        <v>0.28946</v>
      </c>
      <c r="F9" s="875">
        <v>0.31430000000000002</v>
      </c>
      <c r="G9" s="957">
        <v>0.31969999999999998</v>
      </c>
      <c r="H9" s="957">
        <v>0.33600000000000002</v>
      </c>
      <c r="I9" s="1313"/>
      <c r="J9" s="1313"/>
      <c r="K9" s="1313"/>
      <c r="L9" s="1313"/>
      <c r="M9" s="1313"/>
      <c r="N9" s="1313"/>
      <c r="O9" s="1313"/>
      <c r="P9" s="1313"/>
      <c r="Q9" s="1313"/>
      <c r="R9" s="1313"/>
      <c r="S9" s="1313"/>
      <c r="T9" s="1313"/>
      <c r="U9" s="1313"/>
    </row>
    <row r="10" spans="1:21" ht="15.75" thickBot="1">
      <c r="A10" s="1965" t="s">
        <v>1129</v>
      </c>
      <c r="B10" s="1965"/>
      <c r="C10" s="1965"/>
      <c r="D10" s="1965"/>
      <c r="E10" s="1965"/>
      <c r="F10" s="1965"/>
      <c r="G10" s="1965"/>
      <c r="H10" s="1965"/>
      <c r="I10" s="1313"/>
      <c r="J10" s="1313"/>
      <c r="K10" s="1313"/>
      <c r="L10" s="1313"/>
      <c r="M10" s="1313"/>
      <c r="N10" s="1313"/>
      <c r="O10" s="1313"/>
      <c r="P10" s="1313"/>
      <c r="Q10" s="1313"/>
      <c r="R10" s="1313"/>
      <c r="S10" s="1313"/>
      <c r="T10" s="1313"/>
      <c r="U10" s="1313"/>
    </row>
    <row r="11" spans="1:21">
      <c r="A11" s="1963" t="s">
        <v>1177</v>
      </c>
      <c r="B11" s="1963"/>
      <c r="C11" s="922">
        <v>16286.766</v>
      </c>
      <c r="D11" s="922">
        <v>17018.297999999999</v>
      </c>
      <c r="E11" s="922">
        <v>18065.359629999999</v>
      </c>
      <c r="F11" s="160">
        <v>20350.283670000001</v>
      </c>
      <c r="G11" s="1177">
        <v>22501.61938</v>
      </c>
      <c r="H11" s="1177">
        <v>29540.788</v>
      </c>
      <c r="I11" s="1313"/>
      <c r="J11" s="1313"/>
      <c r="K11" s="1313"/>
      <c r="L11" s="1313"/>
      <c r="M11" s="1313"/>
      <c r="N11" s="1313"/>
      <c r="O11" s="1313"/>
      <c r="P11" s="1313"/>
      <c r="Q11" s="1313"/>
      <c r="R11" s="1313"/>
      <c r="S11" s="1313"/>
      <c r="T11" s="1313"/>
      <c r="U11" s="1313"/>
    </row>
    <row r="12" spans="1:21">
      <c r="A12" s="1964" t="s">
        <v>1178</v>
      </c>
      <c r="B12" s="1964"/>
      <c r="C12" s="921">
        <v>15500.545</v>
      </c>
      <c r="D12" s="921">
        <v>16285.865</v>
      </c>
      <c r="E12" s="921">
        <v>17267.600999999999</v>
      </c>
      <c r="F12" s="3">
        <v>19175.537</v>
      </c>
      <c r="G12" s="921">
        <v>21003.906999999999</v>
      </c>
      <c r="H12" s="921">
        <v>23515.883000000002</v>
      </c>
      <c r="I12" s="1313"/>
      <c r="J12" s="1313"/>
      <c r="K12" s="1313"/>
      <c r="L12" s="1313"/>
      <c r="M12" s="1313"/>
      <c r="N12" s="1313"/>
      <c r="O12" s="1313"/>
      <c r="P12" s="1313"/>
      <c r="Q12" s="1313"/>
      <c r="R12" s="1313"/>
      <c r="S12" s="1313"/>
      <c r="T12" s="1313"/>
      <c r="U12" s="1313"/>
    </row>
    <row r="13" spans="1:21">
      <c r="A13" s="1970" t="s">
        <v>1180</v>
      </c>
      <c r="B13" s="1970"/>
      <c r="C13" s="957">
        <v>0.41610999999999998</v>
      </c>
      <c r="D13" s="957">
        <v>0.43087999999999999</v>
      </c>
      <c r="E13" s="957">
        <v>0.43425999999999998</v>
      </c>
      <c r="F13" s="875">
        <v>0.45093</v>
      </c>
      <c r="G13" s="957">
        <v>0.46139000000000002</v>
      </c>
      <c r="H13" s="957">
        <v>0.55800000000000005</v>
      </c>
      <c r="I13" s="1313"/>
      <c r="J13" s="1313"/>
      <c r="K13" s="1313"/>
      <c r="L13" s="1313"/>
      <c r="M13" s="1313"/>
      <c r="N13" s="1313"/>
      <c r="O13" s="1313"/>
      <c r="P13" s="1313"/>
      <c r="Q13" s="1313"/>
      <c r="R13" s="1313"/>
      <c r="S13" s="1313"/>
      <c r="T13" s="1313"/>
      <c r="U13" s="1313"/>
    </row>
    <row r="14" spans="1:21" ht="15.75" thickBot="1">
      <c r="A14" s="1965" t="s">
        <v>1131</v>
      </c>
      <c r="B14" s="1965"/>
      <c r="C14" s="1965"/>
      <c r="D14" s="1965"/>
      <c r="E14" s="1965"/>
      <c r="F14" s="1965"/>
      <c r="G14" s="1965"/>
      <c r="H14" s="1965"/>
      <c r="I14" s="1313"/>
      <c r="J14" s="1313"/>
      <c r="K14" s="1313"/>
      <c r="L14" s="1313"/>
      <c r="M14" s="1313"/>
      <c r="N14" s="1313"/>
      <c r="O14" s="1313"/>
      <c r="P14" s="1313"/>
      <c r="Q14" s="1313"/>
      <c r="R14" s="1313"/>
      <c r="S14" s="1313"/>
      <c r="T14" s="1313"/>
      <c r="U14" s="1313"/>
    </row>
    <row r="15" spans="1:21">
      <c r="A15" s="1963" t="s">
        <v>1177</v>
      </c>
      <c r="B15" s="1963"/>
      <c r="C15" s="922">
        <v>45326.523000000001</v>
      </c>
      <c r="D15" s="1912">
        <v>43618.873</v>
      </c>
      <c r="E15" s="922">
        <v>48272.046629999997</v>
      </c>
      <c r="F15" s="160">
        <v>51001.661670000001</v>
      </c>
      <c r="G15" s="1177">
        <v>53615.838380000001</v>
      </c>
      <c r="H15" s="1177">
        <v>67559.058000000005</v>
      </c>
      <c r="I15" s="1313"/>
      <c r="J15" s="1313"/>
      <c r="K15" s="1313"/>
      <c r="L15" s="1313"/>
      <c r="M15" s="1313"/>
      <c r="N15" s="1313"/>
      <c r="O15" s="1313"/>
      <c r="P15" s="1313"/>
      <c r="Q15" s="1313"/>
      <c r="R15" s="1313"/>
      <c r="S15" s="1313"/>
      <c r="T15" s="1313"/>
      <c r="U15" s="1313"/>
    </row>
    <row r="16" spans="1:21">
      <c r="A16" s="1964" t="s">
        <v>1178</v>
      </c>
      <c r="B16" s="1964"/>
      <c r="C16" s="921">
        <v>44306.150999999998</v>
      </c>
      <c r="D16" s="921">
        <v>42698.302000000003</v>
      </c>
      <c r="E16" s="921">
        <v>47261.050999999999</v>
      </c>
      <c r="F16" s="3">
        <v>49628.873999999996</v>
      </c>
      <c r="G16" s="3">
        <v>51870.695</v>
      </c>
      <c r="H16" s="3">
        <v>58924.146000000001</v>
      </c>
      <c r="I16" s="1313"/>
      <c r="J16" s="1313"/>
      <c r="K16" s="1313"/>
      <c r="L16" s="1313"/>
      <c r="M16" s="1313"/>
      <c r="N16" s="1313"/>
      <c r="O16" s="1313"/>
      <c r="P16" s="1313"/>
      <c r="Q16" s="1313"/>
      <c r="R16" s="1313"/>
      <c r="S16" s="1313"/>
      <c r="T16" s="1313"/>
      <c r="U16" s="1313"/>
    </row>
    <row r="17" spans="1:21">
      <c r="A17" s="1962" t="s">
        <v>1179</v>
      </c>
      <c r="B17" s="1962"/>
      <c r="C17" s="1904">
        <v>0.32423999999999997</v>
      </c>
      <c r="D17" s="1904">
        <v>0.32251999999999997</v>
      </c>
      <c r="E17" s="1904">
        <v>0.33073000000000002</v>
      </c>
      <c r="F17" s="1905">
        <v>0.35753000000000001</v>
      </c>
      <c r="G17" s="1906">
        <v>0.36699999999999999</v>
      </c>
      <c r="H17" s="1906">
        <v>0.40699999999999997</v>
      </c>
      <c r="I17" s="1313"/>
      <c r="K17" s="1313"/>
      <c r="L17" s="1313"/>
      <c r="M17" s="1313"/>
      <c r="N17" s="1313"/>
      <c r="O17" s="1313"/>
      <c r="P17" s="1313"/>
      <c r="Q17" s="1313"/>
      <c r="R17" s="1313"/>
      <c r="S17" s="1313"/>
      <c r="T17" s="1313"/>
      <c r="U17" s="1313"/>
    </row>
    <row r="18" spans="1:21">
      <c r="I18" s="1313"/>
      <c r="J18" s="1313"/>
      <c r="K18" s="1313"/>
      <c r="L18" s="1313"/>
      <c r="M18" s="1313"/>
      <c r="N18" s="1313"/>
      <c r="O18" s="1313"/>
      <c r="P18" s="1313"/>
      <c r="Q18" s="1313"/>
      <c r="R18" s="1313"/>
      <c r="S18" s="1313"/>
      <c r="T18" s="1313"/>
      <c r="U18" s="1313"/>
    </row>
    <row r="19" spans="1:21">
      <c r="I19" s="1313"/>
      <c r="J19" s="1313"/>
      <c r="K19" s="1313"/>
      <c r="L19" s="1313"/>
      <c r="M19" s="1313"/>
      <c r="N19" s="1313"/>
      <c r="O19" s="1313"/>
      <c r="P19" s="1313"/>
      <c r="Q19" s="1313"/>
      <c r="R19" s="1313"/>
      <c r="S19" s="1313"/>
      <c r="T19" s="1313"/>
      <c r="U19" s="1313"/>
    </row>
    <row r="20" spans="1:21">
      <c r="I20" s="1313"/>
      <c r="J20" s="1313"/>
      <c r="K20" s="1313"/>
      <c r="L20" s="1313"/>
      <c r="M20" s="1313"/>
      <c r="N20" s="1313"/>
      <c r="O20" s="1313"/>
      <c r="P20" s="1313"/>
      <c r="Q20" s="1313"/>
      <c r="R20" s="1313"/>
      <c r="S20" s="1313"/>
      <c r="T20" s="1313"/>
      <c r="U20" s="1313"/>
    </row>
  </sheetData>
  <mergeCells count="14">
    <mergeCell ref="A17:B17"/>
    <mergeCell ref="A15:B15"/>
    <mergeCell ref="A16:B16"/>
    <mergeCell ref="A14:H14"/>
    <mergeCell ref="A3:H3"/>
    <mergeCell ref="A4:H4"/>
    <mergeCell ref="A6:H6"/>
    <mergeCell ref="A12:B12"/>
    <mergeCell ref="A13:B13"/>
    <mergeCell ref="A11:B11"/>
    <mergeCell ref="A8:B8"/>
    <mergeCell ref="A9:B9"/>
    <mergeCell ref="A7:B7"/>
    <mergeCell ref="A10:H10"/>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2">
    <tabColor rgb="FF92D050"/>
  </sheetPr>
  <dimension ref="A1:H17"/>
  <sheetViews>
    <sheetView showGridLines="0" zoomScaleNormal="100" workbookViewId="0">
      <selection activeCell="E22" sqref="E22"/>
    </sheetView>
  </sheetViews>
  <sheetFormatPr defaultColWidth="9.44140625" defaultRowHeight="11.8"/>
  <cols>
    <col min="1" max="1" width="13.5546875" style="426" bestFit="1" customWidth="1"/>
    <col min="2" max="2" width="14.5546875" style="426" bestFit="1" customWidth="1"/>
    <col min="3" max="3" width="17.5546875" style="426" bestFit="1" customWidth="1"/>
    <col min="4" max="4" width="11.44140625" style="426" bestFit="1" customWidth="1"/>
    <col min="5" max="5" width="17.5546875" style="426" bestFit="1" customWidth="1"/>
    <col min="6" max="6" width="11.5546875" style="426" customWidth="1"/>
    <col min="7" max="7" width="9.44140625" style="426"/>
    <col min="8" max="8" width="16.33203125" style="426" customWidth="1"/>
    <col min="9" max="9" width="10" style="426" bestFit="1" customWidth="1"/>
    <col min="10" max="16384" width="9.44140625" style="426"/>
  </cols>
  <sheetData>
    <row r="1" spans="1:8" s="1033" customFormat="1" ht="15.05">
      <c r="A1" s="990" t="str">
        <f ca="1">(MID(CELL("nomefile",J2),FIND("]",CELL("nomefile",J2),1)+1,20))</f>
        <v>Tavola 2.2.3</v>
      </c>
      <c r="B1" s="1026"/>
      <c r="C1" s="1026"/>
      <c r="D1" s="1026"/>
      <c r="E1" s="1026"/>
      <c r="F1" s="1026"/>
      <c r="G1" s="1032"/>
    </row>
    <row r="3" spans="1:8" ht="26.2" customHeight="1">
      <c r="A3" s="1951" t="s">
        <v>1739</v>
      </c>
      <c r="B3" s="1951"/>
      <c r="C3" s="1951"/>
      <c r="D3" s="1951"/>
      <c r="E3" s="1951"/>
      <c r="F3" s="1951"/>
    </row>
    <row r="4" spans="1:8">
      <c r="A4" s="1950" t="s">
        <v>2</v>
      </c>
      <c r="B4" s="1950"/>
      <c r="C4" s="1950"/>
      <c r="D4" s="1950"/>
      <c r="E4" s="1950"/>
      <c r="F4" s="1950"/>
    </row>
    <row r="5" spans="1:8" ht="35.35">
      <c r="A5" s="1312" t="s">
        <v>3</v>
      </c>
      <c r="B5" s="1312" t="s">
        <v>760</v>
      </c>
      <c r="C5" s="1312" t="s">
        <v>761</v>
      </c>
      <c r="D5" s="1312" t="s">
        <v>762</v>
      </c>
      <c r="E5" s="1312" t="s">
        <v>763</v>
      </c>
      <c r="F5" s="1312" t="s">
        <v>1</v>
      </c>
    </row>
    <row r="6" spans="1:8" ht="14.1" customHeight="1">
      <c r="A6" s="9" t="s">
        <v>4</v>
      </c>
      <c r="B6" s="38">
        <v>0</v>
      </c>
      <c r="C6" s="38">
        <v>3</v>
      </c>
      <c r="D6" s="38">
        <v>0</v>
      </c>
      <c r="E6" s="38">
        <v>0</v>
      </c>
      <c r="F6" s="27">
        <v>3</v>
      </c>
    </row>
    <row r="7" spans="1:8" ht="14.1" customHeight="1">
      <c r="A7" s="425" t="s">
        <v>6</v>
      </c>
      <c r="B7" s="427">
        <v>0</v>
      </c>
      <c r="C7" s="427">
        <v>0</v>
      </c>
      <c r="D7" s="427">
        <v>0</v>
      </c>
      <c r="E7" s="427">
        <v>0</v>
      </c>
      <c r="F7" s="428">
        <v>0</v>
      </c>
    </row>
    <row r="8" spans="1:8" ht="14.1" customHeight="1">
      <c r="A8" s="9" t="s">
        <v>7</v>
      </c>
      <c r="B8" s="38">
        <v>31</v>
      </c>
      <c r="C8" s="38">
        <v>8</v>
      </c>
      <c r="D8" s="38">
        <v>354</v>
      </c>
      <c r="E8" s="38">
        <v>0</v>
      </c>
      <c r="F8" s="27">
        <v>394</v>
      </c>
      <c r="H8" s="1178"/>
    </row>
    <row r="9" spans="1:8" ht="14.1" customHeight="1">
      <c r="A9" s="425" t="s">
        <v>8</v>
      </c>
      <c r="B9" s="427">
        <v>0</v>
      </c>
      <c r="C9" s="427">
        <v>20</v>
      </c>
      <c r="D9" s="427">
        <v>0</v>
      </c>
      <c r="E9" s="427">
        <v>0</v>
      </c>
      <c r="F9" s="428">
        <v>20</v>
      </c>
    </row>
    <row r="10" spans="1:8" ht="14.1" customHeight="1">
      <c r="A10" s="9" t="s">
        <v>9</v>
      </c>
      <c r="B10" s="38">
        <v>96</v>
      </c>
      <c r="C10" s="38">
        <v>0</v>
      </c>
      <c r="D10" s="38">
        <v>369</v>
      </c>
      <c r="E10" s="38">
        <v>300</v>
      </c>
      <c r="F10" s="27">
        <v>765</v>
      </c>
    </row>
    <row r="11" spans="1:8" ht="14.1" customHeight="1">
      <c r="A11" s="425" t="s">
        <v>10</v>
      </c>
      <c r="B11" s="427">
        <v>0</v>
      </c>
      <c r="C11" s="427">
        <v>478</v>
      </c>
      <c r="D11" s="427">
        <v>0</v>
      </c>
      <c r="E11" s="427">
        <v>784</v>
      </c>
      <c r="F11" s="428">
        <v>1263</v>
      </c>
    </row>
    <row r="12" spans="1:8">
      <c r="A12" s="9" t="s">
        <v>469</v>
      </c>
      <c r="B12" s="38">
        <v>0</v>
      </c>
      <c r="C12" s="38">
        <v>116</v>
      </c>
      <c r="D12" s="38">
        <v>0</v>
      </c>
      <c r="E12" s="38">
        <v>15</v>
      </c>
      <c r="F12" s="27">
        <v>131</v>
      </c>
      <c r="H12" s="1128"/>
    </row>
    <row r="13" spans="1:8" ht="14.1" customHeight="1">
      <c r="A13" s="425" t="s">
        <v>11</v>
      </c>
      <c r="B13" s="427">
        <v>0</v>
      </c>
      <c r="C13" s="427">
        <v>0</v>
      </c>
      <c r="D13" s="427">
        <v>0</v>
      </c>
      <c r="E13" s="427">
        <v>73</v>
      </c>
      <c r="F13" s="428">
        <v>73</v>
      </c>
      <c r="G13" s="1178"/>
    </row>
    <row r="14" spans="1:8">
      <c r="A14" s="1339" t="s">
        <v>365</v>
      </c>
      <c r="B14" s="1342">
        <v>127</v>
      </c>
      <c r="C14" s="1342">
        <v>625</v>
      </c>
      <c r="D14" s="1342">
        <v>723</v>
      </c>
      <c r="E14" s="1342">
        <v>1172</v>
      </c>
      <c r="F14" s="1342">
        <v>2649</v>
      </c>
    </row>
    <row r="15" spans="1:8">
      <c r="A15" s="425" t="s">
        <v>13</v>
      </c>
      <c r="B15" s="427">
        <v>0</v>
      </c>
      <c r="C15" s="427">
        <v>0</v>
      </c>
      <c r="D15" s="427">
        <v>98</v>
      </c>
      <c r="E15" s="427">
        <v>0</v>
      </c>
      <c r="F15" s="428">
        <v>98</v>
      </c>
      <c r="G15" s="1178"/>
    </row>
    <row r="16" spans="1:8">
      <c r="A16" s="1339" t="s">
        <v>1</v>
      </c>
      <c r="B16" s="1342">
        <v>127</v>
      </c>
      <c r="C16" s="1342">
        <v>625</v>
      </c>
      <c r="D16" s="1342">
        <v>821</v>
      </c>
      <c r="E16" s="1342">
        <v>1172</v>
      </c>
      <c r="F16" s="1342">
        <v>2747</v>
      </c>
    </row>
    <row r="17" spans="1:6">
      <c r="A17" s="1972" t="s">
        <v>463</v>
      </c>
      <c r="B17" s="1972"/>
      <c r="C17" s="1972"/>
      <c r="D17" s="1972"/>
      <c r="E17" s="1972"/>
      <c r="F17" s="1972"/>
    </row>
  </sheetData>
  <mergeCells count="3">
    <mergeCell ref="A17:F17"/>
    <mergeCell ref="A3:F3"/>
    <mergeCell ref="A4:F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13">
    <tabColor rgb="FF92D050"/>
  </sheetPr>
  <dimension ref="A1:H15"/>
  <sheetViews>
    <sheetView showGridLines="0" zoomScaleNormal="100" workbookViewId="0">
      <selection activeCell="E22" sqref="E22"/>
    </sheetView>
  </sheetViews>
  <sheetFormatPr defaultColWidth="9.44140625" defaultRowHeight="11.8"/>
  <cols>
    <col min="1" max="1" width="17.44140625" style="28" customWidth="1"/>
    <col min="2" max="2" width="12.5546875" style="28" customWidth="1"/>
    <col min="3" max="3" width="16.5546875" style="28" customWidth="1"/>
    <col min="4" max="4" width="15" style="28" customWidth="1"/>
    <col min="5" max="5" width="17.44140625" style="28" customWidth="1"/>
    <col min="6" max="6" width="9.6640625" style="28" bestFit="1" customWidth="1"/>
    <col min="7" max="16384" width="9.44140625" style="28"/>
  </cols>
  <sheetData>
    <row r="1" spans="1:8" s="992" customFormat="1" ht="15.05">
      <c r="A1" s="990" t="str">
        <f ca="1">(MID(CELL("nomefile",J2),FIND("]",CELL("nomefile",J2),1)+1,20))</f>
        <v>Tavola 2.2.4</v>
      </c>
      <c r="B1" s="1016"/>
      <c r="C1" s="1016"/>
      <c r="D1" s="1016"/>
      <c r="E1" s="1016"/>
      <c r="F1" s="1016"/>
      <c r="G1" s="1007"/>
    </row>
    <row r="3" spans="1:8" ht="35.200000000000003" customHeight="1">
      <c r="A3" s="1974" t="s">
        <v>1740</v>
      </c>
      <c r="B3" s="1974"/>
      <c r="C3" s="1974"/>
      <c r="D3" s="1974"/>
      <c r="E3" s="1974"/>
      <c r="F3" s="1974"/>
    </row>
    <row r="4" spans="1:8">
      <c r="A4" s="1973" t="s">
        <v>2</v>
      </c>
      <c r="B4" s="1973"/>
      <c r="C4" s="1973"/>
      <c r="D4" s="1973"/>
      <c r="E4" s="1973"/>
      <c r="F4" s="1973"/>
    </row>
    <row r="5" spans="1:8" ht="35.35">
      <c r="A5" s="1312" t="s">
        <v>3</v>
      </c>
      <c r="B5" s="1312" t="s">
        <v>760</v>
      </c>
      <c r="C5" s="1312" t="s">
        <v>764</v>
      </c>
      <c r="D5" s="1312" t="s">
        <v>762</v>
      </c>
      <c r="E5" s="1312" t="s">
        <v>763</v>
      </c>
      <c r="F5" s="1312" t="s">
        <v>1</v>
      </c>
      <c r="H5" s="1128"/>
    </row>
    <row r="6" spans="1:8">
      <c r="A6" s="13" t="s">
        <v>4</v>
      </c>
      <c r="B6" s="429">
        <v>3</v>
      </c>
      <c r="C6" s="429">
        <v>2</v>
      </c>
      <c r="D6" s="429">
        <v>0</v>
      </c>
      <c r="E6" s="429">
        <v>34</v>
      </c>
      <c r="F6" s="430">
        <v>39</v>
      </c>
    </row>
    <row r="7" spans="1:8">
      <c r="A7" s="8" t="s">
        <v>6</v>
      </c>
      <c r="B7" s="1659">
        <v>0</v>
      </c>
      <c r="C7" s="1659">
        <v>0</v>
      </c>
      <c r="D7" s="431">
        <v>2</v>
      </c>
      <c r="E7" s="1659">
        <v>0</v>
      </c>
      <c r="F7" s="432">
        <v>2</v>
      </c>
    </row>
    <row r="8" spans="1:8">
      <c r="A8" s="13" t="s">
        <v>7</v>
      </c>
      <c r="B8" s="429">
        <v>7</v>
      </c>
      <c r="C8" s="429">
        <v>1</v>
      </c>
      <c r="D8" s="429">
        <v>8</v>
      </c>
      <c r="E8" s="429">
        <v>1</v>
      </c>
      <c r="F8" s="430">
        <v>17</v>
      </c>
    </row>
    <row r="9" spans="1:8">
      <c r="A9" s="8" t="s">
        <v>9</v>
      </c>
      <c r="B9" s="431">
        <v>52</v>
      </c>
      <c r="C9" s="431">
        <v>0</v>
      </c>
      <c r="D9" s="1659">
        <v>96</v>
      </c>
      <c r="E9" s="431">
        <v>9183</v>
      </c>
      <c r="F9" s="432">
        <v>9331</v>
      </c>
    </row>
    <row r="10" spans="1:8">
      <c r="A10" s="13" t="s">
        <v>10</v>
      </c>
      <c r="B10" s="429">
        <v>0</v>
      </c>
      <c r="C10" s="429">
        <v>2117</v>
      </c>
      <c r="D10" s="429">
        <v>36</v>
      </c>
      <c r="E10" s="429">
        <v>865</v>
      </c>
      <c r="F10" s="430">
        <v>3017</v>
      </c>
    </row>
    <row r="11" spans="1:8">
      <c r="A11" s="8" t="s">
        <v>14</v>
      </c>
      <c r="B11" s="1659">
        <v>0</v>
      </c>
      <c r="C11" s="431">
        <v>0</v>
      </c>
      <c r="D11" s="431">
        <v>15</v>
      </c>
      <c r="E11" s="431">
        <v>0</v>
      </c>
      <c r="F11" s="432">
        <v>15</v>
      </c>
    </row>
    <row r="12" spans="1:8">
      <c r="A12" s="13" t="s">
        <v>365</v>
      </c>
      <c r="B12" s="429">
        <v>62</v>
      </c>
      <c r="C12" s="1660">
        <v>2120</v>
      </c>
      <c r="D12" s="429">
        <v>157</v>
      </c>
      <c r="E12" s="1660">
        <v>10083</v>
      </c>
      <c r="F12" s="430">
        <v>12421</v>
      </c>
    </row>
    <row r="13" spans="1:8" s="41" customFormat="1">
      <c r="A13" s="8" t="s">
        <v>13</v>
      </c>
      <c r="B13" s="1659">
        <v>5</v>
      </c>
      <c r="C13" s="431">
        <v>0</v>
      </c>
      <c r="D13" s="431">
        <v>0</v>
      </c>
      <c r="E13" s="431">
        <v>75</v>
      </c>
      <c r="F13" s="432">
        <v>80</v>
      </c>
    </row>
    <row r="14" spans="1:8" s="41" customFormat="1">
      <c r="A14" s="1661" t="s">
        <v>1</v>
      </c>
      <c r="B14" s="1662">
        <v>67</v>
      </c>
      <c r="C14" s="1663">
        <v>2120</v>
      </c>
      <c r="D14" s="1663">
        <v>157</v>
      </c>
      <c r="E14" s="1663">
        <v>10158</v>
      </c>
      <c r="F14" s="1663">
        <v>12501</v>
      </c>
    </row>
    <row r="15" spans="1:8" s="41" customFormat="1">
      <c r="A15" s="1975" t="s">
        <v>463</v>
      </c>
      <c r="B15" s="1975"/>
      <c r="C15" s="1975"/>
      <c r="D15" s="1975"/>
      <c r="E15" s="1975"/>
      <c r="F15" s="1975"/>
    </row>
  </sheetData>
  <mergeCells count="3">
    <mergeCell ref="A4:F4"/>
    <mergeCell ref="A3:F3"/>
    <mergeCell ref="A15:F15"/>
  </mergeCells>
  <printOptions horizontalCentered="1"/>
  <pageMargins left="0.59055118110236227" right="0.59055118110236227" top="0.59055118110236227" bottom="0.39370078740157483" header="0.31496062992125984" footer="0.31496062992125984"/>
  <pageSetup paperSize="9" orientation="landscape" r:id="rId1"/>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14">
    <tabColor rgb="FF92D050"/>
  </sheetPr>
  <dimension ref="A1:P19"/>
  <sheetViews>
    <sheetView showGridLines="0" zoomScaleNormal="100" workbookViewId="0">
      <selection activeCell="E22" sqref="E22"/>
    </sheetView>
  </sheetViews>
  <sheetFormatPr defaultColWidth="11.5546875" defaultRowHeight="11.8"/>
  <cols>
    <col min="1" max="1" width="14.44140625" style="162" customWidth="1"/>
    <col min="2" max="2" width="10" style="162" bestFit="1" customWidth="1"/>
    <col min="3" max="3" width="8.44140625" style="162" bestFit="1" customWidth="1"/>
    <col min="4" max="4" width="10.44140625" style="162" bestFit="1" customWidth="1"/>
    <col min="5" max="5" width="13.44140625" style="162" bestFit="1" customWidth="1"/>
    <col min="6" max="6" width="9.5546875" style="162" bestFit="1" customWidth="1"/>
    <col min="7" max="7" width="9.44140625" style="162" bestFit="1" customWidth="1"/>
    <col min="8" max="8" width="10.5546875" style="162" bestFit="1" customWidth="1"/>
    <col min="9" max="9" width="8" style="162" bestFit="1" customWidth="1"/>
    <col min="10" max="10" width="9.5546875" style="162" bestFit="1" customWidth="1"/>
    <col min="11" max="11" width="13.5546875" style="162" customWidth="1"/>
    <col min="12" max="13" width="11.5546875" style="162"/>
    <col min="14" max="14" width="8" style="162" bestFit="1" customWidth="1"/>
    <col min="15" max="16384" width="11.5546875" style="162"/>
  </cols>
  <sheetData>
    <row r="1" spans="1:16" s="992" customFormat="1" ht="14.4">
      <c r="A1" s="990" t="str">
        <f ca="1">(MID(CELL("nomefile",J2),FIND("]",CELL("nomefile",J2),1)+1,20))</f>
        <v>Tavola 2.2.5</v>
      </c>
      <c r="B1" s="1016"/>
      <c r="C1" s="1016"/>
      <c r="D1" s="1016"/>
      <c r="E1" s="1016"/>
      <c r="F1" s="1016"/>
      <c r="G1" s="1016"/>
      <c r="H1" s="1016"/>
      <c r="I1" s="1016"/>
      <c r="J1" s="1016"/>
      <c r="K1" s="1016"/>
      <c r="L1" s="1030"/>
      <c r="M1" s="1030"/>
      <c r="N1" s="1030"/>
      <c r="O1" s="1015"/>
    </row>
    <row r="3" spans="1:16" ht="12.45">
      <c r="A3" s="1951" t="s">
        <v>1741</v>
      </c>
      <c r="B3" s="1951"/>
      <c r="C3" s="1951"/>
      <c r="D3" s="1951"/>
      <c r="E3" s="1951"/>
      <c r="F3" s="1951"/>
      <c r="G3" s="1951"/>
      <c r="H3" s="1951"/>
      <c r="I3" s="1951"/>
      <c r="J3" s="1951"/>
      <c r="K3" s="1951"/>
      <c r="L3" s="1951"/>
      <c r="M3" s="1951"/>
      <c r="N3" s="1951"/>
      <c r="P3" s="984"/>
    </row>
    <row r="4" spans="1:16">
      <c r="A4" s="1976" t="s">
        <v>2</v>
      </c>
      <c r="B4" s="1976"/>
      <c r="C4" s="1976"/>
      <c r="D4" s="1976"/>
      <c r="E4" s="1976"/>
      <c r="F4" s="1976"/>
      <c r="G4" s="1976"/>
      <c r="H4" s="1976"/>
      <c r="I4" s="1976"/>
      <c r="J4" s="1976"/>
      <c r="K4" s="1976"/>
      <c r="L4" s="1976"/>
      <c r="M4" s="1976"/>
      <c r="N4" s="1976"/>
    </row>
    <row r="5" spans="1:16" ht="35.35">
      <c r="A5" s="151" t="s">
        <v>3</v>
      </c>
      <c r="B5" s="151" t="s">
        <v>16</v>
      </c>
      <c r="C5" s="151" t="s">
        <v>17</v>
      </c>
      <c r="D5" s="151" t="s">
        <v>18</v>
      </c>
      <c r="E5" s="151" t="s">
        <v>464</v>
      </c>
      <c r="F5" s="151" t="s">
        <v>19</v>
      </c>
      <c r="G5" s="151" t="s">
        <v>20</v>
      </c>
      <c r="H5" s="151" t="s">
        <v>21</v>
      </c>
      <c r="I5" s="151" t="s">
        <v>22</v>
      </c>
      <c r="J5" s="151" t="s">
        <v>23</v>
      </c>
      <c r="K5" s="151" t="s">
        <v>465</v>
      </c>
      <c r="L5" s="151" t="s">
        <v>24</v>
      </c>
      <c r="M5" s="151" t="s">
        <v>25</v>
      </c>
      <c r="N5" s="151" t="s">
        <v>1</v>
      </c>
      <c r="P5" s="1128"/>
    </row>
    <row r="6" spans="1:16">
      <c r="A6" s="9" t="s">
        <v>4</v>
      </c>
      <c r="B6" s="423">
        <v>0</v>
      </c>
      <c r="C6" s="423">
        <v>0</v>
      </c>
      <c r="D6" s="423">
        <v>15</v>
      </c>
      <c r="E6" s="423">
        <v>5</v>
      </c>
      <c r="F6" s="423">
        <v>2</v>
      </c>
      <c r="G6" s="423">
        <v>0</v>
      </c>
      <c r="H6" s="423">
        <v>0</v>
      </c>
      <c r="I6" s="423">
        <v>0</v>
      </c>
      <c r="J6" s="423">
        <v>0</v>
      </c>
      <c r="K6" s="423">
        <v>0</v>
      </c>
      <c r="L6" s="423">
        <v>1</v>
      </c>
      <c r="M6" s="423">
        <v>0</v>
      </c>
      <c r="N6" s="424">
        <v>23</v>
      </c>
      <c r="O6" s="231"/>
    </row>
    <row r="7" spans="1:16">
      <c r="A7" s="932" t="s">
        <v>6</v>
      </c>
      <c r="B7" s="433">
        <v>14</v>
      </c>
      <c r="C7" s="433">
        <v>345</v>
      </c>
      <c r="D7" s="433">
        <v>21</v>
      </c>
      <c r="E7" s="433">
        <v>61</v>
      </c>
      <c r="F7" s="433">
        <v>2</v>
      </c>
      <c r="G7" s="433">
        <v>4</v>
      </c>
      <c r="H7" s="433">
        <v>1</v>
      </c>
      <c r="I7" s="433">
        <v>13</v>
      </c>
      <c r="J7" s="433">
        <v>10</v>
      </c>
      <c r="K7" s="433">
        <v>0</v>
      </c>
      <c r="L7" s="433">
        <v>0</v>
      </c>
      <c r="M7" s="433">
        <v>0</v>
      </c>
      <c r="N7" s="434">
        <v>471</v>
      </c>
      <c r="O7" s="231"/>
    </row>
    <row r="8" spans="1:16">
      <c r="A8" s="9" t="s">
        <v>366</v>
      </c>
      <c r="B8" s="423">
        <v>3</v>
      </c>
      <c r="C8" s="423">
        <v>0</v>
      </c>
      <c r="D8" s="423">
        <v>0</v>
      </c>
      <c r="E8" s="423">
        <v>0</v>
      </c>
      <c r="F8" s="423">
        <v>1</v>
      </c>
      <c r="G8" s="423">
        <v>0</v>
      </c>
      <c r="H8" s="423">
        <v>0</v>
      </c>
      <c r="I8" s="423">
        <v>0</v>
      </c>
      <c r="J8" s="423">
        <v>0</v>
      </c>
      <c r="K8" s="423">
        <v>87</v>
      </c>
      <c r="L8" s="423">
        <v>2</v>
      </c>
      <c r="M8" s="423">
        <v>0</v>
      </c>
      <c r="N8" s="424">
        <v>93</v>
      </c>
      <c r="O8" s="231"/>
    </row>
    <row r="9" spans="1:16">
      <c r="A9" s="932" t="s">
        <v>7</v>
      </c>
      <c r="B9" s="433">
        <v>33</v>
      </c>
      <c r="C9" s="433">
        <v>246</v>
      </c>
      <c r="D9" s="433">
        <v>47</v>
      </c>
      <c r="E9" s="433">
        <v>240</v>
      </c>
      <c r="F9" s="433">
        <v>22</v>
      </c>
      <c r="G9" s="433">
        <v>2</v>
      </c>
      <c r="H9" s="433">
        <v>60</v>
      </c>
      <c r="I9" s="433">
        <v>22</v>
      </c>
      <c r="J9" s="433">
        <v>212</v>
      </c>
      <c r="K9" s="433">
        <v>53</v>
      </c>
      <c r="L9" s="433">
        <v>60</v>
      </c>
      <c r="M9" s="433">
        <v>5</v>
      </c>
      <c r="N9" s="434">
        <v>1002</v>
      </c>
      <c r="O9" s="231"/>
    </row>
    <row r="10" spans="1:16">
      <c r="A10" s="9" t="s">
        <v>8</v>
      </c>
      <c r="B10" s="423">
        <v>73</v>
      </c>
      <c r="C10" s="423">
        <v>37</v>
      </c>
      <c r="D10" s="423">
        <v>588</v>
      </c>
      <c r="E10" s="423">
        <v>412</v>
      </c>
      <c r="F10" s="423">
        <v>182</v>
      </c>
      <c r="G10" s="423">
        <v>109</v>
      </c>
      <c r="H10" s="423">
        <v>62</v>
      </c>
      <c r="I10" s="423">
        <v>121</v>
      </c>
      <c r="J10" s="423">
        <v>37</v>
      </c>
      <c r="K10" s="423">
        <v>892</v>
      </c>
      <c r="L10" s="423">
        <v>262</v>
      </c>
      <c r="M10" s="423">
        <v>0</v>
      </c>
      <c r="N10" s="424">
        <v>2775</v>
      </c>
      <c r="O10" s="231"/>
    </row>
    <row r="11" spans="1:16">
      <c r="A11" s="932" t="s">
        <v>9</v>
      </c>
      <c r="B11" s="433">
        <v>0</v>
      </c>
      <c r="C11" s="433">
        <v>29</v>
      </c>
      <c r="D11" s="433">
        <v>81</v>
      </c>
      <c r="E11" s="433">
        <v>139</v>
      </c>
      <c r="F11" s="433">
        <v>0</v>
      </c>
      <c r="G11" s="433">
        <v>0</v>
      </c>
      <c r="H11" s="433">
        <v>43</v>
      </c>
      <c r="I11" s="433">
        <v>3</v>
      </c>
      <c r="J11" s="433">
        <v>73</v>
      </c>
      <c r="K11" s="433">
        <v>0</v>
      </c>
      <c r="L11" s="433">
        <v>0</v>
      </c>
      <c r="M11" s="433">
        <v>0</v>
      </c>
      <c r="N11" s="434">
        <v>368</v>
      </c>
      <c r="O11" s="231"/>
    </row>
    <row r="12" spans="1:16">
      <c r="A12" s="9" t="s">
        <v>10</v>
      </c>
      <c r="B12" s="423">
        <v>59</v>
      </c>
      <c r="C12" s="423">
        <v>29</v>
      </c>
      <c r="D12" s="423">
        <v>229</v>
      </c>
      <c r="E12" s="423">
        <v>440</v>
      </c>
      <c r="F12" s="423">
        <v>155</v>
      </c>
      <c r="G12" s="423">
        <v>7</v>
      </c>
      <c r="H12" s="423">
        <v>68</v>
      </c>
      <c r="I12" s="423">
        <v>11</v>
      </c>
      <c r="J12" s="423">
        <v>14</v>
      </c>
      <c r="K12" s="423">
        <v>556</v>
      </c>
      <c r="L12" s="423">
        <v>64</v>
      </c>
      <c r="M12" s="423">
        <v>0</v>
      </c>
      <c r="N12" s="424">
        <v>1631</v>
      </c>
      <c r="O12" s="231"/>
    </row>
    <row r="13" spans="1:16">
      <c r="A13" s="932" t="s">
        <v>14</v>
      </c>
      <c r="B13" s="433">
        <v>0</v>
      </c>
      <c r="C13" s="433">
        <v>4</v>
      </c>
      <c r="D13" s="433">
        <v>0</v>
      </c>
      <c r="E13" s="433">
        <v>3</v>
      </c>
      <c r="F13" s="433">
        <v>0</v>
      </c>
      <c r="G13" s="433">
        <v>0</v>
      </c>
      <c r="H13" s="433">
        <v>0</v>
      </c>
      <c r="I13" s="433">
        <v>0</v>
      </c>
      <c r="J13" s="433">
        <v>0</v>
      </c>
      <c r="K13" s="433">
        <v>0</v>
      </c>
      <c r="L13" s="433">
        <v>0</v>
      </c>
      <c r="M13" s="433">
        <v>0</v>
      </c>
      <c r="N13" s="434">
        <v>8</v>
      </c>
      <c r="O13" s="231"/>
    </row>
    <row r="14" spans="1:16">
      <c r="A14" s="9" t="s">
        <v>26</v>
      </c>
      <c r="B14" s="423">
        <v>0</v>
      </c>
      <c r="C14" s="423">
        <v>0</v>
      </c>
      <c r="D14" s="423">
        <v>0</v>
      </c>
      <c r="E14" s="423">
        <v>0</v>
      </c>
      <c r="F14" s="423">
        <v>0</v>
      </c>
      <c r="G14" s="423">
        <v>0</v>
      </c>
      <c r="H14" s="423">
        <v>0</v>
      </c>
      <c r="I14" s="423">
        <v>0</v>
      </c>
      <c r="J14" s="423">
        <v>0</v>
      </c>
      <c r="K14" s="423">
        <v>0</v>
      </c>
      <c r="L14" s="423">
        <v>0</v>
      </c>
      <c r="M14" s="423">
        <v>0</v>
      </c>
      <c r="N14" s="424">
        <v>0</v>
      </c>
      <c r="O14" s="231"/>
    </row>
    <row r="15" spans="1:16">
      <c r="A15" s="932" t="s">
        <v>11</v>
      </c>
      <c r="B15" s="433">
        <v>4</v>
      </c>
      <c r="C15" s="433">
        <v>138</v>
      </c>
      <c r="D15" s="433">
        <v>0</v>
      </c>
      <c r="E15" s="433">
        <v>0</v>
      </c>
      <c r="F15" s="433">
        <v>0</v>
      </c>
      <c r="G15" s="433">
        <v>0</v>
      </c>
      <c r="H15" s="433">
        <v>0</v>
      </c>
      <c r="I15" s="433">
        <v>0</v>
      </c>
      <c r="J15" s="433">
        <v>22</v>
      </c>
      <c r="K15" s="433">
        <v>0</v>
      </c>
      <c r="L15" s="433">
        <v>4</v>
      </c>
      <c r="M15" s="433">
        <v>0</v>
      </c>
      <c r="N15" s="434">
        <v>168</v>
      </c>
      <c r="O15" s="231"/>
    </row>
    <row r="16" spans="1:16" ht="12.45" thickBot="1">
      <c r="A16" s="1340" t="s">
        <v>1</v>
      </c>
      <c r="B16" s="1341">
        <v>186</v>
      </c>
      <c r="C16" s="1341">
        <v>828</v>
      </c>
      <c r="D16" s="1341">
        <v>981</v>
      </c>
      <c r="E16" s="1341">
        <v>1300</v>
      </c>
      <c r="F16" s="1341">
        <v>364</v>
      </c>
      <c r="G16" s="1341">
        <v>122</v>
      </c>
      <c r="H16" s="1341">
        <v>234</v>
      </c>
      <c r="I16" s="1341">
        <v>170</v>
      </c>
      <c r="J16" s="1341">
        <v>368</v>
      </c>
      <c r="K16" s="1341">
        <v>1588</v>
      </c>
      <c r="L16" s="1341">
        <v>393</v>
      </c>
      <c r="M16" s="1341">
        <v>5</v>
      </c>
      <c r="N16" s="1341">
        <v>6539</v>
      </c>
      <c r="O16" s="231"/>
    </row>
    <row r="17" spans="1:15">
      <c r="A17" s="1977" t="s">
        <v>463</v>
      </c>
      <c r="B17" s="1977"/>
      <c r="C17" s="1977"/>
      <c r="D17" s="1977"/>
      <c r="E17" s="1977"/>
      <c r="F17" s="1977"/>
      <c r="G17" s="1977"/>
      <c r="H17" s="1977"/>
      <c r="I17" s="1977"/>
      <c r="J17" s="1977"/>
      <c r="K17" s="1977"/>
      <c r="L17" s="1977"/>
      <c r="M17" s="1977"/>
      <c r="N17" s="1977"/>
      <c r="O17" s="231"/>
    </row>
    <row r="19" spans="1:15">
      <c r="B19" s="231"/>
      <c r="C19" s="231"/>
      <c r="D19" s="231"/>
      <c r="E19" s="231"/>
      <c r="F19" s="231"/>
      <c r="G19" s="231"/>
      <c r="H19" s="231"/>
      <c r="I19" s="231"/>
      <c r="J19" s="231"/>
      <c r="K19" s="231"/>
      <c r="L19" s="231"/>
      <c r="M19" s="231"/>
      <c r="N19" s="231"/>
    </row>
  </sheetData>
  <mergeCells count="3">
    <mergeCell ref="A3:N3"/>
    <mergeCell ref="A4:N4"/>
    <mergeCell ref="A17:N17"/>
  </mergeCells>
  <printOptions horizontalCentered="1"/>
  <pageMargins left="0.59055118110236227" right="0.59055118110236227" top="0.59055118110236227" bottom="0.39370078740157483" header="0.31496062992125984" footer="0.31496062992125984"/>
  <pageSetup paperSize="9" scale="90" orientation="landscape" r:id="rId1"/>
  <colBreaks count="1" manualBreakCount="1">
    <brk id="1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15">
    <tabColor rgb="FF92D050"/>
  </sheetPr>
  <dimension ref="A1:P32"/>
  <sheetViews>
    <sheetView showGridLines="0" zoomScaleNormal="100" workbookViewId="0">
      <selection activeCell="E22" sqref="E22"/>
    </sheetView>
  </sheetViews>
  <sheetFormatPr defaultColWidth="9.44140625" defaultRowHeight="11.8"/>
  <cols>
    <col min="1" max="1" width="18.33203125" style="41" customWidth="1"/>
    <col min="2" max="2" width="8.77734375" style="41" bestFit="1" customWidth="1"/>
    <col min="3" max="3" width="9.21875" style="41" bestFit="1" customWidth="1"/>
    <col min="4" max="4" width="11.44140625" style="41" bestFit="1" customWidth="1"/>
    <col min="5" max="5" width="10.5546875" style="41" bestFit="1" customWidth="1"/>
    <col min="6" max="6" width="8.6640625" style="41" bestFit="1" customWidth="1"/>
    <col min="7" max="7" width="8.109375" style="41" bestFit="1" customWidth="1"/>
    <col min="8" max="8" width="10.6640625" style="41" bestFit="1" customWidth="1"/>
    <col min="9" max="10" width="9.21875" style="41" bestFit="1" customWidth="1"/>
    <col min="11" max="11" width="11.77734375" style="41" bestFit="1" customWidth="1"/>
    <col min="12" max="13" width="10.44140625" style="41" bestFit="1" customWidth="1"/>
    <col min="14" max="14" width="10.5546875" style="41" bestFit="1" customWidth="1"/>
    <col min="15" max="16384" width="9.44140625" style="41"/>
  </cols>
  <sheetData>
    <row r="1" spans="1:16" s="992" customFormat="1" ht="14.4">
      <c r="A1" s="990" t="str">
        <f ca="1">(MID(CELL("nomefile",J2),FIND("]",CELL("nomefile",J2),1)+1,20))</f>
        <v>Tavola 2.2.6</v>
      </c>
      <c r="B1" s="1016"/>
      <c r="C1" s="1016"/>
      <c r="D1" s="1016"/>
      <c r="E1" s="1016"/>
      <c r="F1" s="1016"/>
      <c r="G1" s="1016"/>
      <c r="H1" s="1016"/>
      <c r="I1" s="1016"/>
      <c r="J1" s="1016"/>
      <c r="K1" s="1016"/>
      <c r="L1" s="1030"/>
      <c r="M1" s="1030"/>
      <c r="N1" s="1030"/>
      <c r="O1" s="1015"/>
    </row>
    <row r="3" spans="1:16">
      <c r="A3" s="1974" t="s">
        <v>1743</v>
      </c>
      <c r="B3" s="1974"/>
      <c r="C3" s="1974"/>
      <c r="D3" s="1974"/>
      <c r="E3" s="1974"/>
      <c r="F3" s="1974"/>
      <c r="G3" s="1974"/>
      <c r="H3" s="1974"/>
      <c r="I3" s="1974"/>
      <c r="J3" s="1974"/>
      <c r="K3" s="1974"/>
      <c r="L3" s="1974"/>
      <c r="M3" s="1974"/>
      <c r="N3" s="1974"/>
    </row>
    <row r="4" spans="1:16">
      <c r="A4" s="1976" t="s">
        <v>2</v>
      </c>
      <c r="B4" s="1976"/>
      <c r="C4" s="1976"/>
      <c r="D4" s="1976"/>
      <c r="E4" s="1976"/>
      <c r="F4" s="1976"/>
      <c r="G4" s="1976"/>
      <c r="H4" s="1976"/>
      <c r="I4" s="1976"/>
      <c r="J4" s="1976"/>
      <c r="K4" s="1976"/>
      <c r="L4" s="1976"/>
      <c r="M4" s="1976"/>
      <c r="N4" s="1976"/>
    </row>
    <row r="5" spans="1:16" ht="35.35">
      <c r="A5" s="151" t="s">
        <v>3</v>
      </c>
      <c r="B5" s="151" t="s">
        <v>16</v>
      </c>
      <c r="C5" s="151" t="s">
        <v>17</v>
      </c>
      <c r="D5" s="151" t="s">
        <v>18</v>
      </c>
      <c r="E5" s="151" t="s">
        <v>464</v>
      </c>
      <c r="F5" s="151" t="s">
        <v>19</v>
      </c>
      <c r="G5" s="151" t="s">
        <v>20</v>
      </c>
      <c r="H5" s="151" t="s">
        <v>21</v>
      </c>
      <c r="I5" s="151" t="s">
        <v>22</v>
      </c>
      <c r="J5" s="151" t="s">
        <v>23</v>
      </c>
      <c r="K5" s="151" t="s">
        <v>465</v>
      </c>
      <c r="L5" s="151" t="s">
        <v>24</v>
      </c>
      <c r="M5" s="151" t="s">
        <v>25</v>
      </c>
      <c r="N5" s="151" t="s">
        <v>1</v>
      </c>
      <c r="O5" s="1128"/>
    </row>
    <row r="6" spans="1:16">
      <c r="A6" s="9" t="s">
        <v>4</v>
      </c>
      <c r="B6" s="1664" t="s">
        <v>977</v>
      </c>
      <c r="C6" s="1664">
        <v>1</v>
      </c>
      <c r="D6" s="1664">
        <v>11</v>
      </c>
      <c r="E6" s="1664">
        <v>11</v>
      </c>
      <c r="F6" s="1664">
        <v>5</v>
      </c>
      <c r="G6" s="1664" t="s">
        <v>977</v>
      </c>
      <c r="H6" s="1664">
        <v>1</v>
      </c>
      <c r="I6" s="1664">
        <v>2</v>
      </c>
      <c r="J6" s="1664">
        <v>6</v>
      </c>
      <c r="K6" s="1664" t="s">
        <v>977</v>
      </c>
      <c r="L6" s="1664">
        <v>7</v>
      </c>
      <c r="M6" s="1664" t="s">
        <v>977</v>
      </c>
      <c r="N6" s="1665">
        <v>45</v>
      </c>
      <c r="P6" s="270"/>
    </row>
    <row r="7" spans="1:16">
      <c r="A7" s="932" t="s">
        <v>6</v>
      </c>
      <c r="B7" s="1666">
        <v>1</v>
      </c>
      <c r="C7" s="1666">
        <v>40</v>
      </c>
      <c r="D7" s="1666">
        <v>58</v>
      </c>
      <c r="E7" s="1666">
        <v>268</v>
      </c>
      <c r="F7" s="1666">
        <v>30</v>
      </c>
      <c r="G7" s="1666">
        <v>1</v>
      </c>
      <c r="H7" s="1666">
        <v>86</v>
      </c>
      <c r="I7" s="1666">
        <v>133</v>
      </c>
      <c r="J7" s="1666">
        <v>12</v>
      </c>
      <c r="K7" s="1666" t="s">
        <v>977</v>
      </c>
      <c r="L7" s="1666">
        <v>19</v>
      </c>
      <c r="M7" s="1666" t="s">
        <v>977</v>
      </c>
      <c r="N7" s="1667">
        <v>648</v>
      </c>
      <c r="P7" s="270"/>
    </row>
    <row r="8" spans="1:16">
      <c r="A8" s="9" t="s">
        <v>466</v>
      </c>
      <c r="B8" s="1664" t="s">
        <v>977</v>
      </c>
      <c r="C8" s="1664">
        <v>22</v>
      </c>
      <c r="D8" s="1664" t="s">
        <v>977</v>
      </c>
      <c r="E8" s="1664" t="s">
        <v>977</v>
      </c>
      <c r="F8" s="1664" t="s">
        <v>977</v>
      </c>
      <c r="G8" s="1664" t="s">
        <v>977</v>
      </c>
      <c r="H8" s="1664" t="s">
        <v>977</v>
      </c>
      <c r="I8" s="1664" t="s">
        <v>977</v>
      </c>
      <c r="J8" s="1664" t="s">
        <v>977</v>
      </c>
      <c r="K8" s="1664">
        <v>102</v>
      </c>
      <c r="L8" s="1664" t="s">
        <v>977</v>
      </c>
      <c r="M8" s="1664" t="s">
        <v>977</v>
      </c>
      <c r="N8" s="1665">
        <v>125</v>
      </c>
      <c r="P8" s="270"/>
    </row>
    <row r="9" spans="1:16">
      <c r="A9" s="932" t="s">
        <v>366</v>
      </c>
      <c r="B9" s="1666" t="s">
        <v>977</v>
      </c>
      <c r="C9" s="1666" t="s">
        <v>977</v>
      </c>
      <c r="D9" s="1666" t="s">
        <v>977</v>
      </c>
      <c r="E9" s="1666" t="s">
        <v>977</v>
      </c>
      <c r="F9" s="1666" t="s">
        <v>977</v>
      </c>
      <c r="G9" s="1666" t="s">
        <v>977</v>
      </c>
      <c r="H9" s="1666" t="s">
        <v>977</v>
      </c>
      <c r="I9" s="1666" t="s">
        <v>977</v>
      </c>
      <c r="J9" s="1666" t="s">
        <v>977</v>
      </c>
      <c r="K9" s="1666">
        <v>26</v>
      </c>
      <c r="L9" s="1666">
        <v>1</v>
      </c>
      <c r="M9" s="1666" t="s">
        <v>977</v>
      </c>
      <c r="N9" s="1667">
        <v>27</v>
      </c>
      <c r="P9" s="270"/>
    </row>
    <row r="10" spans="1:16">
      <c r="A10" s="9" t="s">
        <v>1191</v>
      </c>
      <c r="B10" s="1664" t="s">
        <v>977</v>
      </c>
      <c r="C10" s="1664">
        <v>16</v>
      </c>
      <c r="D10" s="1664" t="s">
        <v>977</v>
      </c>
      <c r="E10" s="1664" t="s">
        <v>977</v>
      </c>
      <c r="F10" s="1664" t="s">
        <v>977</v>
      </c>
      <c r="G10" s="1664" t="s">
        <v>977</v>
      </c>
      <c r="H10" s="1664">
        <v>16</v>
      </c>
      <c r="I10" s="1664" t="s">
        <v>977</v>
      </c>
      <c r="J10" s="1664" t="s">
        <v>977</v>
      </c>
      <c r="K10" s="1664" t="s">
        <v>977</v>
      </c>
      <c r="L10" s="1664" t="s">
        <v>977</v>
      </c>
      <c r="M10" s="1664" t="s">
        <v>977</v>
      </c>
      <c r="N10" s="1665">
        <v>32</v>
      </c>
      <c r="P10" s="270"/>
    </row>
    <row r="11" spans="1:16">
      <c r="A11" s="932" t="s">
        <v>1742</v>
      </c>
      <c r="B11" s="1666" t="s">
        <v>977</v>
      </c>
      <c r="C11" s="1666" t="s">
        <v>977</v>
      </c>
      <c r="D11" s="1666" t="s">
        <v>977</v>
      </c>
      <c r="E11" s="1666" t="s">
        <v>977</v>
      </c>
      <c r="F11" s="1666" t="s">
        <v>977</v>
      </c>
      <c r="G11" s="1666" t="s">
        <v>977</v>
      </c>
      <c r="H11" s="1666" t="s">
        <v>977</v>
      </c>
      <c r="I11" s="1666" t="s">
        <v>977</v>
      </c>
      <c r="J11" s="1666" t="s">
        <v>977</v>
      </c>
      <c r="K11" s="1666" t="s">
        <v>977</v>
      </c>
      <c r="L11" s="1666" t="s">
        <v>977</v>
      </c>
      <c r="M11" s="1666" t="s">
        <v>977</v>
      </c>
      <c r="N11" s="1667" t="s">
        <v>977</v>
      </c>
      <c r="P11" s="270"/>
    </row>
    <row r="12" spans="1:16">
      <c r="A12" s="9" t="s">
        <v>467</v>
      </c>
      <c r="B12" s="1664" t="s">
        <v>977</v>
      </c>
      <c r="C12" s="1664" t="s">
        <v>977</v>
      </c>
      <c r="D12" s="1664" t="s">
        <v>977</v>
      </c>
      <c r="E12" s="1664" t="s">
        <v>977</v>
      </c>
      <c r="F12" s="1664" t="s">
        <v>977</v>
      </c>
      <c r="G12" s="1664" t="s">
        <v>977</v>
      </c>
      <c r="H12" s="1664" t="s">
        <v>977</v>
      </c>
      <c r="I12" s="1664" t="s">
        <v>977</v>
      </c>
      <c r="J12" s="1664" t="s">
        <v>977</v>
      </c>
      <c r="K12" s="1664" t="s">
        <v>977</v>
      </c>
      <c r="L12" s="1664" t="s">
        <v>977</v>
      </c>
      <c r="M12" s="1664" t="s">
        <v>977</v>
      </c>
      <c r="N12" s="1665" t="s">
        <v>977</v>
      </c>
      <c r="P12" s="270"/>
    </row>
    <row r="13" spans="1:16">
      <c r="A13" s="932" t="s">
        <v>28</v>
      </c>
      <c r="B13" s="1666" t="s">
        <v>977</v>
      </c>
      <c r="C13" s="1666" t="s">
        <v>977</v>
      </c>
      <c r="D13" s="1666" t="s">
        <v>977</v>
      </c>
      <c r="E13" s="1666" t="s">
        <v>977</v>
      </c>
      <c r="F13" s="1666" t="s">
        <v>977</v>
      </c>
      <c r="G13" s="1666" t="s">
        <v>977</v>
      </c>
      <c r="H13" s="1666">
        <v>1</v>
      </c>
      <c r="I13" s="1666" t="s">
        <v>977</v>
      </c>
      <c r="J13" s="1666" t="s">
        <v>977</v>
      </c>
      <c r="K13" s="1666" t="s">
        <v>977</v>
      </c>
      <c r="L13" s="1666" t="s">
        <v>977</v>
      </c>
      <c r="M13" s="1666" t="s">
        <v>977</v>
      </c>
      <c r="N13" s="1667">
        <v>1</v>
      </c>
      <c r="P13" s="231"/>
    </row>
    <row r="14" spans="1:16">
      <c r="A14" s="9" t="s">
        <v>7</v>
      </c>
      <c r="B14" s="1664">
        <v>2</v>
      </c>
      <c r="C14" s="1664">
        <v>12</v>
      </c>
      <c r="D14" s="1664">
        <v>85</v>
      </c>
      <c r="E14" s="1664">
        <v>2</v>
      </c>
      <c r="F14" s="1664">
        <v>1</v>
      </c>
      <c r="G14" s="1664" t="s">
        <v>977</v>
      </c>
      <c r="H14" s="1664">
        <v>13</v>
      </c>
      <c r="I14" s="1664">
        <v>28</v>
      </c>
      <c r="J14" s="1664">
        <v>7</v>
      </c>
      <c r="K14" s="1664" t="s">
        <v>977</v>
      </c>
      <c r="L14" s="1664">
        <v>218</v>
      </c>
      <c r="M14" s="1664" t="s">
        <v>977</v>
      </c>
      <c r="N14" s="1665">
        <v>368</v>
      </c>
    </row>
    <row r="15" spans="1:16">
      <c r="A15" s="932" t="s">
        <v>8</v>
      </c>
      <c r="B15" s="1666" t="s">
        <v>977</v>
      </c>
      <c r="C15" s="1666">
        <v>23</v>
      </c>
      <c r="D15" s="1666">
        <v>40</v>
      </c>
      <c r="E15" s="1666">
        <v>37</v>
      </c>
      <c r="F15" s="1666">
        <v>2</v>
      </c>
      <c r="G15" s="1666" t="s">
        <v>977</v>
      </c>
      <c r="H15" s="1666">
        <v>47</v>
      </c>
      <c r="I15" s="1666">
        <v>1</v>
      </c>
      <c r="J15" s="1666">
        <v>18</v>
      </c>
      <c r="K15" s="1666" t="s">
        <v>977</v>
      </c>
      <c r="L15" s="1666">
        <v>24</v>
      </c>
      <c r="M15" s="1666" t="s">
        <v>977</v>
      </c>
      <c r="N15" s="1667">
        <v>192</v>
      </c>
      <c r="P15" s="270"/>
    </row>
    <row r="16" spans="1:16">
      <c r="A16" s="932" t="s">
        <v>9</v>
      </c>
      <c r="B16" s="1666">
        <v>2</v>
      </c>
      <c r="C16" s="1666">
        <v>59</v>
      </c>
      <c r="D16" s="1666">
        <v>54</v>
      </c>
      <c r="E16" s="1666">
        <v>50</v>
      </c>
      <c r="F16" s="1666">
        <v>3</v>
      </c>
      <c r="G16" s="1666" t="s">
        <v>977</v>
      </c>
      <c r="H16" s="1666">
        <v>111</v>
      </c>
      <c r="I16" s="1666">
        <v>12</v>
      </c>
      <c r="J16" s="1666">
        <v>82</v>
      </c>
      <c r="K16" s="1666">
        <v>37</v>
      </c>
      <c r="L16" s="1666">
        <v>5</v>
      </c>
      <c r="M16" s="1666" t="s">
        <v>977</v>
      </c>
      <c r="N16" s="1667">
        <v>414</v>
      </c>
      <c r="P16" s="270"/>
    </row>
    <row r="17" spans="1:16">
      <c r="A17" s="9" t="s">
        <v>30</v>
      </c>
      <c r="B17" s="1664" t="s">
        <v>977</v>
      </c>
      <c r="C17" s="1664" t="s">
        <v>977</v>
      </c>
      <c r="D17" s="1664" t="s">
        <v>977</v>
      </c>
      <c r="E17" s="1664" t="s">
        <v>977</v>
      </c>
      <c r="F17" s="1664" t="s">
        <v>977</v>
      </c>
      <c r="G17" s="1664" t="s">
        <v>977</v>
      </c>
      <c r="H17" s="1664" t="s">
        <v>977</v>
      </c>
      <c r="I17" s="1664" t="s">
        <v>977</v>
      </c>
      <c r="J17" s="1664" t="s">
        <v>977</v>
      </c>
      <c r="K17" s="1664" t="s">
        <v>977</v>
      </c>
      <c r="L17" s="1664">
        <v>2</v>
      </c>
      <c r="M17" s="1664" t="s">
        <v>977</v>
      </c>
      <c r="N17" s="1665">
        <v>2</v>
      </c>
      <c r="P17" s="270"/>
    </row>
    <row r="18" spans="1:16">
      <c r="A18" s="932" t="s">
        <v>10</v>
      </c>
      <c r="B18" s="1666">
        <v>3</v>
      </c>
      <c r="C18" s="1666">
        <v>21</v>
      </c>
      <c r="D18" s="1666">
        <v>88</v>
      </c>
      <c r="E18" s="1666">
        <v>40</v>
      </c>
      <c r="F18" s="1666">
        <v>3</v>
      </c>
      <c r="G18" s="1666" t="s">
        <v>977</v>
      </c>
      <c r="H18" s="1666">
        <v>30</v>
      </c>
      <c r="I18" s="1666" t="s">
        <v>977</v>
      </c>
      <c r="J18" s="1666">
        <v>41</v>
      </c>
      <c r="K18" s="1666">
        <v>29</v>
      </c>
      <c r="L18" s="1666">
        <v>149</v>
      </c>
      <c r="M18" s="1666" t="s">
        <v>977</v>
      </c>
      <c r="N18" s="1667">
        <v>403</v>
      </c>
      <c r="P18" s="270"/>
    </row>
    <row r="19" spans="1:16">
      <c r="A19" s="9" t="s">
        <v>14</v>
      </c>
      <c r="B19" s="1664">
        <v>11</v>
      </c>
      <c r="C19" s="1664">
        <v>2</v>
      </c>
      <c r="D19" s="1664">
        <v>5</v>
      </c>
      <c r="E19" s="1664">
        <v>7</v>
      </c>
      <c r="F19" s="1664">
        <v>3</v>
      </c>
      <c r="G19" s="1664">
        <v>1</v>
      </c>
      <c r="H19" s="1664" t="s">
        <v>977</v>
      </c>
      <c r="I19" s="1664">
        <v>4</v>
      </c>
      <c r="J19" s="1664">
        <v>22</v>
      </c>
      <c r="K19" s="1664" t="s">
        <v>977</v>
      </c>
      <c r="L19" s="1664">
        <v>3</v>
      </c>
      <c r="M19" s="1664" t="s">
        <v>977</v>
      </c>
      <c r="N19" s="1665">
        <v>58</v>
      </c>
      <c r="P19" s="270"/>
    </row>
    <row r="20" spans="1:16">
      <c r="A20" s="932" t="s">
        <v>15</v>
      </c>
      <c r="B20" s="1666" t="s">
        <v>977</v>
      </c>
      <c r="C20" s="1666" t="s">
        <v>977</v>
      </c>
      <c r="D20" s="1666">
        <v>27</v>
      </c>
      <c r="E20" s="1666" t="s">
        <v>977</v>
      </c>
      <c r="F20" s="1666" t="s">
        <v>977</v>
      </c>
      <c r="G20" s="1666" t="s">
        <v>977</v>
      </c>
      <c r="H20" s="1666" t="s">
        <v>977</v>
      </c>
      <c r="I20" s="1666">
        <v>1</v>
      </c>
      <c r="J20" s="1666">
        <v>3</v>
      </c>
      <c r="K20" s="1666" t="s">
        <v>977</v>
      </c>
      <c r="L20" s="1666" t="s">
        <v>977</v>
      </c>
      <c r="M20" s="1666" t="s">
        <v>977</v>
      </c>
      <c r="N20" s="1667">
        <v>31</v>
      </c>
      <c r="P20" s="270"/>
    </row>
    <row r="21" spans="1:16">
      <c r="A21" s="9" t="s">
        <v>468</v>
      </c>
      <c r="B21" s="1664" t="s">
        <v>977</v>
      </c>
      <c r="C21" s="1664" t="s">
        <v>977</v>
      </c>
      <c r="D21" s="1664">
        <v>1</v>
      </c>
      <c r="E21" s="1664" t="s">
        <v>977</v>
      </c>
      <c r="F21" s="1664" t="s">
        <v>977</v>
      </c>
      <c r="G21" s="1664" t="s">
        <v>977</v>
      </c>
      <c r="H21" s="1664" t="s">
        <v>977</v>
      </c>
      <c r="I21" s="1664" t="s">
        <v>977</v>
      </c>
      <c r="J21" s="1664" t="s">
        <v>977</v>
      </c>
      <c r="K21" s="1664" t="s">
        <v>977</v>
      </c>
      <c r="L21" s="1664" t="s">
        <v>977</v>
      </c>
      <c r="M21" s="1664" t="s">
        <v>977</v>
      </c>
      <c r="N21" s="1665">
        <v>2</v>
      </c>
      <c r="P21" s="270"/>
    </row>
    <row r="22" spans="1:16">
      <c r="A22" s="932" t="s">
        <v>469</v>
      </c>
      <c r="B22" s="1666" t="s">
        <v>977</v>
      </c>
      <c r="C22" s="1666" t="s">
        <v>977</v>
      </c>
      <c r="D22" s="1666" t="s">
        <v>977</v>
      </c>
      <c r="E22" s="1666" t="s">
        <v>977</v>
      </c>
      <c r="F22" s="1666" t="s">
        <v>977</v>
      </c>
      <c r="G22" s="1666" t="s">
        <v>977</v>
      </c>
      <c r="H22" s="1666" t="s">
        <v>977</v>
      </c>
      <c r="I22" s="1666" t="s">
        <v>977</v>
      </c>
      <c r="J22" s="1666" t="s">
        <v>977</v>
      </c>
      <c r="K22" s="1666" t="s">
        <v>977</v>
      </c>
      <c r="L22" s="1666" t="s">
        <v>977</v>
      </c>
      <c r="M22" s="1666" t="s">
        <v>977</v>
      </c>
      <c r="N22" s="1667" t="s">
        <v>977</v>
      </c>
      <c r="P22" s="270"/>
    </row>
    <row r="23" spans="1:16">
      <c r="A23" s="9" t="s">
        <v>26</v>
      </c>
      <c r="B23" s="1664" t="s">
        <v>977</v>
      </c>
      <c r="C23" s="1664">
        <v>3</v>
      </c>
      <c r="D23" s="1664" t="s">
        <v>977</v>
      </c>
      <c r="E23" s="1664" t="s">
        <v>977</v>
      </c>
      <c r="F23" s="1664" t="s">
        <v>977</v>
      </c>
      <c r="G23" s="1664" t="s">
        <v>977</v>
      </c>
      <c r="H23" s="1664" t="s">
        <v>977</v>
      </c>
      <c r="I23" s="1664" t="s">
        <v>977</v>
      </c>
      <c r="J23" s="1664" t="s">
        <v>977</v>
      </c>
      <c r="K23" s="1664" t="s">
        <v>977</v>
      </c>
      <c r="L23" s="1664" t="s">
        <v>977</v>
      </c>
      <c r="M23" s="1664" t="s">
        <v>977</v>
      </c>
      <c r="N23" s="1665">
        <v>3</v>
      </c>
      <c r="P23" s="270"/>
    </row>
    <row r="24" spans="1:16">
      <c r="A24" s="932" t="s">
        <v>470</v>
      </c>
      <c r="B24" s="1666" t="s">
        <v>977</v>
      </c>
      <c r="C24" s="1666">
        <v>2</v>
      </c>
      <c r="D24" s="1666" t="s">
        <v>977</v>
      </c>
      <c r="E24" s="1666" t="s">
        <v>977</v>
      </c>
      <c r="F24" s="1666" t="s">
        <v>977</v>
      </c>
      <c r="G24" s="1666" t="s">
        <v>977</v>
      </c>
      <c r="H24" s="1666" t="s">
        <v>977</v>
      </c>
      <c r="I24" s="1666" t="s">
        <v>977</v>
      </c>
      <c r="J24" s="1666" t="s">
        <v>977</v>
      </c>
      <c r="K24" s="1666" t="s">
        <v>977</v>
      </c>
      <c r="L24" s="1666" t="s">
        <v>977</v>
      </c>
      <c r="M24" s="1666" t="s">
        <v>977</v>
      </c>
      <c r="N24" s="1667">
        <v>2</v>
      </c>
      <c r="P24" s="270"/>
    </row>
    <row r="25" spans="1:16">
      <c r="A25" s="9" t="s">
        <v>11</v>
      </c>
      <c r="B25" s="1664" t="s">
        <v>977</v>
      </c>
      <c r="C25" s="1664">
        <v>5</v>
      </c>
      <c r="D25" s="1664">
        <v>12</v>
      </c>
      <c r="E25" s="1664">
        <v>1</v>
      </c>
      <c r="F25" s="1664" t="s">
        <v>977</v>
      </c>
      <c r="G25" s="1664" t="s">
        <v>977</v>
      </c>
      <c r="H25" s="1664">
        <v>1</v>
      </c>
      <c r="I25" s="1664" t="s">
        <v>977</v>
      </c>
      <c r="J25" s="1664" t="s">
        <v>977</v>
      </c>
      <c r="K25" s="1664">
        <v>216</v>
      </c>
      <c r="L25" s="1664">
        <v>76</v>
      </c>
      <c r="M25" s="1664" t="s">
        <v>977</v>
      </c>
      <c r="N25" s="1665">
        <v>313</v>
      </c>
      <c r="P25" s="270"/>
    </row>
    <row r="26" spans="1:16">
      <c r="A26" s="932" t="s">
        <v>27</v>
      </c>
      <c r="B26" s="1666">
        <v>1</v>
      </c>
      <c r="C26" s="1666" t="s">
        <v>977</v>
      </c>
      <c r="D26" s="1666">
        <v>2</v>
      </c>
      <c r="E26" s="1666">
        <v>1</v>
      </c>
      <c r="F26" s="1666" t="s">
        <v>977</v>
      </c>
      <c r="G26" s="1666" t="s">
        <v>977</v>
      </c>
      <c r="H26" s="1666">
        <v>1</v>
      </c>
      <c r="I26" s="1666" t="s">
        <v>977</v>
      </c>
      <c r="J26" s="1666">
        <v>1</v>
      </c>
      <c r="K26" s="1666" t="s">
        <v>977</v>
      </c>
      <c r="L26" s="1666" t="s">
        <v>977</v>
      </c>
      <c r="M26" s="1666" t="s">
        <v>977</v>
      </c>
      <c r="N26" s="1667">
        <v>5</v>
      </c>
      <c r="P26" s="270"/>
    </row>
    <row r="27" spans="1:16" s="224" customFormat="1">
      <c r="A27" s="1339" t="s">
        <v>365</v>
      </c>
      <c r="B27" s="1668">
        <v>20</v>
      </c>
      <c r="C27" s="1668">
        <v>206</v>
      </c>
      <c r="D27" s="1668">
        <v>383</v>
      </c>
      <c r="E27" s="1668">
        <v>417</v>
      </c>
      <c r="F27" s="1668">
        <v>47</v>
      </c>
      <c r="G27" s="1668">
        <v>2</v>
      </c>
      <c r="H27" s="1668">
        <v>307</v>
      </c>
      <c r="I27" s="1668">
        <v>181</v>
      </c>
      <c r="J27" s="1668">
        <v>192</v>
      </c>
      <c r="K27" s="1668">
        <v>410</v>
      </c>
      <c r="L27" s="1668">
        <v>504</v>
      </c>
      <c r="M27" s="1668" t="s">
        <v>977</v>
      </c>
      <c r="N27" s="1668">
        <v>2671</v>
      </c>
      <c r="P27" s="1336"/>
    </row>
    <row r="28" spans="1:16">
      <c r="A28" s="932" t="s">
        <v>13</v>
      </c>
      <c r="B28" s="1666" t="s">
        <v>977</v>
      </c>
      <c r="C28" s="1666" t="s">
        <v>977</v>
      </c>
      <c r="D28" s="1666">
        <v>3</v>
      </c>
      <c r="E28" s="1666">
        <v>1</v>
      </c>
      <c r="F28" s="1666" t="s">
        <v>977</v>
      </c>
      <c r="G28" s="1666" t="s">
        <v>977</v>
      </c>
      <c r="H28" s="1666">
        <v>4</v>
      </c>
      <c r="I28" s="1666" t="s">
        <v>977</v>
      </c>
      <c r="J28" s="1666" t="s">
        <v>977</v>
      </c>
      <c r="K28" s="1666" t="s">
        <v>977</v>
      </c>
      <c r="L28" s="1666">
        <v>1</v>
      </c>
      <c r="M28" s="1666" t="s">
        <v>977</v>
      </c>
      <c r="N28" s="1667">
        <v>10</v>
      </c>
      <c r="P28" s="270"/>
    </row>
    <row r="29" spans="1:16">
      <c r="A29" s="9" t="s">
        <v>369</v>
      </c>
      <c r="B29" s="1664" t="s">
        <v>977</v>
      </c>
      <c r="C29" s="1664" t="s">
        <v>977</v>
      </c>
      <c r="D29" s="1664" t="s">
        <v>977</v>
      </c>
      <c r="E29" s="1664" t="s">
        <v>977</v>
      </c>
      <c r="F29" s="1664" t="s">
        <v>977</v>
      </c>
      <c r="G29" s="1664" t="s">
        <v>977</v>
      </c>
      <c r="H29" s="1664">
        <v>20</v>
      </c>
      <c r="I29" s="1664" t="s">
        <v>977</v>
      </c>
      <c r="J29" s="1664" t="s">
        <v>977</v>
      </c>
      <c r="K29" s="1664" t="s">
        <v>977</v>
      </c>
      <c r="L29" s="1664" t="s">
        <v>977</v>
      </c>
      <c r="M29" s="1664" t="s">
        <v>977</v>
      </c>
      <c r="N29" s="1665">
        <v>20</v>
      </c>
      <c r="P29" s="270"/>
    </row>
    <row r="30" spans="1:16" s="224" customFormat="1">
      <c r="A30" s="1338" t="s">
        <v>370</v>
      </c>
      <c r="B30" s="1669" t="s">
        <v>977</v>
      </c>
      <c r="C30" s="1669" t="s">
        <v>977</v>
      </c>
      <c r="D30" s="1669">
        <v>3</v>
      </c>
      <c r="E30" s="1669">
        <v>1</v>
      </c>
      <c r="F30" s="1669" t="s">
        <v>977</v>
      </c>
      <c r="G30" s="1669" t="s">
        <v>977</v>
      </c>
      <c r="H30" s="1669">
        <v>24</v>
      </c>
      <c r="I30" s="1669" t="s">
        <v>977</v>
      </c>
      <c r="J30" s="1669" t="s">
        <v>977</v>
      </c>
      <c r="K30" s="1669" t="s">
        <v>977</v>
      </c>
      <c r="L30" s="1669">
        <v>1</v>
      </c>
      <c r="M30" s="1669" t="s">
        <v>977</v>
      </c>
      <c r="N30" s="1669">
        <v>30</v>
      </c>
      <c r="P30" s="1336"/>
    </row>
    <row r="31" spans="1:16" s="224" customFormat="1">
      <c r="A31" s="1339" t="s">
        <v>1</v>
      </c>
      <c r="B31" s="1668">
        <v>20</v>
      </c>
      <c r="C31" s="1668">
        <v>206</v>
      </c>
      <c r="D31" s="1668">
        <v>386</v>
      </c>
      <c r="E31" s="1668">
        <v>418</v>
      </c>
      <c r="F31" s="1668">
        <v>47</v>
      </c>
      <c r="G31" s="1668">
        <v>2</v>
      </c>
      <c r="H31" s="1668">
        <v>331</v>
      </c>
      <c r="I31" s="1668">
        <v>181</v>
      </c>
      <c r="J31" s="1668">
        <v>192</v>
      </c>
      <c r="K31" s="1668">
        <v>410</v>
      </c>
      <c r="L31" s="1668">
        <v>505</v>
      </c>
      <c r="M31" s="1668" t="s">
        <v>977</v>
      </c>
      <c r="N31" s="1668">
        <v>2701</v>
      </c>
      <c r="P31" s="1336"/>
    </row>
    <row r="32" spans="1:16" ht="12.45">
      <c r="A32" s="435" t="s">
        <v>463</v>
      </c>
      <c r="B32" s="1337"/>
      <c r="C32" s="1337"/>
      <c r="D32" s="1337"/>
      <c r="E32" s="1337"/>
      <c r="F32" s="1337"/>
      <c r="G32" s="1337"/>
      <c r="H32" s="1337"/>
      <c r="I32" s="1337"/>
      <c r="J32" s="1337"/>
      <c r="K32" s="1337"/>
      <c r="L32" s="1337"/>
      <c r="M32" s="1337"/>
      <c r="N32" s="1337"/>
    </row>
  </sheetData>
  <mergeCells count="2">
    <mergeCell ref="A3:N3"/>
    <mergeCell ref="A4:N4"/>
  </mergeCells>
  <printOptions horizontalCentered="1"/>
  <pageMargins left="0.59055118110236227" right="0.59055118110236227" top="0.59055118110236227" bottom="0.39370078740157483" header="0.31496062992125984" footer="0.31496062992125984"/>
  <pageSetup paperSize="9" scale="85" orientation="landscape" r:id="rId1"/>
  <colBreaks count="1" manualBreakCount="1">
    <brk id="14"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16">
    <tabColor rgb="FF92D050"/>
  </sheetPr>
  <dimension ref="A1:N13"/>
  <sheetViews>
    <sheetView showGridLines="0" zoomScaleNormal="100" workbookViewId="0"/>
  </sheetViews>
  <sheetFormatPr defaultColWidth="8.88671875" defaultRowHeight="11.8"/>
  <cols>
    <col min="1" max="1" width="11.5546875" style="641" customWidth="1"/>
    <col min="2" max="11" width="7.44140625" style="641" customWidth="1"/>
    <col min="12" max="15" width="8.88671875" style="641"/>
    <col min="16" max="16" width="17.77734375" style="641" bestFit="1" customWidth="1"/>
    <col min="17" max="18" width="9.88671875" style="641" bestFit="1" customWidth="1"/>
    <col min="19" max="16384" width="8.88671875" style="641"/>
  </cols>
  <sheetData>
    <row r="1" spans="1:14" s="999" customFormat="1">
      <c r="A1" s="997" t="str">
        <f ca="1">(MID(CELL("nomefile",I2),FIND("]",CELL("nomefile",I2),1)+1,20))</f>
        <v>Tavola 3.1</v>
      </c>
      <c r="B1" s="992"/>
      <c r="C1" s="992"/>
      <c r="D1" s="992"/>
      <c r="E1" s="992"/>
      <c r="F1" s="992"/>
      <c r="G1" s="992"/>
      <c r="H1" s="992"/>
      <c r="I1" s="992"/>
      <c r="J1" s="1028"/>
    </row>
    <row r="2" spans="1:14">
      <c r="I2" s="981"/>
      <c r="J2" s="438"/>
    </row>
    <row r="3" spans="1:14">
      <c r="A3" s="1979" t="s">
        <v>1684</v>
      </c>
      <c r="B3" s="1979"/>
      <c r="C3" s="1979"/>
      <c r="D3" s="1979"/>
      <c r="E3" s="1979"/>
      <c r="F3" s="1979"/>
      <c r="G3" s="1979"/>
      <c r="H3" s="1979"/>
      <c r="I3" s="1979"/>
      <c r="J3" s="1979"/>
      <c r="K3" s="1979"/>
      <c r="L3" s="1979"/>
      <c r="M3" s="1979"/>
    </row>
    <row r="4" spans="1:14">
      <c r="A4" s="1980" t="s">
        <v>1036</v>
      </c>
      <c r="B4" s="1980"/>
      <c r="C4" s="1980"/>
      <c r="D4" s="1980"/>
      <c r="E4" s="1980"/>
      <c r="F4" s="1980"/>
      <c r="G4" s="1980"/>
      <c r="H4" s="1980"/>
      <c r="I4" s="1980"/>
      <c r="J4" s="1980"/>
      <c r="K4" s="1980"/>
      <c r="L4" s="1980"/>
      <c r="M4" s="1980"/>
    </row>
    <row r="5" spans="1:14">
      <c r="A5" s="1978" t="s">
        <v>338</v>
      </c>
      <c r="B5" s="1978"/>
      <c r="C5" s="1978"/>
      <c r="D5" s="1978"/>
      <c r="E5" s="1978"/>
      <c r="F5" s="1978"/>
      <c r="G5" s="1978"/>
      <c r="H5" s="1978"/>
      <c r="I5" s="1978"/>
      <c r="J5" s="1978"/>
      <c r="K5" s="1978"/>
      <c r="L5" s="1978"/>
      <c r="M5" s="1978"/>
    </row>
    <row r="6" spans="1:14" ht="12.45" thickBot="1">
      <c r="A6" s="771"/>
      <c r="B6" s="772">
        <v>2014</v>
      </c>
      <c r="C6" s="772">
        <v>2015</v>
      </c>
      <c r="D6" s="772">
        <v>2016</v>
      </c>
      <c r="E6" s="772">
        <v>2017</v>
      </c>
      <c r="F6" s="772">
        <v>2018</v>
      </c>
      <c r="G6" s="772">
        <v>2019</v>
      </c>
      <c r="H6" s="772">
        <v>2020</v>
      </c>
      <c r="I6" s="772">
        <v>2021</v>
      </c>
      <c r="J6" s="772">
        <v>2022</v>
      </c>
      <c r="K6" s="772">
        <v>2023</v>
      </c>
      <c r="L6" s="772">
        <v>2024</v>
      </c>
      <c r="M6" s="772">
        <v>2025</v>
      </c>
    </row>
    <row r="7" spans="1:14" ht="24.55" customHeight="1">
      <c r="A7" s="52" t="s">
        <v>35</v>
      </c>
      <c r="B7" s="871">
        <v>6.8000000000000005E-2</v>
      </c>
      <c r="C7" s="871">
        <v>6.9000000000000006E-2</v>
      </c>
      <c r="D7" s="871">
        <v>0.06</v>
      </c>
      <c r="E7" s="871">
        <v>5.7000000000000002E-2</v>
      </c>
      <c r="F7" s="871">
        <v>5.8000000000000003E-2</v>
      </c>
      <c r="G7" s="871">
        <v>5.8999999999999997E-2</v>
      </c>
      <c r="H7" s="871">
        <v>6.0999999999999999E-2</v>
      </c>
      <c r="I7" s="871">
        <v>5.7000000000000002E-2</v>
      </c>
      <c r="J7" s="871">
        <v>4.7E-2</v>
      </c>
      <c r="K7" s="871">
        <v>4.2999999999999997E-2</v>
      </c>
      <c r="L7" s="871">
        <v>0.05</v>
      </c>
      <c r="M7" s="871">
        <v>5.2534277050800542E-2</v>
      </c>
      <c r="N7" s="438"/>
    </row>
    <row r="8" spans="1:14" ht="24.55" customHeight="1">
      <c r="A8" s="741" t="s">
        <v>36</v>
      </c>
      <c r="B8" s="875">
        <v>0.02</v>
      </c>
      <c r="C8" s="875">
        <v>1.9E-2</v>
      </c>
      <c r="D8" s="875">
        <v>1.9E-2</v>
      </c>
      <c r="E8" s="875">
        <v>1.9E-2</v>
      </c>
      <c r="F8" s="875">
        <v>1.9E-2</v>
      </c>
      <c r="G8" s="875">
        <v>1.9E-2</v>
      </c>
      <c r="H8" s="875">
        <v>0.02</v>
      </c>
      <c r="I8" s="875">
        <v>1.9E-2</v>
      </c>
      <c r="J8" s="875">
        <v>1.7999999999999999E-2</v>
      </c>
      <c r="K8" s="875">
        <v>1.7999999999999999E-2</v>
      </c>
      <c r="L8" s="875">
        <v>1.9E-2</v>
      </c>
      <c r="M8" s="875">
        <v>1.9287821825986304E-2</v>
      </c>
    </row>
    <row r="9" spans="1:14" ht="24.55" customHeight="1" thickBot="1">
      <c r="A9" s="773" t="s">
        <v>1037</v>
      </c>
      <c r="B9" s="879">
        <v>8.7999999999999995E-2</v>
      </c>
      <c r="C9" s="879">
        <v>8.8999999999999996E-2</v>
      </c>
      <c r="D9" s="879">
        <v>7.9000000000000001E-2</v>
      </c>
      <c r="E9" s="879">
        <v>7.4999999999999997E-2</v>
      </c>
      <c r="F9" s="879">
        <v>7.5999999999999998E-2</v>
      </c>
      <c r="G9" s="879">
        <v>7.8E-2</v>
      </c>
      <c r="H9" s="879">
        <v>8.1000000000000003E-2</v>
      </c>
      <c r="I9" s="879">
        <v>7.5999999999999998E-2</v>
      </c>
      <c r="J9" s="879">
        <v>6.5000000000000002E-2</v>
      </c>
      <c r="K9" s="879">
        <v>6.0999999999999999E-2</v>
      </c>
      <c r="L9" s="879">
        <v>6.9000000000000006E-2</v>
      </c>
      <c r="M9" s="879">
        <v>7.1822098876786852E-2</v>
      </c>
    </row>
    <row r="11" spans="1:14">
      <c r="A11" s="641" t="s">
        <v>1695</v>
      </c>
    </row>
    <row r="12" spans="1:14" s="1580" customFormat="1" ht="24.05" customHeight="1">
      <c r="A12" s="1981" t="s">
        <v>1696</v>
      </c>
      <c r="B12" s="1981"/>
      <c r="C12" s="1981"/>
      <c r="D12" s="1981"/>
      <c r="E12" s="1981"/>
      <c r="F12" s="1981"/>
      <c r="G12" s="1981"/>
      <c r="H12" s="1981"/>
      <c r="I12" s="1981"/>
      <c r="J12" s="1981"/>
      <c r="K12" s="1981"/>
      <c r="L12" s="1981"/>
      <c r="M12" s="1981"/>
    </row>
    <row r="13" spans="1:14">
      <c r="A13" s="641" t="s">
        <v>1697</v>
      </c>
    </row>
  </sheetData>
  <mergeCells count="4">
    <mergeCell ref="A5:M5"/>
    <mergeCell ref="A3:M3"/>
    <mergeCell ref="A4:M4"/>
    <mergeCell ref="A12:M12"/>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17">
    <tabColor rgb="FF92D050"/>
  </sheetPr>
  <dimension ref="A1:L20"/>
  <sheetViews>
    <sheetView showGridLines="0" zoomScaleNormal="100" workbookViewId="0"/>
  </sheetViews>
  <sheetFormatPr defaultRowHeight="15.05"/>
  <cols>
    <col min="1" max="1" width="14.5546875" customWidth="1"/>
    <col min="2" max="4" width="8.5546875" customWidth="1"/>
    <col min="5" max="5" width="15.5546875" customWidth="1"/>
    <col min="6" max="6" width="15.5546875" bestFit="1" customWidth="1"/>
    <col min="7" max="7" width="17.5546875" customWidth="1"/>
    <col min="10" max="10" width="8.6640625" bestFit="1" customWidth="1"/>
  </cols>
  <sheetData>
    <row r="1" spans="1:12" s="996" customFormat="1">
      <c r="A1" s="997" t="str">
        <f ca="1">(MID(CELL("nomefile",I2),FIND("]",CELL("nomefile",I2),1)+1,20))</f>
        <v>Tavola 3.2</v>
      </c>
      <c r="B1" s="995"/>
      <c r="C1" s="995"/>
      <c r="D1" s="995"/>
      <c r="E1" s="995"/>
      <c r="F1" s="995"/>
      <c r="G1" s="995"/>
      <c r="H1" s="995"/>
      <c r="I1" s="995"/>
      <c r="J1" s="1007"/>
    </row>
    <row r="2" spans="1:12">
      <c r="G2" s="981"/>
      <c r="H2" s="828"/>
    </row>
    <row r="3" spans="1:12" ht="22.6" customHeight="1">
      <c r="A3" s="1940" t="s">
        <v>1358</v>
      </c>
      <c r="B3" s="1940"/>
      <c r="C3" s="1940"/>
      <c r="D3" s="1940"/>
      <c r="E3" s="1940"/>
      <c r="F3" s="1940"/>
      <c r="G3" s="1940"/>
    </row>
    <row r="4" spans="1:12" ht="15.75" thickBot="1">
      <c r="A4" s="1982" t="s">
        <v>1033</v>
      </c>
      <c r="B4" s="1982"/>
      <c r="C4" s="1982"/>
      <c r="D4" s="1982"/>
      <c r="E4" s="1982"/>
      <c r="F4" s="1982"/>
      <c r="G4" s="1982"/>
    </row>
    <row r="5" spans="1:12" ht="23.6" customHeight="1">
      <c r="A5" s="1983" t="s">
        <v>830</v>
      </c>
      <c r="B5" s="1983" t="s">
        <v>1194</v>
      </c>
      <c r="C5" s="1983"/>
      <c r="D5" s="1983"/>
      <c r="E5" s="765" t="s">
        <v>1195</v>
      </c>
      <c r="F5" s="1914" t="s">
        <v>1824</v>
      </c>
      <c r="G5" s="765" t="s">
        <v>1197</v>
      </c>
    </row>
    <row r="6" spans="1:12" ht="24.25" thickBot="1">
      <c r="A6" s="1984"/>
      <c r="B6" s="766" t="s">
        <v>31</v>
      </c>
      <c r="C6" s="766" t="s">
        <v>32</v>
      </c>
      <c r="D6" s="766" t="s">
        <v>1</v>
      </c>
      <c r="E6" s="766" t="s">
        <v>1196</v>
      </c>
      <c r="F6" s="1915" t="s">
        <v>1196</v>
      </c>
      <c r="G6" s="766" t="s">
        <v>1196</v>
      </c>
    </row>
    <row r="7" spans="1:12">
      <c r="A7" s="1537">
        <v>2014</v>
      </c>
      <c r="B7" s="1602">
        <v>110518</v>
      </c>
      <c r="C7" s="1602">
        <v>32800</v>
      </c>
      <c r="D7" s="1602">
        <v>143318</v>
      </c>
      <c r="E7" s="1603">
        <v>144248</v>
      </c>
      <c r="F7" s="1603">
        <v>2277</v>
      </c>
      <c r="G7" s="1603">
        <v>146525</v>
      </c>
    </row>
    <row r="8" spans="1:12">
      <c r="A8" s="1600">
        <v>2015</v>
      </c>
      <c r="B8" s="767">
        <v>114947</v>
      </c>
      <c r="C8" s="767">
        <v>32007</v>
      </c>
      <c r="D8" s="767">
        <v>146954</v>
      </c>
      <c r="E8" s="906">
        <v>147878</v>
      </c>
      <c r="F8" s="906">
        <v>2484</v>
      </c>
      <c r="G8" s="908">
        <v>150362</v>
      </c>
    </row>
    <row r="9" spans="1:12">
      <c r="A9" s="1537">
        <v>2016</v>
      </c>
      <c r="B9" s="1602">
        <v>102252</v>
      </c>
      <c r="C9" s="1602">
        <v>31954</v>
      </c>
      <c r="D9" s="1602">
        <v>134206</v>
      </c>
      <c r="E9" s="1603">
        <v>135123</v>
      </c>
      <c r="F9" s="1603">
        <v>3066</v>
      </c>
      <c r="G9" s="1603">
        <v>138189</v>
      </c>
    </row>
    <row r="10" spans="1:12">
      <c r="A10" s="1600">
        <v>2017</v>
      </c>
      <c r="B10" s="767">
        <v>98611</v>
      </c>
      <c r="C10" s="767">
        <v>32310</v>
      </c>
      <c r="D10" s="767">
        <v>130920</v>
      </c>
      <c r="E10" s="906">
        <v>131780</v>
      </c>
      <c r="F10" s="906">
        <v>2777</v>
      </c>
      <c r="G10" s="908">
        <v>134557</v>
      </c>
    </row>
    <row r="11" spans="1:12">
      <c r="A11" s="1537">
        <v>2018</v>
      </c>
      <c r="B11" s="1602">
        <v>102048</v>
      </c>
      <c r="C11" s="1602">
        <v>33097</v>
      </c>
      <c r="D11" s="1602">
        <v>135145</v>
      </c>
      <c r="E11" s="1603">
        <v>136062</v>
      </c>
      <c r="F11" s="1603">
        <v>2533</v>
      </c>
      <c r="G11" s="1603">
        <v>138596</v>
      </c>
    </row>
    <row r="12" spans="1:12">
      <c r="A12" s="1600">
        <v>2019</v>
      </c>
      <c r="B12" s="767">
        <v>106012</v>
      </c>
      <c r="C12" s="767">
        <v>34285</v>
      </c>
      <c r="D12" s="767">
        <v>140297</v>
      </c>
      <c r="E12" s="906">
        <v>141151</v>
      </c>
      <c r="F12" s="906">
        <v>3009</v>
      </c>
      <c r="G12" s="908">
        <v>144159</v>
      </c>
    </row>
    <row r="13" spans="1:12">
      <c r="A13" s="1537">
        <v>2020</v>
      </c>
      <c r="B13" s="1602">
        <v>101329</v>
      </c>
      <c r="C13" s="1602">
        <v>33517</v>
      </c>
      <c r="D13" s="1602">
        <v>134846</v>
      </c>
      <c r="E13" s="1603">
        <v>135744</v>
      </c>
      <c r="F13" s="1603">
        <v>3006</v>
      </c>
      <c r="G13" s="1603">
        <v>138750</v>
      </c>
      <c r="H13" s="1504"/>
    </row>
    <row r="14" spans="1:12">
      <c r="A14" s="1600">
        <v>2021</v>
      </c>
      <c r="B14" s="768">
        <v>105887</v>
      </c>
      <c r="C14" s="768">
        <v>34146</v>
      </c>
      <c r="D14" s="768">
        <v>140032</v>
      </c>
      <c r="E14" s="908">
        <v>140999</v>
      </c>
      <c r="F14" s="908">
        <v>4041</v>
      </c>
      <c r="G14" s="908">
        <v>145040</v>
      </c>
    </row>
    <row r="15" spans="1:12">
      <c r="A15" s="1537">
        <v>2022</v>
      </c>
      <c r="B15" s="1602">
        <v>94272</v>
      </c>
      <c r="C15" s="1602">
        <v>35679</v>
      </c>
      <c r="D15" s="1602">
        <v>129951</v>
      </c>
      <c r="E15" s="1603">
        <v>131263</v>
      </c>
      <c r="F15" s="1603">
        <v>4560</v>
      </c>
      <c r="G15" s="1603">
        <v>135823</v>
      </c>
    </row>
    <row r="16" spans="1:12">
      <c r="A16" s="1600">
        <v>2023</v>
      </c>
      <c r="B16" s="768">
        <v>91205</v>
      </c>
      <c r="C16" s="768">
        <v>38034</v>
      </c>
      <c r="D16" s="768">
        <v>129239</v>
      </c>
      <c r="E16" s="908">
        <v>131377</v>
      </c>
      <c r="F16" s="908">
        <v>4716</v>
      </c>
      <c r="G16" s="908">
        <v>136093</v>
      </c>
      <c r="J16" s="235"/>
      <c r="K16" s="235"/>
      <c r="L16" s="235"/>
    </row>
    <row r="17" spans="1:12">
      <c r="A17" s="1537">
        <v>2024</v>
      </c>
      <c r="B17" s="333">
        <v>110521</v>
      </c>
      <c r="C17" s="333">
        <v>40869</v>
      </c>
      <c r="D17" s="333">
        <v>151389</v>
      </c>
      <c r="E17" s="1505">
        <v>154166</v>
      </c>
      <c r="F17" s="1505">
        <v>5172</v>
      </c>
      <c r="G17" s="1505">
        <v>159338</v>
      </c>
      <c r="I17" s="235"/>
      <c r="J17" s="235"/>
      <c r="K17" s="235"/>
      <c r="L17" s="235"/>
    </row>
    <row r="18" spans="1:12" ht="15.75" thickBot="1">
      <c r="A18" s="1538">
        <v>2025</v>
      </c>
      <c r="B18" s="1539">
        <v>118625</v>
      </c>
      <c r="C18" s="1539">
        <v>43553</v>
      </c>
      <c r="D18" s="1539">
        <v>162178</v>
      </c>
      <c r="E18" s="1540">
        <v>164984</v>
      </c>
      <c r="F18" s="1540">
        <v>6275</v>
      </c>
      <c r="G18" s="1540">
        <v>171259</v>
      </c>
      <c r="I18" s="235"/>
    </row>
    <row r="19" spans="1:12" ht="15.75" thickBot="1">
      <c r="A19" s="903" t="s">
        <v>1553</v>
      </c>
      <c r="B19" s="904">
        <f t="shared" ref="B19:G19" si="0">(B18/B17-1)*100</f>
        <v>7.3325431365984794</v>
      </c>
      <c r="C19" s="904">
        <f t="shared" si="0"/>
        <v>6.5673248672587947</v>
      </c>
      <c r="D19" s="904">
        <f t="shared" si="0"/>
        <v>7.1266736684963972</v>
      </c>
      <c r="E19" s="1142">
        <f t="shared" si="0"/>
        <v>7.0171114253467115</v>
      </c>
      <c r="F19" s="1142">
        <f t="shared" si="0"/>
        <v>21.326372776488789</v>
      </c>
      <c r="G19" s="1142">
        <f t="shared" si="0"/>
        <v>7.4815800374047559</v>
      </c>
    </row>
    <row r="20" spans="1:12">
      <c r="A20" s="641" t="s">
        <v>1698</v>
      </c>
      <c r="B20" s="641"/>
      <c r="C20" s="641"/>
      <c r="D20" s="641"/>
      <c r="E20" s="641"/>
      <c r="F20" s="641"/>
      <c r="G20" s="641"/>
    </row>
  </sheetData>
  <mergeCells count="4">
    <mergeCell ref="A3:G3"/>
    <mergeCell ref="A4:G4"/>
    <mergeCell ref="A5:A6"/>
    <mergeCell ref="B5:D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glio18">
    <tabColor rgb="FF92D050"/>
  </sheetPr>
  <dimension ref="A1:I34"/>
  <sheetViews>
    <sheetView showGridLines="0" zoomScaleNormal="100" workbookViewId="0">
      <selection activeCell="E22" sqref="E22"/>
    </sheetView>
  </sheetViews>
  <sheetFormatPr defaultColWidth="9.44140625" defaultRowHeight="11.8"/>
  <cols>
    <col min="1" max="1" width="9.44140625" style="36"/>
    <col min="2" max="2" width="21.44140625" style="36" customWidth="1"/>
    <col min="3" max="3" width="12.5546875" style="36" customWidth="1"/>
    <col min="4" max="4" width="12.5546875" style="41" customWidth="1"/>
    <col min="5" max="5" width="12.5546875" style="36" customWidth="1"/>
    <col min="6" max="6" width="12.5546875" style="41" customWidth="1"/>
    <col min="7" max="7" width="12.5546875" style="36" customWidth="1"/>
    <col min="8" max="9" width="12.5546875" style="41" customWidth="1"/>
    <col min="10" max="16384" width="9.44140625" style="36"/>
  </cols>
  <sheetData>
    <row r="1" spans="1:9" s="996" customFormat="1" ht="15.05">
      <c r="A1" s="990" t="str">
        <f ca="1">(MID(CELL("nomefile",J2),FIND("]",CELL("nomefile",J2),1)+1,20))</f>
        <v>Tavola 3.3</v>
      </c>
      <c r="B1" s="995"/>
      <c r="C1" s="995"/>
      <c r="D1" s="995"/>
      <c r="E1" s="995"/>
      <c r="F1" s="995"/>
      <c r="G1" s="995"/>
      <c r="H1" s="995"/>
      <c r="I1" s="995"/>
    </row>
    <row r="2" spans="1:9" ht="7.4" customHeight="1"/>
    <row r="3" spans="1:9" ht="29.15" customHeight="1">
      <c r="A3" s="1951" t="s">
        <v>1563</v>
      </c>
      <c r="B3" s="1951"/>
      <c r="C3" s="1951"/>
      <c r="D3" s="1951"/>
      <c r="E3" s="1951"/>
      <c r="F3" s="1951"/>
      <c r="G3" s="1951"/>
      <c r="H3" s="1951"/>
      <c r="I3" s="1951"/>
    </row>
    <row r="4" spans="1:9" ht="13.6" customHeight="1">
      <c r="A4" s="1952" t="s">
        <v>822</v>
      </c>
      <c r="B4" s="1952"/>
      <c r="C4" s="1952"/>
      <c r="D4" s="1952"/>
      <c r="E4" s="1952"/>
      <c r="F4" s="1952"/>
      <c r="G4" s="1952"/>
      <c r="H4" s="1952"/>
      <c r="I4" s="1952"/>
    </row>
    <row r="5" spans="1:9" ht="15.05" customHeight="1" thickBot="1">
      <c r="A5" s="1988" t="s">
        <v>2</v>
      </c>
      <c r="B5" s="1988"/>
      <c r="C5" s="1988"/>
      <c r="D5" s="1988"/>
      <c r="E5" s="1988"/>
      <c r="F5" s="1988"/>
      <c r="G5" s="1988"/>
      <c r="H5" s="1988"/>
      <c r="I5" s="1988"/>
    </row>
    <row r="6" spans="1:9" s="40" customFormat="1">
      <c r="A6" s="152"/>
      <c r="B6" s="152"/>
      <c r="C6" s="153">
        <v>2019</v>
      </c>
      <c r="D6" s="153">
        <v>2020</v>
      </c>
      <c r="E6" s="153">
        <v>2021</v>
      </c>
      <c r="F6" s="153">
        <v>2022</v>
      </c>
      <c r="G6" s="153">
        <v>2023</v>
      </c>
      <c r="H6" s="153">
        <v>2024</v>
      </c>
      <c r="I6" s="153">
        <v>2025</v>
      </c>
    </row>
    <row r="7" spans="1:9">
      <c r="A7" s="1971" t="s">
        <v>373</v>
      </c>
      <c r="B7" s="1993"/>
      <c r="C7" s="1591">
        <v>140296.5</v>
      </c>
      <c r="D7" s="1591">
        <v>134845.70000000001</v>
      </c>
      <c r="E7" s="1591">
        <v>140032.1</v>
      </c>
      <c r="F7" s="1591">
        <v>129950.5</v>
      </c>
      <c r="G7" s="1591">
        <v>129238.7</v>
      </c>
      <c r="H7" s="1591">
        <v>151388.978</v>
      </c>
      <c r="I7" s="291">
        <v>162118.1</v>
      </c>
    </row>
    <row r="8" spans="1:9" ht="12.45">
      <c r="A8" s="105"/>
      <c r="B8" s="284" t="s">
        <v>33</v>
      </c>
      <c r="C8" s="1592">
        <v>106011.7</v>
      </c>
      <c r="D8" s="1592">
        <v>101328.6</v>
      </c>
      <c r="E8" s="1592">
        <v>105886.5</v>
      </c>
      <c r="F8" s="1592">
        <v>94271.8</v>
      </c>
      <c r="G8" s="1592">
        <v>91204.6</v>
      </c>
      <c r="H8" s="1592">
        <v>110520.72500000001</v>
      </c>
      <c r="I8" s="292">
        <v>118624.95600000001</v>
      </c>
    </row>
    <row r="9" spans="1:9" ht="13.1">
      <c r="A9" s="83"/>
      <c r="B9" s="285" t="s">
        <v>34</v>
      </c>
      <c r="C9" s="1593">
        <v>34284.800000000003</v>
      </c>
      <c r="D9" s="1593">
        <v>33517.1</v>
      </c>
      <c r="E9" s="1593">
        <v>34145.599999999999</v>
      </c>
      <c r="F9" s="1593">
        <v>35678.699999999997</v>
      </c>
      <c r="G9" s="1593">
        <v>38034.199999999997</v>
      </c>
      <c r="H9" s="1593">
        <v>40868.665000000001</v>
      </c>
      <c r="I9" s="293">
        <v>43552.841</v>
      </c>
    </row>
    <row r="10" spans="1:9" ht="12.45">
      <c r="A10" s="105"/>
      <c r="B10" s="286" t="s">
        <v>471</v>
      </c>
      <c r="C10" s="1592">
        <v>13243.9</v>
      </c>
      <c r="D10" s="1592">
        <v>12491.7</v>
      </c>
      <c r="E10" s="1592">
        <v>11926.2</v>
      </c>
      <c r="F10" s="1592">
        <v>11664.2</v>
      </c>
      <c r="G10" s="1592">
        <v>12164.2</v>
      </c>
      <c r="H10" s="1592">
        <v>12956.017</v>
      </c>
      <c r="I10" s="292">
        <v>13427.409</v>
      </c>
    </row>
    <row r="11" spans="1:9">
      <c r="A11" s="1994" t="s">
        <v>376</v>
      </c>
      <c r="B11" s="1995"/>
      <c r="C11" s="1593">
        <v>1804066.8</v>
      </c>
      <c r="D11" s="1593">
        <v>1670011.9</v>
      </c>
      <c r="E11" s="1593">
        <v>1842507.4</v>
      </c>
      <c r="F11" s="1593">
        <v>1998072.6</v>
      </c>
      <c r="G11" s="1593">
        <v>2142744.4</v>
      </c>
      <c r="H11" s="1593">
        <v>2202031.2000000002</v>
      </c>
      <c r="I11" s="293">
        <v>2258048.7000000002</v>
      </c>
    </row>
    <row r="12" spans="1:9">
      <c r="A12" s="1991" t="s">
        <v>377</v>
      </c>
      <c r="B12" s="1992"/>
      <c r="C12" s="1141">
        <v>102.6</v>
      </c>
      <c r="D12" s="1141">
        <v>102.3</v>
      </c>
      <c r="E12" s="1141">
        <v>104.2</v>
      </c>
      <c r="F12" s="1141">
        <v>112.6</v>
      </c>
      <c r="G12" s="1141">
        <v>118.7</v>
      </c>
      <c r="H12" s="1141">
        <v>119.7</v>
      </c>
      <c r="I12" s="1141">
        <v>121.4</v>
      </c>
    </row>
    <row r="13" spans="1:9" ht="13.1">
      <c r="A13" s="1987"/>
      <c r="B13" s="1987"/>
      <c r="C13" s="1998" t="s">
        <v>374</v>
      </c>
      <c r="D13" s="1998"/>
      <c r="E13" s="1998"/>
      <c r="F13" s="1998"/>
      <c r="G13" s="1998"/>
      <c r="H13" s="1998"/>
      <c r="I13" s="162"/>
    </row>
    <row r="14" spans="1:9">
      <c r="A14" s="1996" t="s">
        <v>378</v>
      </c>
      <c r="B14" s="1997"/>
      <c r="C14" s="1594">
        <v>3.7</v>
      </c>
      <c r="D14" s="1594">
        <v>-3.9</v>
      </c>
      <c r="E14" s="1594">
        <v>3.8</v>
      </c>
      <c r="F14" s="1594">
        <v>-7.2</v>
      </c>
      <c r="G14" s="1255">
        <f t="shared" ref="G14:I19" si="0">(G7/F7-1)*100</f>
        <v>-0.54774702675249864</v>
      </c>
      <c r="H14" s="1255">
        <f t="shared" si="0"/>
        <v>17.139044264604951</v>
      </c>
      <c r="I14" s="1255">
        <f t="shared" si="0"/>
        <v>7.0871222870663608</v>
      </c>
    </row>
    <row r="15" spans="1:9" ht="13.1">
      <c r="A15" s="83"/>
      <c r="B15" s="285" t="s">
        <v>33</v>
      </c>
      <c r="C15" s="373">
        <v>3.9</v>
      </c>
      <c r="D15" s="373">
        <v>-4.4000000000000004</v>
      </c>
      <c r="E15" s="373">
        <v>4.5</v>
      </c>
      <c r="F15" s="373">
        <v>-11</v>
      </c>
      <c r="G15" s="373">
        <f t="shared" si="0"/>
        <v>-3.2535710573045162</v>
      </c>
      <c r="H15" s="373">
        <f t="shared" si="0"/>
        <v>21.178893389149223</v>
      </c>
      <c r="I15" s="373">
        <f t="shared" si="0"/>
        <v>7.3327703921594711</v>
      </c>
    </row>
    <row r="16" spans="1:9" ht="12.45">
      <c r="A16" s="105"/>
      <c r="B16" s="284" t="s">
        <v>34</v>
      </c>
      <c r="C16" s="1594">
        <v>3.2</v>
      </c>
      <c r="D16" s="1594">
        <v>-2.2000000000000002</v>
      </c>
      <c r="E16" s="1594">
        <v>1.9</v>
      </c>
      <c r="F16" s="1594">
        <v>4.5999999999999996</v>
      </c>
      <c r="G16" s="1594">
        <f t="shared" si="0"/>
        <v>6.6019782110895209</v>
      </c>
      <c r="H16" s="1594">
        <f t="shared" si="0"/>
        <v>7.4524112509268159</v>
      </c>
      <c r="I16" s="1594">
        <f t="shared" si="0"/>
        <v>6.5678093473324761</v>
      </c>
    </row>
    <row r="17" spans="1:9" ht="13.1">
      <c r="A17" s="83"/>
      <c r="B17" s="287" t="s">
        <v>471</v>
      </c>
      <c r="C17" s="373">
        <v>-0.8</v>
      </c>
      <c r="D17" s="373">
        <v>-5.7</v>
      </c>
      <c r="E17" s="373">
        <v>-4.5</v>
      </c>
      <c r="F17" s="373">
        <v>-2.1</v>
      </c>
      <c r="G17" s="373">
        <f t="shared" si="0"/>
        <v>4.2866205997839524</v>
      </c>
      <c r="H17" s="373">
        <f t="shared" si="0"/>
        <v>6.5094046464214683</v>
      </c>
      <c r="I17" s="373">
        <f t="shared" si="0"/>
        <v>3.6384021416458356</v>
      </c>
    </row>
    <row r="18" spans="1:9">
      <c r="A18" s="1991" t="s">
        <v>376</v>
      </c>
      <c r="B18" s="1992"/>
      <c r="C18" s="1594">
        <v>1.4</v>
      </c>
      <c r="D18" s="1594">
        <v>-7.5</v>
      </c>
      <c r="E18" s="1594">
        <v>9.6999999999999993</v>
      </c>
      <c r="F18" s="1594">
        <v>7.7</v>
      </c>
      <c r="G18" s="1594">
        <f t="shared" si="0"/>
        <v>7.2405677351263353</v>
      </c>
      <c r="H18" s="1594">
        <f t="shared" si="0"/>
        <v>2.766862907213774</v>
      </c>
      <c r="I18" s="1594">
        <f t="shared" si="0"/>
        <v>2.5439012853223808</v>
      </c>
    </row>
    <row r="19" spans="1:9">
      <c r="A19" s="1994" t="s">
        <v>472</v>
      </c>
      <c r="B19" s="1995"/>
      <c r="C19" s="1597">
        <v>0.5</v>
      </c>
      <c r="D19" s="1597">
        <v>-0.3</v>
      </c>
      <c r="E19" s="1597">
        <v>1.9</v>
      </c>
      <c r="F19" s="1597">
        <v>8.1</v>
      </c>
      <c r="G19" s="1597">
        <v>5.4</v>
      </c>
      <c r="H19" s="1597">
        <f t="shared" si="0"/>
        <v>0.84245998315080062</v>
      </c>
      <c r="I19" s="1597">
        <f t="shared" si="0"/>
        <v>1.4202172096908994</v>
      </c>
    </row>
    <row r="20" spans="1:9" ht="14.1" customHeight="1">
      <c r="A20" s="1987"/>
      <c r="B20" s="1987"/>
      <c r="C20" s="1999" t="s">
        <v>473</v>
      </c>
      <c r="D20" s="1999"/>
      <c r="E20" s="1999"/>
      <c r="F20" s="1999"/>
      <c r="G20" s="1999"/>
      <c r="H20" s="1999"/>
      <c r="I20" s="162"/>
    </row>
    <row r="21" spans="1:9">
      <c r="A21" s="1985" t="s">
        <v>378</v>
      </c>
      <c r="B21" s="1986"/>
      <c r="C21" s="1599">
        <f>100*C7/$C$11</f>
        <v>7.7766798879065897</v>
      </c>
      <c r="D21" s="1599">
        <f>100*D7/$D$11</f>
        <v>8.0745352772635943</v>
      </c>
      <c r="E21" s="1599">
        <f>100*E7/$E$11</f>
        <v>7.6000834514965856</v>
      </c>
      <c r="F21" s="1599">
        <f>100*F7/$F$11</f>
        <v>6.503792705029837</v>
      </c>
      <c r="G21" s="1599">
        <f>100*G7/$G$11</f>
        <v>6.0314566683735125</v>
      </c>
      <c r="H21" s="1599">
        <f>100*H7/$H$11</f>
        <v>6.8749697097843114</v>
      </c>
      <c r="I21" s="1599">
        <f>100*I7/$I$11</f>
        <v>7.17956614487544</v>
      </c>
    </row>
    <row r="22" spans="1:9" ht="12.45">
      <c r="A22" s="107"/>
      <c r="B22" s="288" t="s">
        <v>33</v>
      </c>
      <c r="C22" s="373">
        <f t="shared" ref="C22:C24" si="1">100*C8/$C$11</f>
        <v>5.8762624532528394</v>
      </c>
      <c r="D22" s="373">
        <f t="shared" ref="D22:D24" si="2">100*D8/$D$11</f>
        <v>6.0675376025763654</v>
      </c>
      <c r="E22" s="373">
        <f t="shared" ref="E22:E24" si="3">100*E8/$E$11</f>
        <v>5.7468697276331158</v>
      </c>
      <c r="F22" s="1596">
        <f>100*F8/$F$11</f>
        <v>4.7181368685001734</v>
      </c>
      <c r="G22" s="1596">
        <f>100*G8/$G$11</f>
        <v>4.2564386120901778</v>
      </c>
      <c r="H22" s="1596">
        <f>100*H8/$H$11</f>
        <v>5.0190353796985248</v>
      </c>
      <c r="I22" s="1596">
        <f>100*I8/$I$11</f>
        <v>5.2534277050800542</v>
      </c>
    </row>
    <row r="23" spans="1:9" ht="13.1">
      <c r="A23" s="108"/>
      <c r="B23" s="289" t="s">
        <v>34</v>
      </c>
      <c r="C23" s="1595">
        <f t="shared" si="1"/>
        <v>1.9004174346537503</v>
      </c>
      <c r="D23" s="1595">
        <f t="shared" si="2"/>
        <v>2.0069976746872285</v>
      </c>
      <c r="E23" s="1595">
        <f t="shared" si="3"/>
        <v>1.8532137238634701</v>
      </c>
      <c r="F23" s="1595">
        <f>100*F9/$F$11</f>
        <v>1.7856558365296633</v>
      </c>
      <c r="G23" s="1595">
        <f>100*G9/$G$11</f>
        <v>1.7750227231955429</v>
      </c>
      <c r="H23" s="1595">
        <f>100*H9/$H$11</f>
        <v>1.8559530400840822</v>
      </c>
      <c r="I23" s="1595">
        <f>100*I9/$I$11</f>
        <v>1.92878218259863</v>
      </c>
    </row>
    <row r="24" spans="1:9" ht="12.45">
      <c r="A24" s="107"/>
      <c r="B24" s="290" t="s">
        <v>471</v>
      </c>
      <c r="C24" s="1597">
        <f t="shared" si="1"/>
        <v>0.73411361486171134</v>
      </c>
      <c r="D24" s="1597">
        <f t="shared" si="2"/>
        <v>0.74800065795938342</v>
      </c>
      <c r="E24" s="1597">
        <f t="shared" si="3"/>
        <v>0.64728098242644783</v>
      </c>
      <c r="F24" s="1598">
        <f>100*F10/$F$11</f>
        <v>0.58377258163692347</v>
      </c>
      <c r="G24" s="1598">
        <f>100*G10/$G$11</f>
        <v>0.56769253486323434</v>
      </c>
      <c r="H24" s="1598">
        <f>100*H10/$H$11</f>
        <v>0.58836664076330969</v>
      </c>
      <c r="I24" s="1598">
        <f>100*I10/$I$11</f>
        <v>0.59464656364585933</v>
      </c>
    </row>
    <row r="25" spans="1:9" ht="13.1">
      <c r="A25" s="1987"/>
      <c r="B25" s="1987"/>
      <c r="C25" s="2000" t="s">
        <v>1402</v>
      </c>
      <c r="D25" s="2000"/>
      <c r="E25" s="2000"/>
      <c r="F25" s="2000"/>
      <c r="G25" s="2000"/>
      <c r="H25" s="2000"/>
    </row>
    <row r="26" spans="1:9">
      <c r="A26" s="1985" t="s">
        <v>378</v>
      </c>
      <c r="B26" s="1986"/>
      <c r="C26" s="1595">
        <v>3.3</v>
      </c>
      <c r="D26" s="1595">
        <v>-3.6033386895012565</v>
      </c>
      <c r="E26" s="1595">
        <v>1.9526255371111967</v>
      </c>
      <c r="F26" s="1595">
        <v>-14.122442970995886</v>
      </c>
      <c r="G26" s="1256">
        <v>-5.6586041719657203</v>
      </c>
      <c r="H26" s="1256">
        <v>16.160439049361798</v>
      </c>
      <c r="I26" s="1256">
        <v>5.5875497344468172</v>
      </c>
    </row>
    <row r="27" spans="1:9" ht="13.1">
      <c r="A27" s="83"/>
      <c r="B27" s="285" t="s">
        <v>33</v>
      </c>
      <c r="C27" s="373">
        <v>3.4</v>
      </c>
      <c r="D27" s="373">
        <v>-4.1372307776895267</v>
      </c>
      <c r="E27" s="373">
        <v>2.5927014491606393</v>
      </c>
      <c r="F27" s="373">
        <v>-17.610752805215146</v>
      </c>
      <c r="G27" s="373">
        <v>-8.2253757460192816</v>
      </c>
      <c r="H27" s="373">
        <v>20.166538390075296</v>
      </c>
      <c r="I27" s="554">
        <v>5.8297579566844338</v>
      </c>
    </row>
    <row r="28" spans="1:9" ht="12.45">
      <c r="A28" s="109"/>
      <c r="B28" s="289" t="s">
        <v>34</v>
      </c>
      <c r="C28" s="1595">
        <v>3.1</v>
      </c>
      <c r="D28" s="1595">
        <v>-1.9524961037084343</v>
      </c>
      <c r="E28" s="1595">
        <v>1.7553706263817581E-2</v>
      </c>
      <c r="F28" s="1595">
        <v>-3.3050925873136849</v>
      </c>
      <c r="G28" s="1595">
        <v>1.123696264268581</v>
      </c>
      <c r="H28" s="1595">
        <v>6.5547302880953451</v>
      </c>
      <c r="I28" s="294">
        <v>5.0755088869497422</v>
      </c>
    </row>
    <row r="29" spans="1:9" ht="13.1">
      <c r="A29" s="83"/>
      <c r="B29" s="287" t="s">
        <v>471</v>
      </c>
      <c r="C29" s="373">
        <v>-0.5</v>
      </c>
      <c r="D29" s="373">
        <v>-5.402996463884147</v>
      </c>
      <c r="E29" s="373">
        <v>-6.2678762652335962</v>
      </c>
      <c r="F29" s="373">
        <v>-9.4929941103446218</v>
      </c>
      <c r="G29" s="373">
        <v>-1.0726749828502746</v>
      </c>
      <c r="H29" s="373">
        <v>5.6196017671698018</v>
      </c>
      <c r="I29" s="554">
        <v>2.1871230342257686</v>
      </c>
    </row>
    <row r="30" spans="1:9">
      <c r="A30" s="1990" t="s">
        <v>375</v>
      </c>
      <c r="B30" s="1990"/>
      <c r="C30" s="555">
        <v>0.9</v>
      </c>
      <c r="D30" s="555">
        <v>-7.1592417974116529</v>
      </c>
      <c r="E30" s="555">
        <v>8.3172410885755887</v>
      </c>
      <c r="F30" s="555">
        <v>0.35322920521869694</v>
      </c>
      <c r="G30" s="555">
        <v>1.7294686350060928</v>
      </c>
      <c r="H30" s="555">
        <v>1.9083260408210068</v>
      </c>
      <c r="I30" s="555">
        <v>1.107948796153968</v>
      </c>
    </row>
    <row r="31" spans="1:9" ht="4.5999999999999996" customHeight="1">
      <c r="A31" s="83"/>
      <c r="B31" s="83"/>
      <c r="C31" s="83"/>
      <c r="D31" s="92"/>
      <c r="E31" s="83"/>
      <c r="F31" s="92"/>
      <c r="G31" s="84"/>
      <c r="H31" s="84"/>
      <c r="I31" s="84"/>
    </row>
    <row r="32" spans="1:9" s="41" customFormat="1">
      <c r="A32" s="641" t="s">
        <v>1700</v>
      </c>
    </row>
    <row r="33" spans="1:9" ht="46.5" customHeight="1">
      <c r="A33" s="1989" t="s">
        <v>1699</v>
      </c>
      <c r="B33" s="1989"/>
      <c r="C33" s="1989"/>
      <c r="D33" s="1989"/>
      <c r="E33" s="1989"/>
      <c r="F33" s="1989"/>
      <c r="G33" s="1989"/>
      <c r="H33" s="1989"/>
      <c r="I33" s="1989"/>
    </row>
    <row r="34" spans="1:9">
      <c r="A34" s="41"/>
      <c r="B34" s="41"/>
      <c r="C34" s="41"/>
      <c r="E34" s="41"/>
      <c r="H34" s="36"/>
    </row>
  </sheetData>
  <mergeCells count="19">
    <mergeCell ref="A3:I3"/>
    <mergeCell ref="A26:B26"/>
    <mergeCell ref="A12:B12"/>
    <mergeCell ref="A7:B7"/>
    <mergeCell ref="A11:B11"/>
    <mergeCell ref="A14:B14"/>
    <mergeCell ref="A18:B18"/>
    <mergeCell ref="A19:B19"/>
    <mergeCell ref="A20:B20"/>
    <mergeCell ref="A13:B13"/>
    <mergeCell ref="C13:H13"/>
    <mergeCell ref="C20:H20"/>
    <mergeCell ref="C25:H25"/>
    <mergeCell ref="A21:B21"/>
    <mergeCell ref="A25:B25"/>
    <mergeCell ref="A5:I5"/>
    <mergeCell ref="A4:I4"/>
    <mergeCell ref="A33:I33"/>
    <mergeCell ref="A30:B30"/>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tabColor rgb="FF1F497D"/>
  </sheetPr>
  <dimension ref="A1:XEN111"/>
  <sheetViews>
    <sheetView showGridLines="0" tabSelected="1" topLeftCell="D1" zoomScaleNormal="100" workbookViewId="0">
      <selection activeCell="E22" sqref="E22"/>
    </sheetView>
  </sheetViews>
  <sheetFormatPr defaultColWidth="14.33203125" defaultRowHeight="11.8"/>
  <cols>
    <col min="1" max="3" width="0" style="229" hidden="1" customWidth="1"/>
    <col min="4" max="4" width="14.33203125" style="229"/>
    <col min="5" max="5" width="152" style="939" bestFit="1" customWidth="1"/>
    <col min="6" max="16384" width="14.33203125" style="229"/>
  </cols>
  <sheetData>
    <row r="1" spans="1:16368" s="988" customFormat="1" ht="56.95" customHeight="1">
      <c r="A1" s="988" t="s">
        <v>1798</v>
      </c>
      <c r="D1" s="1917"/>
      <c r="E1" s="1917"/>
      <c r="I1" s="989"/>
      <c r="J1" s="989"/>
      <c r="K1" s="989"/>
      <c r="L1" s="989"/>
      <c r="M1" s="989"/>
      <c r="N1" s="989"/>
      <c r="O1" s="989"/>
      <c r="P1" s="989"/>
      <c r="Q1" s="989"/>
      <c r="R1" s="989"/>
      <c r="S1" s="989"/>
      <c r="T1" s="989"/>
      <c r="U1" s="989"/>
      <c r="V1" s="989"/>
      <c r="W1" s="989"/>
      <c r="X1" s="989"/>
      <c r="Y1" s="989"/>
      <c r="Z1" s="989"/>
      <c r="AA1" s="989"/>
      <c r="AB1" s="989"/>
      <c r="AC1" s="989"/>
      <c r="AD1" s="989"/>
      <c r="AE1" s="989"/>
      <c r="AF1" s="989"/>
      <c r="AG1" s="989"/>
      <c r="AH1" s="989"/>
      <c r="AI1" s="989"/>
      <c r="AJ1" s="989"/>
      <c r="AK1" s="989"/>
      <c r="AL1" s="989"/>
      <c r="AM1" s="989"/>
      <c r="AN1" s="989"/>
      <c r="AO1" s="989"/>
      <c r="AP1" s="989"/>
      <c r="AQ1" s="989"/>
      <c r="AR1" s="989"/>
      <c r="AS1" s="989"/>
      <c r="AT1" s="989"/>
      <c r="AU1" s="989"/>
      <c r="AV1" s="989"/>
      <c r="AW1" s="989"/>
      <c r="AX1" s="989"/>
      <c r="AY1" s="989"/>
      <c r="AZ1" s="989"/>
      <c r="BA1" s="989"/>
      <c r="BB1" s="989"/>
      <c r="BC1" s="989"/>
      <c r="BD1" s="989"/>
      <c r="BE1" s="989"/>
      <c r="BF1" s="989"/>
      <c r="BG1" s="989"/>
      <c r="BH1" s="989"/>
      <c r="BI1" s="989"/>
      <c r="BJ1" s="989"/>
      <c r="BK1" s="989"/>
      <c r="BL1" s="989"/>
      <c r="BM1" s="989"/>
      <c r="BN1" s="989"/>
      <c r="BO1" s="989"/>
      <c r="BP1" s="989"/>
      <c r="BQ1" s="989"/>
      <c r="BR1" s="989"/>
      <c r="BS1" s="989"/>
      <c r="BT1" s="989"/>
      <c r="BU1" s="989"/>
      <c r="BV1" s="989"/>
      <c r="BW1" s="989"/>
      <c r="BX1" s="989"/>
      <c r="BY1" s="989"/>
      <c r="BZ1" s="989"/>
      <c r="CA1" s="989"/>
      <c r="CB1" s="989"/>
      <c r="CC1" s="989"/>
      <c r="CD1" s="989"/>
      <c r="CE1" s="989"/>
      <c r="CF1" s="989"/>
      <c r="CG1" s="989"/>
      <c r="CH1" s="989"/>
      <c r="CI1" s="989"/>
      <c r="CJ1" s="989"/>
      <c r="CK1" s="989"/>
      <c r="CL1" s="989"/>
      <c r="CM1" s="989"/>
      <c r="CN1" s="989"/>
      <c r="CO1" s="989"/>
      <c r="CP1" s="989"/>
      <c r="CQ1" s="989"/>
      <c r="CR1" s="989"/>
      <c r="CS1" s="989"/>
      <c r="CT1" s="989"/>
      <c r="CU1" s="989"/>
      <c r="CV1" s="989"/>
      <c r="CW1" s="989"/>
      <c r="CX1" s="989"/>
      <c r="CY1" s="989"/>
      <c r="CZ1" s="989"/>
      <c r="DA1" s="989"/>
      <c r="DB1" s="989"/>
      <c r="DC1" s="989"/>
      <c r="DD1" s="989"/>
      <c r="DE1" s="989"/>
      <c r="DF1" s="989"/>
      <c r="DG1" s="989"/>
      <c r="DH1" s="989"/>
      <c r="DI1" s="989"/>
      <c r="DJ1" s="989"/>
      <c r="DK1" s="989"/>
      <c r="DL1" s="989"/>
      <c r="DM1" s="989"/>
      <c r="DN1" s="989"/>
      <c r="DO1" s="989"/>
      <c r="DP1" s="989"/>
      <c r="DQ1" s="989"/>
      <c r="DR1" s="989"/>
      <c r="DS1" s="989"/>
      <c r="DT1" s="989"/>
      <c r="DU1" s="989"/>
      <c r="DV1" s="989"/>
      <c r="DW1" s="989"/>
      <c r="DX1" s="989"/>
      <c r="DY1" s="989"/>
      <c r="DZ1" s="989"/>
      <c r="EA1" s="989"/>
      <c r="EB1" s="989"/>
      <c r="EC1" s="989"/>
      <c r="ED1" s="989"/>
      <c r="EE1" s="989"/>
      <c r="EF1" s="989"/>
      <c r="EG1" s="989"/>
      <c r="EH1" s="989"/>
      <c r="EI1" s="989"/>
      <c r="EJ1" s="989"/>
      <c r="EK1" s="989"/>
      <c r="EL1" s="989"/>
      <c r="EM1" s="989"/>
      <c r="EN1" s="989"/>
      <c r="EO1" s="989"/>
      <c r="EP1" s="989"/>
      <c r="EQ1" s="989"/>
      <c r="ER1" s="989"/>
      <c r="ES1" s="989"/>
      <c r="ET1" s="989"/>
      <c r="EU1" s="989"/>
      <c r="EV1" s="989"/>
      <c r="EW1" s="989"/>
      <c r="EX1" s="989"/>
      <c r="EY1" s="989"/>
      <c r="EZ1" s="989"/>
      <c r="FA1" s="989"/>
      <c r="FB1" s="989"/>
      <c r="FC1" s="989"/>
      <c r="FD1" s="989"/>
      <c r="FE1" s="989"/>
      <c r="FF1" s="989"/>
      <c r="FG1" s="989"/>
      <c r="FH1" s="989"/>
      <c r="FI1" s="989"/>
      <c r="FJ1" s="989"/>
      <c r="FK1" s="989"/>
      <c r="FL1" s="989"/>
      <c r="FM1" s="989"/>
      <c r="FN1" s="989"/>
      <c r="FO1" s="989"/>
      <c r="FP1" s="989"/>
      <c r="FQ1" s="989"/>
      <c r="FR1" s="989"/>
      <c r="FS1" s="989"/>
      <c r="FT1" s="989"/>
      <c r="FU1" s="989"/>
      <c r="FV1" s="989"/>
      <c r="FW1" s="989"/>
      <c r="FX1" s="989"/>
      <c r="FY1" s="989"/>
      <c r="FZ1" s="989"/>
      <c r="GA1" s="989"/>
      <c r="GB1" s="989"/>
      <c r="GC1" s="989"/>
      <c r="GD1" s="989"/>
      <c r="GE1" s="989"/>
      <c r="GF1" s="989"/>
      <c r="GG1" s="989"/>
      <c r="GH1" s="989"/>
      <c r="GI1" s="989"/>
      <c r="GJ1" s="989"/>
      <c r="GK1" s="989"/>
      <c r="GL1" s="989"/>
      <c r="GM1" s="989"/>
      <c r="GN1" s="989"/>
      <c r="GO1" s="989"/>
      <c r="GP1" s="989"/>
      <c r="GQ1" s="989"/>
      <c r="GR1" s="989"/>
      <c r="GS1" s="989"/>
      <c r="GT1" s="989"/>
      <c r="GU1" s="989"/>
      <c r="GV1" s="989"/>
      <c r="GW1" s="989"/>
      <c r="GX1" s="989"/>
      <c r="GY1" s="989"/>
      <c r="GZ1" s="989"/>
      <c r="HA1" s="989"/>
      <c r="HB1" s="989"/>
      <c r="HC1" s="989"/>
      <c r="HD1" s="989"/>
      <c r="HE1" s="989"/>
      <c r="HF1" s="989"/>
      <c r="HG1" s="989"/>
      <c r="HH1" s="989"/>
      <c r="HI1" s="989"/>
      <c r="HJ1" s="989"/>
      <c r="HK1" s="989"/>
      <c r="HL1" s="989"/>
      <c r="HM1" s="989"/>
      <c r="HN1" s="989"/>
      <c r="HO1" s="989"/>
      <c r="HP1" s="989"/>
      <c r="HQ1" s="989"/>
      <c r="HR1" s="989"/>
      <c r="HS1" s="989"/>
      <c r="HT1" s="989"/>
      <c r="HU1" s="989"/>
      <c r="HV1" s="989"/>
      <c r="HW1" s="989"/>
      <c r="HX1" s="989"/>
      <c r="HY1" s="989"/>
      <c r="HZ1" s="989"/>
      <c r="IA1" s="989"/>
      <c r="IB1" s="989"/>
      <c r="IC1" s="989"/>
      <c r="ID1" s="989"/>
      <c r="IE1" s="989"/>
      <c r="IF1" s="989"/>
      <c r="IG1" s="989"/>
      <c r="IH1" s="989"/>
      <c r="II1" s="989"/>
      <c r="IJ1" s="989"/>
      <c r="IK1" s="989"/>
      <c r="IL1" s="989"/>
      <c r="IM1" s="989"/>
      <c r="IN1" s="989"/>
      <c r="IO1" s="989"/>
      <c r="IP1" s="989"/>
      <c r="IQ1" s="989"/>
      <c r="IR1" s="989"/>
      <c r="IS1" s="989"/>
      <c r="IT1" s="989"/>
      <c r="IU1" s="989"/>
      <c r="IV1" s="989"/>
      <c r="IW1" s="989"/>
      <c r="IX1" s="989"/>
      <c r="IY1" s="989"/>
      <c r="IZ1" s="989"/>
      <c r="JA1" s="989"/>
      <c r="JB1" s="989"/>
      <c r="JC1" s="989"/>
      <c r="JD1" s="989"/>
      <c r="JE1" s="989"/>
      <c r="JF1" s="989"/>
      <c r="JG1" s="989"/>
      <c r="JH1" s="989"/>
      <c r="JI1" s="989"/>
      <c r="JJ1" s="989"/>
      <c r="JK1" s="989"/>
      <c r="JL1" s="989"/>
      <c r="JM1" s="989"/>
      <c r="JN1" s="989"/>
      <c r="JO1" s="989"/>
      <c r="JP1" s="989"/>
      <c r="JQ1" s="989"/>
      <c r="JR1" s="989"/>
      <c r="JS1" s="989"/>
      <c r="JT1" s="989"/>
      <c r="JU1" s="989"/>
      <c r="JV1" s="989"/>
      <c r="JW1" s="989"/>
      <c r="JX1" s="989"/>
      <c r="JY1" s="989"/>
      <c r="JZ1" s="989"/>
      <c r="KA1" s="989"/>
      <c r="KB1" s="989"/>
      <c r="KC1" s="989"/>
      <c r="KD1" s="989"/>
      <c r="KE1" s="989"/>
      <c r="KF1" s="989"/>
      <c r="KG1" s="989"/>
      <c r="KH1" s="989"/>
      <c r="KI1" s="989"/>
      <c r="KJ1" s="989"/>
      <c r="KK1" s="989"/>
      <c r="KL1" s="989"/>
      <c r="KM1" s="989"/>
      <c r="KN1" s="989"/>
      <c r="KO1" s="989"/>
      <c r="KP1" s="989"/>
      <c r="KQ1" s="989"/>
      <c r="KR1" s="989"/>
      <c r="KS1" s="989"/>
      <c r="KT1" s="989"/>
      <c r="KU1" s="989"/>
      <c r="KV1" s="989"/>
      <c r="KW1" s="989"/>
      <c r="KX1" s="989"/>
      <c r="KY1" s="989"/>
      <c r="KZ1" s="989"/>
      <c r="LA1" s="989"/>
      <c r="LB1" s="989"/>
      <c r="LC1" s="989"/>
      <c r="LD1" s="989"/>
      <c r="LE1" s="989"/>
      <c r="LF1" s="989"/>
      <c r="LG1" s="989"/>
      <c r="LH1" s="989"/>
      <c r="LI1" s="989"/>
      <c r="LJ1" s="989"/>
      <c r="LK1" s="989"/>
      <c r="LL1" s="989"/>
      <c r="LM1" s="989"/>
      <c r="LN1" s="989"/>
      <c r="LO1" s="989"/>
      <c r="LP1" s="989"/>
      <c r="LQ1" s="989"/>
      <c r="LR1" s="989"/>
      <c r="LS1" s="989"/>
      <c r="LT1" s="989"/>
      <c r="LU1" s="989"/>
      <c r="LV1" s="989"/>
      <c r="LW1" s="989"/>
      <c r="LX1" s="989"/>
      <c r="LY1" s="989"/>
      <c r="LZ1" s="989"/>
      <c r="MA1" s="989"/>
      <c r="MB1" s="989"/>
      <c r="MC1" s="989"/>
      <c r="MD1" s="989"/>
      <c r="ME1" s="989"/>
      <c r="MF1" s="989"/>
      <c r="MG1" s="989"/>
      <c r="MH1" s="989"/>
      <c r="MI1" s="989"/>
      <c r="MJ1" s="989"/>
      <c r="MK1" s="989"/>
      <c r="ML1" s="989"/>
      <c r="MM1" s="989"/>
      <c r="MN1" s="989"/>
      <c r="MO1" s="989"/>
      <c r="MP1" s="989"/>
      <c r="MQ1" s="989"/>
      <c r="MR1" s="989"/>
      <c r="MS1" s="989"/>
      <c r="MT1" s="989"/>
      <c r="MU1" s="989"/>
      <c r="MV1" s="989"/>
      <c r="MW1" s="989"/>
      <c r="MX1" s="989"/>
      <c r="MY1" s="989"/>
      <c r="MZ1" s="989"/>
      <c r="NA1" s="989"/>
      <c r="NB1" s="989"/>
      <c r="NC1" s="989"/>
      <c r="ND1" s="989"/>
      <c r="NE1" s="989"/>
      <c r="NF1" s="989"/>
      <c r="NG1" s="989"/>
      <c r="NH1" s="989"/>
      <c r="NI1" s="989"/>
      <c r="NJ1" s="989"/>
      <c r="NK1" s="989"/>
      <c r="NL1" s="989"/>
      <c r="NM1" s="989"/>
      <c r="NN1" s="989"/>
      <c r="NO1" s="989"/>
      <c r="NP1" s="989"/>
      <c r="NQ1" s="989"/>
      <c r="NR1" s="989"/>
      <c r="NS1" s="989"/>
      <c r="NT1" s="989"/>
      <c r="NU1" s="989"/>
      <c r="NV1" s="989"/>
      <c r="NW1" s="989"/>
      <c r="NX1" s="989"/>
      <c r="NY1" s="989"/>
      <c r="NZ1" s="989"/>
      <c r="OA1" s="989"/>
      <c r="OB1" s="989"/>
      <c r="OC1" s="989"/>
      <c r="OD1" s="989"/>
      <c r="OE1" s="989"/>
      <c r="OF1" s="989"/>
      <c r="OG1" s="989"/>
      <c r="OH1" s="989"/>
      <c r="OI1" s="989"/>
      <c r="OJ1" s="989"/>
      <c r="OK1" s="989"/>
      <c r="OL1" s="989"/>
      <c r="OM1" s="989"/>
      <c r="ON1" s="989"/>
      <c r="OO1" s="989"/>
      <c r="OP1" s="989"/>
      <c r="OQ1" s="989"/>
      <c r="OR1" s="989"/>
      <c r="OS1" s="989"/>
      <c r="OT1" s="989"/>
      <c r="OU1" s="989"/>
      <c r="OV1" s="989"/>
      <c r="OW1" s="989"/>
      <c r="OX1" s="989"/>
      <c r="OY1" s="989"/>
      <c r="OZ1" s="989"/>
      <c r="PA1" s="989"/>
      <c r="PB1" s="989"/>
      <c r="PC1" s="989"/>
      <c r="PD1" s="989"/>
      <c r="PE1" s="989"/>
      <c r="PF1" s="989"/>
      <c r="PG1" s="989"/>
      <c r="PH1" s="989"/>
      <c r="PI1" s="989"/>
      <c r="PJ1" s="989"/>
      <c r="PK1" s="989"/>
      <c r="PL1" s="989"/>
      <c r="PM1" s="989"/>
      <c r="PN1" s="989"/>
      <c r="PO1" s="989"/>
      <c r="PP1" s="989"/>
      <c r="PQ1" s="989"/>
      <c r="PR1" s="989"/>
      <c r="PS1" s="989"/>
      <c r="PT1" s="989"/>
      <c r="PU1" s="989"/>
      <c r="PV1" s="989"/>
      <c r="PW1" s="989"/>
      <c r="PX1" s="989"/>
      <c r="PY1" s="989"/>
      <c r="PZ1" s="989"/>
      <c r="QA1" s="989"/>
      <c r="QB1" s="989"/>
      <c r="QC1" s="989"/>
      <c r="QD1" s="989"/>
      <c r="QE1" s="989"/>
      <c r="QF1" s="989"/>
      <c r="QG1" s="989"/>
      <c r="QH1" s="989"/>
      <c r="QI1" s="989"/>
      <c r="QJ1" s="989"/>
      <c r="QK1" s="989"/>
      <c r="QL1" s="989"/>
      <c r="QM1" s="989"/>
      <c r="QN1" s="989"/>
      <c r="QO1" s="989"/>
      <c r="QP1" s="989"/>
      <c r="QQ1" s="989"/>
      <c r="QR1" s="989"/>
      <c r="QS1" s="989"/>
      <c r="QT1" s="989"/>
      <c r="QU1" s="989"/>
      <c r="QV1" s="989"/>
      <c r="QW1" s="989"/>
      <c r="QX1" s="989"/>
      <c r="QY1" s="989"/>
      <c r="QZ1" s="989"/>
      <c r="RA1" s="989"/>
      <c r="RB1" s="989"/>
      <c r="RC1" s="989"/>
      <c r="RD1" s="989"/>
      <c r="RE1" s="989"/>
      <c r="RF1" s="989"/>
      <c r="RG1" s="989"/>
      <c r="RH1" s="989"/>
      <c r="RI1" s="989"/>
      <c r="RJ1" s="989"/>
      <c r="RK1" s="989"/>
      <c r="RL1" s="989"/>
      <c r="RM1" s="989"/>
      <c r="RN1" s="989"/>
      <c r="RO1" s="989"/>
      <c r="RP1" s="989"/>
      <c r="RQ1" s="989"/>
      <c r="RR1" s="989"/>
      <c r="RS1" s="989"/>
      <c r="RT1" s="989"/>
      <c r="RU1" s="989"/>
      <c r="RV1" s="989"/>
      <c r="RW1" s="989"/>
      <c r="RX1" s="989"/>
      <c r="RY1" s="989"/>
      <c r="RZ1" s="989"/>
      <c r="SA1" s="989"/>
      <c r="SB1" s="989"/>
      <c r="SC1" s="989"/>
      <c r="SD1" s="989"/>
      <c r="SE1" s="989"/>
      <c r="SF1" s="989"/>
      <c r="SG1" s="989"/>
      <c r="SH1" s="989"/>
      <c r="SI1" s="989"/>
      <c r="SJ1" s="989"/>
      <c r="SK1" s="989"/>
      <c r="SL1" s="989"/>
      <c r="SM1" s="989"/>
      <c r="SN1" s="989"/>
      <c r="SO1" s="989"/>
      <c r="SP1" s="989"/>
      <c r="SQ1" s="989"/>
      <c r="SR1" s="989"/>
      <c r="SS1" s="989"/>
      <c r="ST1" s="989"/>
      <c r="SU1" s="989"/>
      <c r="SV1" s="989"/>
      <c r="SW1" s="989"/>
      <c r="SX1" s="989"/>
      <c r="SY1" s="989"/>
      <c r="SZ1" s="989"/>
      <c r="TA1" s="989"/>
      <c r="TB1" s="989"/>
      <c r="TC1" s="989"/>
      <c r="TD1" s="989"/>
      <c r="TE1" s="989"/>
      <c r="TF1" s="989"/>
      <c r="TG1" s="989"/>
      <c r="TH1" s="989"/>
      <c r="TI1" s="989"/>
      <c r="TJ1" s="989"/>
      <c r="TK1" s="989"/>
      <c r="TL1" s="989"/>
      <c r="TM1" s="989"/>
      <c r="TN1" s="989"/>
      <c r="TO1" s="989"/>
      <c r="TP1" s="989"/>
      <c r="TQ1" s="989"/>
      <c r="TR1" s="989"/>
      <c r="TS1" s="989"/>
      <c r="TT1" s="989"/>
      <c r="TU1" s="989"/>
      <c r="TV1" s="989"/>
      <c r="TW1" s="989"/>
      <c r="TX1" s="989"/>
      <c r="TY1" s="989"/>
      <c r="TZ1" s="989"/>
      <c r="UA1" s="989"/>
      <c r="UB1" s="989"/>
      <c r="UC1" s="989"/>
      <c r="UD1" s="989"/>
      <c r="UE1" s="989"/>
      <c r="UF1" s="989"/>
      <c r="UG1" s="989"/>
      <c r="UH1" s="989"/>
      <c r="UI1" s="989"/>
      <c r="UJ1" s="989"/>
      <c r="UK1" s="989"/>
      <c r="UL1" s="989"/>
      <c r="UM1" s="989"/>
      <c r="UN1" s="989"/>
      <c r="UO1" s="989"/>
      <c r="UP1" s="989"/>
      <c r="UQ1" s="989"/>
      <c r="UR1" s="989"/>
      <c r="US1" s="989"/>
      <c r="UT1" s="989"/>
      <c r="UU1" s="989"/>
      <c r="UV1" s="989"/>
      <c r="UW1" s="989"/>
      <c r="UX1" s="989"/>
      <c r="UY1" s="989"/>
      <c r="UZ1" s="989"/>
      <c r="VA1" s="989"/>
      <c r="VB1" s="989"/>
      <c r="VC1" s="989"/>
      <c r="VD1" s="989"/>
      <c r="VE1" s="989"/>
      <c r="VF1" s="989"/>
      <c r="VG1" s="989"/>
      <c r="VH1" s="989"/>
      <c r="VI1" s="989"/>
      <c r="VJ1" s="989"/>
      <c r="VK1" s="989"/>
      <c r="VL1" s="989"/>
      <c r="VM1" s="989"/>
      <c r="VN1" s="989"/>
      <c r="VO1" s="989"/>
      <c r="VP1" s="989"/>
      <c r="VQ1" s="989"/>
      <c r="VR1" s="989"/>
      <c r="VS1" s="989"/>
      <c r="VT1" s="989"/>
      <c r="VU1" s="989"/>
      <c r="VV1" s="989"/>
      <c r="VW1" s="989"/>
      <c r="VX1" s="989"/>
      <c r="VY1" s="989"/>
      <c r="VZ1" s="989"/>
      <c r="WA1" s="989"/>
      <c r="WB1" s="989"/>
      <c r="WC1" s="989"/>
      <c r="WD1" s="989"/>
      <c r="WE1" s="989"/>
      <c r="WF1" s="989"/>
      <c r="WG1" s="989"/>
      <c r="WH1" s="989"/>
      <c r="WI1" s="989"/>
      <c r="WJ1" s="989"/>
      <c r="WK1" s="989"/>
      <c r="WL1" s="989"/>
      <c r="WM1" s="989"/>
      <c r="WN1" s="989"/>
      <c r="WO1" s="989"/>
      <c r="WP1" s="989"/>
      <c r="WQ1" s="989"/>
      <c r="WR1" s="989"/>
      <c r="WS1" s="989"/>
      <c r="WT1" s="989"/>
      <c r="WU1" s="989"/>
      <c r="WV1" s="989"/>
      <c r="WW1" s="989"/>
      <c r="WX1" s="989"/>
      <c r="WY1" s="989"/>
      <c r="WZ1" s="989"/>
      <c r="XA1" s="989"/>
      <c r="XB1" s="989"/>
      <c r="XC1" s="989"/>
      <c r="XD1" s="989"/>
      <c r="XE1" s="989"/>
      <c r="XF1" s="989"/>
      <c r="XG1" s="989"/>
      <c r="XH1" s="989"/>
      <c r="XI1" s="989"/>
      <c r="XJ1" s="989"/>
      <c r="XK1" s="989"/>
      <c r="XL1" s="989"/>
      <c r="XM1" s="989"/>
      <c r="XN1" s="989"/>
      <c r="XO1" s="989"/>
      <c r="XP1" s="989"/>
      <c r="XQ1" s="989"/>
      <c r="XR1" s="989"/>
      <c r="XS1" s="989"/>
      <c r="XT1" s="989"/>
      <c r="XU1" s="989"/>
      <c r="XV1" s="989"/>
      <c r="XW1" s="989"/>
      <c r="XX1" s="989"/>
      <c r="XY1" s="989"/>
      <c r="XZ1" s="989"/>
      <c r="YA1" s="989"/>
      <c r="YB1" s="989"/>
      <c r="YC1" s="989"/>
      <c r="YD1" s="989"/>
      <c r="YE1" s="989"/>
      <c r="YF1" s="989"/>
      <c r="YG1" s="989"/>
      <c r="YH1" s="989"/>
      <c r="YI1" s="989"/>
      <c r="YJ1" s="989"/>
      <c r="YK1" s="989"/>
      <c r="YL1" s="989"/>
      <c r="YM1" s="989"/>
      <c r="YN1" s="989"/>
      <c r="YO1" s="989"/>
      <c r="YP1" s="989"/>
      <c r="YQ1" s="989"/>
      <c r="YR1" s="989"/>
      <c r="YS1" s="989"/>
      <c r="YT1" s="989"/>
      <c r="YU1" s="989"/>
      <c r="YV1" s="989"/>
      <c r="YW1" s="989"/>
      <c r="YX1" s="989"/>
      <c r="YY1" s="989"/>
      <c r="YZ1" s="989"/>
      <c r="ZA1" s="989"/>
      <c r="ZB1" s="989"/>
      <c r="ZC1" s="989"/>
      <c r="ZD1" s="989"/>
      <c r="ZE1" s="989"/>
      <c r="ZF1" s="989"/>
      <c r="ZG1" s="989"/>
      <c r="ZH1" s="989"/>
      <c r="ZI1" s="989"/>
      <c r="ZJ1" s="989"/>
      <c r="ZK1" s="989"/>
      <c r="ZL1" s="989"/>
      <c r="ZM1" s="989"/>
      <c r="ZN1" s="989"/>
      <c r="ZO1" s="989"/>
      <c r="ZP1" s="989"/>
      <c r="ZQ1" s="989"/>
      <c r="ZR1" s="989"/>
      <c r="ZS1" s="989"/>
      <c r="ZT1" s="989"/>
      <c r="ZU1" s="989"/>
      <c r="ZV1" s="989"/>
      <c r="ZW1" s="989"/>
      <c r="ZX1" s="989"/>
      <c r="ZY1" s="989"/>
      <c r="ZZ1" s="989"/>
      <c r="AAA1" s="989"/>
      <c r="AAB1" s="989"/>
      <c r="AAC1" s="989"/>
      <c r="AAD1" s="989"/>
      <c r="AAE1" s="989"/>
      <c r="AAF1" s="989"/>
      <c r="AAG1" s="989"/>
      <c r="AAH1" s="989"/>
      <c r="AAI1" s="989"/>
      <c r="AAJ1" s="989"/>
      <c r="AAK1" s="989"/>
      <c r="AAL1" s="989"/>
      <c r="AAM1" s="989"/>
      <c r="AAN1" s="989"/>
      <c r="AAO1" s="989"/>
      <c r="AAP1" s="989"/>
      <c r="AAQ1" s="989"/>
      <c r="AAR1" s="989"/>
      <c r="AAS1" s="989"/>
      <c r="AAT1" s="989"/>
      <c r="AAU1" s="989"/>
      <c r="AAV1" s="989"/>
      <c r="AAW1" s="989"/>
      <c r="AAX1" s="989"/>
      <c r="AAY1" s="989"/>
      <c r="AAZ1" s="989"/>
      <c r="ABA1" s="989"/>
      <c r="ABB1" s="989"/>
      <c r="ABC1" s="989"/>
      <c r="ABD1" s="989"/>
      <c r="ABE1" s="989"/>
      <c r="ABF1" s="989"/>
      <c r="ABG1" s="989"/>
      <c r="ABH1" s="989"/>
      <c r="ABI1" s="989"/>
      <c r="ABJ1" s="989"/>
      <c r="ABK1" s="989"/>
      <c r="ABL1" s="989"/>
      <c r="ABM1" s="989"/>
      <c r="ABN1" s="989"/>
      <c r="ABO1" s="989"/>
      <c r="ABP1" s="989"/>
      <c r="ABQ1" s="989"/>
      <c r="ABR1" s="989"/>
      <c r="ABS1" s="989"/>
      <c r="ABT1" s="989"/>
      <c r="ABU1" s="989"/>
      <c r="ABV1" s="989"/>
      <c r="ABW1" s="989"/>
      <c r="ABX1" s="989"/>
      <c r="ABY1" s="989"/>
      <c r="ABZ1" s="989"/>
      <c r="ACA1" s="989"/>
      <c r="ACB1" s="989"/>
      <c r="ACC1" s="989"/>
      <c r="ACD1" s="989"/>
      <c r="ACE1" s="989"/>
      <c r="ACF1" s="989"/>
      <c r="ACG1" s="989"/>
      <c r="ACH1" s="989"/>
      <c r="ACI1" s="989"/>
      <c r="ACJ1" s="989"/>
      <c r="ACK1" s="989"/>
      <c r="ACL1" s="989"/>
      <c r="ACM1" s="989"/>
      <c r="ACN1" s="989"/>
      <c r="ACO1" s="989"/>
      <c r="ACP1" s="989"/>
      <c r="ACQ1" s="989"/>
      <c r="ACR1" s="989"/>
      <c r="ACS1" s="989"/>
      <c r="ACT1" s="989"/>
      <c r="ACU1" s="989"/>
      <c r="ACV1" s="989"/>
      <c r="ACW1" s="989"/>
      <c r="ACX1" s="989"/>
      <c r="ACY1" s="989"/>
      <c r="ACZ1" s="989"/>
      <c r="ADA1" s="989"/>
      <c r="ADB1" s="989"/>
      <c r="ADC1" s="989"/>
      <c r="ADD1" s="989"/>
      <c r="ADE1" s="989"/>
      <c r="ADF1" s="989"/>
      <c r="ADG1" s="989"/>
      <c r="ADH1" s="989"/>
      <c r="ADI1" s="989"/>
      <c r="ADJ1" s="989"/>
      <c r="ADK1" s="989"/>
      <c r="ADL1" s="989"/>
      <c r="ADM1" s="989"/>
      <c r="ADN1" s="989"/>
      <c r="ADO1" s="989"/>
      <c r="ADP1" s="989"/>
      <c r="ADQ1" s="989"/>
      <c r="ADR1" s="989"/>
      <c r="ADS1" s="989"/>
      <c r="ADT1" s="989"/>
      <c r="ADU1" s="989"/>
      <c r="ADV1" s="989"/>
      <c r="ADW1" s="989"/>
      <c r="ADX1" s="989"/>
      <c r="ADY1" s="989"/>
      <c r="ADZ1" s="989"/>
      <c r="AEA1" s="989"/>
      <c r="AEB1" s="989"/>
      <c r="AEC1" s="989"/>
      <c r="AED1" s="989"/>
      <c r="AEE1" s="989"/>
      <c r="AEF1" s="989"/>
      <c r="AEG1" s="989"/>
      <c r="AEH1" s="989"/>
      <c r="AEI1" s="989"/>
      <c r="AEJ1" s="989"/>
      <c r="AEK1" s="989"/>
      <c r="AEL1" s="989"/>
      <c r="AEM1" s="989"/>
      <c r="AEN1" s="989"/>
      <c r="AEO1" s="989"/>
      <c r="AEP1" s="989"/>
      <c r="AEQ1" s="989"/>
      <c r="AER1" s="989"/>
      <c r="AES1" s="989"/>
      <c r="AET1" s="989"/>
      <c r="AEU1" s="989"/>
      <c r="AEV1" s="989"/>
      <c r="AEW1" s="989"/>
      <c r="AEX1" s="989"/>
      <c r="AEY1" s="989"/>
      <c r="AEZ1" s="989"/>
      <c r="AFA1" s="989"/>
      <c r="AFB1" s="989"/>
      <c r="AFC1" s="989"/>
      <c r="AFD1" s="989"/>
      <c r="AFE1" s="989"/>
      <c r="AFF1" s="989"/>
      <c r="AFG1" s="989"/>
      <c r="AFH1" s="989"/>
      <c r="AFI1" s="989"/>
      <c r="AFJ1" s="989"/>
      <c r="AFK1" s="989"/>
      <c r="AFL1" s="989"/>
      <c r="AFM1" s="989"/>
      <c r="AFN1" s="989"/>
      <c r="AFO1" s="989"/>
      <c r="AFP1" s="989"/>
      <c r="AFQ1" s="989"/>
      <c r="AFR1" s="989"/>
      <c r="AFS1" s="989"/>
      <c r="AFT1" s="989"/>
      <c r="AFU1" s="989"/>
      <c r="AFV1" s="989"/>
      <c r="AFW1" s="989"/>
      <c r="AFX1" s="989"/>
      <c r="AFY1" s="989"/>
      <c r="AFZ1" s="989"/>
      <c r="AGA1" s="989"/>
      <c r="AGB1" s="989"/>
      <c r="AGC1" s="989"/>
      <c r="AGD1" s="989"/>
      <c r="AGE1" s="989"/>
      <c r="AGF1" s="989"/>
      <c r="AGG1" s="989"/>
      <c r="AGH1" s="989"/>
      <c r="AGI1" s="989"/>
      <c r="AGJ1" s="989"/>
      <c r="AGK1" s="989"/>
      <c r="AGL1" s="989"/>
      <c r="AGM1" s="989"/>
      <c r="AGN1" s="989"/>
      <c r="AGO1" s="989"/>
      <c r="AGP1" s="989"/>
      <c r="AGQ1" s="989"/>
      <c r="AGR1" s="989"/>
      <c r="AGS1" s="989"/>
      <c r="AGT1" s="989"/>
      <c r="AGU1" s="989"/>
      <c r="AGV1" s="989"/>
      <c r="AGW1" s="989"/>
      <c r="AGX1" s="989"/>
      <c r="AGY1" s="989"/>
      <c r="AGZ1" s="989"/>
      <c r="AHA1" s="989"/>
      <c r="AHB1" s="989"/>
      <c r="AHC1" s="989"/>
      <c r="AHD1" s="989"/>
      <c r="AHE1" s="989"/>
      <c r="AHF1" s="989"/>
      <c r="AHG1" s="989"/>
      <c r="AHH1" s="989"/>
      <c r="AHI1" s="989"/>
      <c r="AHJ1" s="989"/>
      <c r="AHK1" s="989"/>
      <c r="AHL1" s="989"/>
      <c r="AHM1" s="989"/>
      <c r="AHN1" s="989"/>
      <c r="AHO1" s="989"/>
      <c r="AHP1" s="989"/>
      <c r="AHQ1" s="989"/>
      <c r="AHR1" s="989"/>
      <c r="AHS1" s="989"/>
      <c r="AHT1" s="989"/>
      <c r="AHU1" s="989"/>
      <c r="AHV1" s="989"/>
      <c r="AHW1" s="989"/>
      <c r="AHX1" s="989"/>
      <c r="AHY1" s="989"/>
      <c r="AHZ1" s="989"/>
      <c r="AIA1" s="989"/>
      <c r="AIB1" s="989"/>
      <c r="AIC1" s="989"/>
      <c r="AID1" s="989"/>
      <c r="AIE1" s="989"/>
      <c r="AIF1" s="989"/>
      <c r="AIG1" s="989"/>
      <c r="AIH1" s="989"/>
      <c r="AII1" s="989"/>
      <c r="AIJ1" s="989"/>
      <c r="AIK1" s="989"/>
      <c r="AIL1" s="989"/>
      <c r="AIM1" s="989"/>
      <c r="AIN1" s="989"/>
      <c r="AIO1" s="989"/>
      <c r="AIP1" s="989"/>
      <c r="AIQ1" s="989"/>
      <c r="AIR1" s="989"/>
      <c r="AIS1" s="989"/>
      <c r="AIT1" s="989"/>
      <c r="AIU1" s="989"/>
      <c r="AIV1" s="989"/>
      <c r="AIW1" s="989"/>
      <c r="AIX1" s="989"/>
      <c r="AIY1" s="989"/>
      <c r="AIZ1" s="989"/>
      <c r="AJA1" s="989"/>
      <c r="AJB1" s="989"/>
      <c r="AJC1" s="989"/>
      <c r="AJD1" s="989"/>
      <c r="AJE1" s="989"/>
      <c r="AJF1" s="989"/>
      <c r="AJG1" s="989"/>
      <c r="AJH1" s="989"/>
      <c r="AJI1" s="989"/>
      <c r="AJJ1" s="989"/>
      <c r="AJK1" s="989"/>
      <c r="AJL1" s="989"/>
      <c r="AJM1" s="989"/>
      <c r="AJN1" s="989"/>
      <c r="AJO1" s="989"/>
      <c r="AJP1" s="989"/>
      <c r="AJQ1" s="989"/>
      <c r="AJR1" s="989"/>
      <c r="AJS1" s="989"/>
      <c r="AJT1" s="989"/>
      <c r="AJU1" s="989"/>
      <c r="AJV1" s="989"/>
      <c r="AJW1" s="989"/>
      <c r="AJX1" s="989"/>
      <c r="AJY1" s="989"/>
      <c r="AJZ1" s="989"/>
      <c r="AKA1" s="989"/>
      <c r="AKB1" s="989"/>
      <c r="AKC1" s="989"/>
      <c r="AKD1" s="989"/>
      <c r="AKE1" s="989"/>
      <c r="AKF1" s="989"/>
      <c r="AKG1" s="989"/>
      <c r="AKH1" s="989"/>
      <c r="AKI1" s="989"/>
      <c r="AKJ1" s="989"/>
      <c r="AKK1" s="989"/>
      <c r="AKL1" s="989"/>
      <c r="AKM1" s="989"/>
      <c r="AKN1" s="989"/>
      <c r="AKO1" s="989"/>
      <c r="AKP1" s="989"/>
      <c r="AKQ1" s="989"/>
      <c r="AKR1" s="989"/>
      <c r="AKS1" s="989"/>
      <c r="AKT1" s="989"/>
      <c r="AKU1" s="989"/>
      <c r="AKV1" s="989"/>
      <c r="AKW1" s="989"/>
      <c r="AKX1" s="989"/>
      <c r="AKY1" s="989"/>
      <c r="AKZ1" s="989"/>
      <c r="ALA1" s="989"/>
      <c r="ALB1" s="989"/>
      <c r="ALC1" s="989"/>
      <c r="ALD1" s="989"/>
      <c r="ALE1" s="989"/>
      <c r="ALF1" s="989"/>
      <c r="ALG1" s="989"/>
      <c r="ALH1" s="989"/>
      <c r="ALI1" s="989"/>
      <c r="ALJ1" s="989"/>
      <c r="ALK1" s="989"/>
      <c r="ALL1" s="989"/>
      <c r="ALM1" s="989"/>
      <c r="ALN1" s="989"/>
      <c r="ALO1" s="989"/>
      <c r="ALP1" s="989"/>
      <c r="ALQ1" s="989"/>
      <c r="ALR1" s="989"/>
      <c r="ALS1" s="989"/>
      <c r="ALT1" s="989"/>
      <c r="ALU1" s="989"/>
      <c r="ALV1" s="989"/>
      <c r="ALW1" s="989"/>
      <c r="ALX1" s="989"/>
      <c r="ALY1" s="989"/>
      <c r="ALZ1" s="989"/>
      <c r="AMA1" s="989"/>
      <c r="AMB1" s="989"/>
      <c r="AMC1" s="989"/>
      <c r="AMD1" s="989"/>
      <c r="AME1" s="989"/>
      <c r="AMF1" s="989"/>
      <c r="AMG1" s="989"/>
      <c r="AMH1" s="989"/>
      <c r="AMI1" s="989"/>
      <c r="AMJ1" s="989"/>
      <c r="AMK1" s="989"/>
      <c r="AML1" s="989"/>
      <c r="AMM1" s="989"/>
      <c r="AMN1" s="989"/>
      <c r="AMO1" s="989"/>
      <c r="AMP1" s="989"/>
      <c r="AMQ1" s="989"/>
      <c r="AMR1" s="989"/>
      <c r="AMS1" s="989"/>
      <c r="AMT1" s="989"/>
      <c r="AMU1" s="989"/>
      <c r="AMV1" s="989"/>
      <c r="AMW1" s="989"/>
      <c r="AMX1" s="989"/>
      <c r="AMY1" s="989"/>
      <c r="AMZ1" s="989"/>
      <c r="ANA1" s="989"/>
      <c r="ANB1" s="989"/>
      <c r="ANC1" s="989"/>
      <c r="AND1" s="989"/>
      <c r="ANE1" s="989"/>
      <c r="ANF1" s="989"/>
      <c r="ANG1" s="989"/>
      <c r="ANH1" s="989"/>
      <c r="ANI1" s="989"/>
      <c r="ANJ1" s="989"/>
      <c r="ANK1" s="989"/>
      <c r="ANL1" s="989"/>
      <c r="ANM1" s="989"/>
      <c r="ANN1" s="989"/>
      <c r="ANO1" s="989"/>
      <c r="ANP1" s="989"/>
      <c r="ANQ1" s="989"/>
      <c r="ANR1" s="989"/>
      <c r="ANS1" s="989"/>
      <c r="ANT1" s="989"/>
      <c r="ANU1" s="989"/>
      <c r="ANV1" s="989"/>
      <c r="ANW1" s="989"/>
      <c r="ANX1" s="989"/>
      <c r="ANY1" s="989"/>
      <c r="ANZ1" s="989"/>
      <c r="AOA1" s="989"/>
      <c r="AOB1" s="989"/>
      <c r="AOC1" s="989"/>
      <c r="AOD1" s="989"/>
      <c r="AOE1" s="989"/>
      <c r="AOF1" s="989"/>
      <c r="AOG1" s="989"/>
      <c r="AOH1" s="989"/>
      <c r="AOI1" s="989"/>
      <c r="AOJ1" s="989"/>
      <c r="AOK1" s="989"/>
      <c r="AOL1" s="989"/>
      <c r="AOM1" s="989"/>
      <c r="AON1" s="989"/>
      <c r="AOO1" s="989"/>
      <c r="AOP1" s="989"/>
      <c r="AOQ1" s="989"/>
      <c r="AOR1" s="989"/>
      <c r="AOS1" s="989"/>
      <c r="AOT1" s="989"/>
      <c r="AOU1" s="989"/>
      <c r="AOV1" s="989"/>
      <c r="AOW1" s="989"/>
      <c r="AOX1" s="989"/>
      <c r="AOY1" s="989"/>
      <c r="AOZ1" s="989"/>
      <c r="APA1" s="989"/>
      <c r="APB1" s="989"/>
      <c r="APC1" s="989"/>
      <c r="APD1" s="989"/>
      <c r="APE1" s="989"/>
      <c r="APF1" s="989"/>
      <c r="APG1" s="989"/>
      <c r="APH1" s="989"/>
      <c r="API1" s="989"/>
      <c r="APJ1" s="989"/>
      <c r="APK1" s="989"/>
      <c r="APL1" s="989"/>
      <c r="APM1" s="989"/>
      <c r="APN1" s="989"/>
      <c r="APO1" s="989"/>
      <c r="APP1" s="989"/>
      <c r="APQ1" s="989"/>
      <c r="APR1" s="989"/>
      <c r="APS1" s="989"/>
      <c r="APT1" s="989"/>
      <c r="APU1" s="989"/>
      <c r="APV1" s="989"/>
      <c r="APW1" s="989"/>
      <c r="APX1" s="989"/>
      <c r="APY1" s="989"/>
      <c r="APZ1" s="989"/>
      <c r="AQA1" s="989"/>
      <c r="AQB1" s="989"/>
      <c r="AQC1" s="989"/>
      <c r="AQD1" s="989"/>
      <c r="AQE1" s="989"/>
      <c r="AQF1" s="989"/>
      <c r="AQG1" s="989"/>
      <c r="AQH1" s="989"/>
      <c r="AQI1" s="989"/>
      <c r="AQJ1" s="989"/>
      <c r="AQK1" s="989"/>
      <c r="AQL1" s="989"/>
      <c r="AQM1" s="989"/>
      <c r="AQN1" s="989"/>
      <c r="AQO1" s="989"/>
      <c r="AQP1" s="989"/>
      <c r="AQQ1" s="989"/>
      <c r="AQR1" s="989"/>
      <c r="AQS1" s="989"/>
      <c r="AQT1" s="989"/>
      <c r="AQU1" s="989"/>
      <c r="AQV1" s="989"/>
      <c r="AQW1" s="989"/>
      <c r="AQX1" s="989"/>
      <c r="AQY1" s="989"/>
      <c r="AQZ1" s="989"/>
      <c r="ARA1" s="989"/>
      <c r="ARB1" s="989"/>
      <c r="ARC1" s="989"/>
      <c r="ARD1" s="989"/>
      <c r="ARE1" s="989"/>
      <c r="ARF1" s="989"/>
      <c r="ARG1" s="989"/>
      <c r="ARH1" s="989"/>
      <c r="ARI1" s="989"/>
      <c r="ARJ1" s="989"/>
      <c r="ARK1" s="989"/>
      <c r="ARL1" s="989"/>
      <c r="ARM1" s="989"/>
      <c r="ARN1" s="989"/>
      <c r="ARO1" s="989"/>
      <c r="ARP1" s="989"/>
      <c r="ARQ1" s="989"/>
      <c r="ARR1" s="989"/>
      <c r="ARS1" s="989"/>
      <c r="ART1" s="989"/>
      <c r="ARU1" s="989"/>
      <c r="ARV1" s="989"/>
      <c r="ARW1" s="989"/>
      <c r="ARX1" s="989"/>
      <c r="ARY1" s="989"/>
      <c r="ARZ1" s="989"/>
      <c r="ASA1" s="989"/>
      <c r="ASB1" s="989"/>
      <c r="ASC1" s="989"/>
      <c r="ASD1" s="989"/>
      <c r="ASE1" s="989"/>
      <c r="ASF1" s="989"/>
      <c r="ASG1" s="989"/>
      <c r="ASH1" s="989"/>
      <c r="ASI1" s="989"/>
      <c r="ASJ1" s="989"/>
      <c r="ASK1" s="989"/>
      <c r="ASL1" s="989"/>
      <c r="ASM1" s="989"/>
      <c r="ASN1" s="989"/>
      <c r="ASO1" s="989"/>
      <c r="ASP1" s="989"/>
      <c r="ASQ1" s="989"/>
      <c r="ASR1" s="989"/>
      <c r="ASS1" s="989"/>
      <c r="AST1" s="989"/>
      <c r="ASU1" s="989"/>
      <c r="ASV1" s="989"/>
      <c r="ASW1" s="989"/>
      <c r="ASX1" s="989"/>
      <c r="ASY1" s="989"/>
      <c r="ASZ1" s="989"/>
      <c r="ATA1" s="989"/>
      <c r="ATB1" s="989"/>
      <c r="ATC1" s="989"/>
      <c r="ATD1" s="989"/>
      <c r="ATE1" s="989"/>
      <c r="ATF1" s="989"/>
      <c r="ATG1" s="989"/>
      <c r="ATH1" s="989"/>
      <c r="ATI1" s="989"/>
      <c r="ATJ1" s="989"/>
      <c r="ATK1" s="989"/>
      <c r="ATL1" s="989"/>
      <c r="ATM1" s="989"/>
      <c r="ATN1" s="989"/>
      <c r="ATO1" s="989"/>
      <c r="ATP1" s="989"/>
      <c r="ATQ1" s="989"/>
      <c r="ATR1" s="989"/>
      <c r="ATS1" s="989"/>
      <c r="ATT1" s="989"/>
      <c r="ATU1" s="989"/>
      <c r="ATV1" s="989"/>
      <c r="ATW1" s="989"/>
      <c r="ATX1" s="989"/>
      <c r="ATY1" s="989"/>
      <c r="ATZ1" s="989"/>
      <c r="AUA1" s="989"/>
      <c r="AUB1" s="989"/>
      <c r="AUC1" s="989"/>
      <c r="AUD1" s="989"/>
      <c r="AUE1" s="989"/>
      <c r="AUF1" s="989"/>
      <c r="AUG1" s="989"/>
      <c r="AUH1" s="989"/>
      <c r="AUI1" s="989"/>
      <c r="AUJ1" s="989"/>
      <c r="AUK1" s="989"/>
      <c r="AUL1" s="989"/>
      <c r="AUM1" s="989"/>
      <c r="AUN1" s="989"/>
      <c r="AUO1" s="989"/>
      <c r="AUP1" s="989"/>
      <c r="AUQ1" s="989"/>
      <c r="AUR1" s="989"/>
      <c r="AUS1" s="989"/>
      <c r="AUT1" s="989"/>
      <c r="AUU1" s="989"/>
      <c r="AUV1" s="989"/>
      <c r="AUW1" s="989"/>
      <c r="AUX1" s="989"/>
      <c r="AUY1" s="989"/>
      <c r="AUZ1" s="989"/>
      <c r="AVA1" s="989"/>
      <c r="AVB1" s="989"/>
      <c r="AVC1" s="989"/>
      <c r="AVD1" s="989"/>
      <c r="AVE1" s="989"/>
      <c r="AVF1" s="989"/>
      <c r="AVG1" s="989"/>
      <c r="AVH1" s="989"/>
      <c r="AVI1" s="989"/>
      <c r="AVJ1" s="989"/>
      <c r="AVK1" s="989"/>
      <c r="AVL1" s="989"/>
      <c r="AVM1" s="989"/>
      <c r="AVN1" s="989"/>
      <c r="AVO1" s="989"/>
      <c r="AVP1" s="989"/>
      <c r="AVQ1" s="989"/>
      <c r="AVR1" s="989"/>
      <c r="AVS1" s="989"/>
      <c r="AVT1" s="989"/>
      <c r="AVU1" s="989"/>
      <c r="AVV1" s="989"/>
      <c r="AVW1" s="989"/>
      <c r="AVX1" s="989"/>
      <c r="AVY1" s="989"/>
      <c r="AVZ1" s="989"/>
      <c r="AWA1" s="989"/>
      <c r="AWB1" s="989"/>
      <c r="AWC1" s="989"/>
      <c r="AWD1" s="989"/>
      <c r="AWE1" s="989"/>
      <c r="AWF1" s="989"/>
      <c r="AWG1" s="989"/>
      <c r="AWH1" s="989"/>
      <c r="AWI1" s="989"/>
      <c r="AWJ1" s="989"/>
      <c r="AWK1" s="989"/>
      <c r="AWL1" s="989"/>
      <c r="AWM1" s="989"/>
      <c r="AWN1" s="989"/>
      <c r="AWO1" s="989"/>
      <c r="AWP1" s="989"/>
      <c r="AWQ1" s="989"/>
      <c r="AWR1" s="989"/>
      <c r="AWS1" s="989"/>
      <c r="AWT1" s="989"/>
      <c r="AWU1" s="989"/>
      <c r="AWV1" s="989"/>
      <c r="AWW1" s="989"/>
      <c r="AWX1" s="989"/>
      <c r="AWY1" s="989"/>
      <c r="AWZ1" s="989"/>
      <c r="AXA1" s="989"/>
      <c r="AXB1" s="989"/>
      <c r="AXC1" s="989"/>
      <c r="AXD1" s="989"/>
      <c r="AXE1" s="989"/>
      <c r="AXF1" s="989"/>
      <c r="AXG1" s="989"/>
      <c r="AXH1" s="989"/>
      <c r="AXI1" s="989"/>
      <c r="AXJ1" s="989"/>
      <c r="AXK1" s="989"/>
      <c r="AXL1" s="989"/>
      <c r="AXM1" s="989"/>
      <c r="AXN1" s="989"/>
      <c r="AXO1" s="989"/>
      <c r="AXP1" s="989"/>
      <c r="AXQ1" s="989"/>
      <c r="AXR1" s="989"/>
      <c r="AXS1" s="989"/>
      <c r="AXT1" s="989"/>
      <c r="AXU1" s="989"/>
      <c r="AXV1" s="989"/>
      <c r="AXW1" s="989"/>
      <c r="AXX1" s="989"/>
      <c r="AXY1" s="989"/>
      <c r="AXZ1" s="989"/>
      <c r="AYA1" s="989"/>
      <c r="AYB1" s="989"/>
      <c r="AYC1" s="989"/>
      <c r="AYD1" s="989"/>
      <c r="AYE1" s="989"/>
      <c r="AYF1" s="989"/>
      <c r="AYG1" s="989"/>
      <c r="AYH1" s="989"/>
      <c r="AYI1" s="989"/>
      <c r="AYJ1" s="989"/>
      <c r="AYK1" s="989"/>
      <c r="AYL1" s="989"/>
      <c r="AYM1" s="989"/>
      <c r="AYN1" s="989"/>
      <c r="AYO1" s="989"/>
      <c r="AYP1" s="989"/>
      <c r="AYQ1" s="989"/>
      <c r="AYR1" s="989"/>
      <c r="AYS1" s="989"/>
      <c r="AYT1" s="989"/>
      <c r="AYU1" s="989"/>
      <c r="AYV1" s="989"/>
      <c r="AYW1" s="989"/>
      <c r="AYX1" s="989"/>
      <c r="AYY1" s="989"/>
      <c r="AYZ1" s="989"/>
      <c r="AZA1" s="989"/>
      <c r="AZB1" s="989"/>
      <c r="AZC1" s="989"/>
      <c r="AZD1" s="989"/>
      <c r="AZE1" s="989"/>
      <c r="AZF1" s="989"/>
      <c r="AZG1" s="989"/>
      <c r="AZH1" s="989"/>
      <c r="AZI1" s="989"/>
      <c r="AZJ1" s="989"/>
      <c r="AZK1" s="989"/>
      <c r="AZL1" s="989"/>
      <c r="AZM1" s="989"/>
      <c r="AZN1" s="989"/>
      <c r="AZO1" s="989"/>
      <c r="AZP1" s="989"/>
      <c r="AZQ1" s="989"/>
      <c r="AZR1" s="989"/>
      <c r="AZS1" s="989"/>
      <c r="AZT1" s="989"/>
      <c r="AZU1" s="989"/>
      <c r="AZV1" s="989"/>
      <c r="AZW1" s="989"/>
      <c r="AZX1" s="989"/>
      <c r="AZY1" s="989"/>
      <c r="AZZ1" s="989"/>
      <c r="BAA1" s="989"/>
      <c r="BAB1" s="989"/>
      <c r="BAC1" s="989"/>
      <c r="BAD1" s="989"/>
      <c r="BAE1" s="989"/>
      <c r="BAF1" s="989"/>
      <c r="BAG1" s="989"/>
      <c r="BAH1" s="989"/>
      <c r="BAI1" s="989"/>
      <c r="BAJ1" s="989"/>
      <c r="BAK1" s="989"/>
      <c r="BAL1" s="989"/>
      <c r="BAM1" s="989"/>
      <c r="BAN1" s="989"/>
      <c r="BAO1" s="989"/>
      <c r="BAP1" s="989"/>
      <c r="BAQ1" s="989"/>
      <c r="BAR1" s="989"/>
      <c r="BAS1" s="989"/>
      <c r="BAT1" s="989"/>
      <c r="BAU1" s="989"/>
      <c r="BAV1" s="989"/>
      <c r="BAW1" s="989"/>
      <c r="BAX1" s="989"/>
      <c r="BAY1" s="989"/>
      <c r="BAZ1" s="989"/>
      <c r="BBA1" s="989"/>
      <c r="BBB1" s="989"/>
      <c r="BBC1" s="989"/>
      <c r="BBD1" s="989"/>
      <c r="BBE1" s="989"/>
      <c r="BBF1" s="989"/>
      <c r="BBG1" s="989"/>
      <c r="BBH1" s="989"/>
      <c r="BBI1" s="989"/>
      <c r="BBJ1" s="989"/>
      <c r="BBK1" s="989"/>
      <c r="BBL1" s="989"/>
      <c r="BBM1" s="989"/>
      <c r="BBN1" s="989"/>
      <c r="BBO1" s="989"/>
      <c r="BBP1" s="989"/>
      <c r="BBQ1" s="989"/>
      <c r="BBR1" s="989"/>
      <c r="BBS1" s="989"/>
      <c r="BBT1" s="989"/>
      <c r="BBU1" s="989"/>
      <c r="BBV1" s="989"/>
      <c r="BBW1" s="989"/>
      <c r="BBX1" s="989"/>
      <c r="BBY1" s="989"/>
      <c r="BBZ1" s="989"/>
      <c r="BCA1" s="989"/>
      <c r="BCB1" s="989"/>
      <c r="BCC1" s="989"/>
      <c r="BCD1" s="989"/>
      <c r="BCE1" s="989"/>
      <c r="BCF1" s="989"/>
      <c r="BCG1" s="989"/>
      <c r="BCH1" s="989"/>
      <c r="BCI1" s="989"/>
      <c r="BCJ1" s="989"/>
      <c r="BCK1" s="989"/>
      <c r="BCL1" s="989"/>
      <c r="BCM1" s="989"/>
      <c r="BCN1" s="989"/>
      <c r="BCO1" s="989"/>
      <c r="BCP1" s="989"/>
      <c r="BCQ1" s="989"/>
      <c r="BCR1" s="989"/>
      <c r="BCS1" s="989"/>
      <c r="BCT1" s="989"/>
      <c r="BCU1" s="989"/>
      <c r="BCV1" s="989"/>
      <c r="BCW1" s="989"/>
      <c r="BCX1" s="989"/>
      <c r="BCY1" s="989"/>
      <c r="BCZ1" s="989"/>
      <c r="BDA1" s="989"/>
      <c r="BDB1" s="989"/>
      <c r="BDC1" s="989"/>
      <c r="BDD1" s="989"/>
      <c r="BDE1" s="989"/>
      <c r="BDF1" s="989"/>
      <c r="BDG1" s="989"/>
      <c r="BDH1" s="989"/>
      <c r="BDI1" s="989"/>
      <c r="BDJ1" s="989"/>
      <c r="BDK1" s="989"/>
      <c r="BDL1" s="989"/>
      <c r="BDM1" s="989"/>
      <c r="BDN1" s="989"/>
      <c r="BDO1" s="989"/>
      <c r="BDP1" s="989"/>
      <c r="BDQ1" s="989"/>
      <c r="BDR1" s="989"/>
      <c r="BDS1" s="989"/>
      <c r="BDT1" s="989"/>
      <c r="BDU1" s="989"/>
      <c r="BDV1" s="989"/>
      <c r="BDW1" s="989"/>
      <c r="BDX1" s="989"/>
      <c r="BDY1" s="989"/>
      <c r="BDZ1" s="989"/>
      <c r="BEA1" s="989"/>
      <c r="BEB1" s="989"/>
      <c r="BEC1" s="989"/>
      <c r="BED1" s="989"/>
      <c r="BEE1" s="989"/>
      <c r="BEF1" s="989"/>
      <c r="BEG1" s="989"/>
      <c r="BEH1" s="989"/>
      <c r="BEI1" s="989"/>
      <c r="BEJ1" s="989"/>
      <c r="BEK1" s="989"/>
      <c r="BEL1" s="989"/>
      <c r="BEM1" s="989"/>
      <c r="BEN1" s="989"/>
      <c r="BEO1" s="989"/>
      <c r="BEP1" s="989"/>
      <c r="BEQ1" s="989"/>
      <c r="BER1" s="989"/>
      <c r="BES1" s="989"/>
      <c r="BET1" s="989"/>
      <c r="BEU1" s="989"/>
      <c r="BEV1" s="989"/>
      <c r="BEW1" s="989"/>
      <c r="BEX1" s="989"/>
      <c r="BEY1" s="989"/>
      <c r="BEZ1" s="989"/>
      <c r="BFA1" s="989"/>
      <c r="BFB1" s="989"/>
      <c r="BFC1" s="989"/>
      <c r="BFD1" s="989"/>
      <c r="BFE1" s="989"/>
      <c r="BFF1" s="989"/>
      <c r="BFG1" s="989"/>
      <c r="BFH1" s="989"/>
      <c r="BFI1" s="989"/>
      <c r="BFJ1" s="989"/>
      <c r="BFK1" s="989"/>
      <c r="BFL1" s="989"/>
      <c r="BFM1" s="989"/>
      <c r="BFN1" s="989"/>
      <c r="BFO1" s="989"/>
      <c r="BFP1" s="989"/>
      <c r="BFQ1" s="989"/>
      <c r="BFR1" s="989"/>
      <c r="BFS1" s="989"/>
      <c r="BFT1" s="989"/>
      <c r="BFU1" s="989"/>
      <c r="BFV1" s="989"/>
      <c r="BFW1" s="989"/>
      <c r="BFX1" s="989"/>
      <c r="BFY1" s="989"/>
      <c r="BFZ1" s="989"/>
      <c r="BGA1" s="989"/>
      <c r="BGB1" s="989"/>
      <c r="BGC1" s="989"/>
      <c r="BGD1" s="989"/>
      <c r="BGE1" s="989"/>
      <c r="BGF1" s="989"/>
      <c r="BGG1" s="989"/>
      <c r="BGH1" s="989"/>
      <c r="BGI1" s="989"/>
      <c r="BGJ1" s="989"/>
      <c r="BGK1" s="989"/>
      <c r="BGL1" s="989"/>
      <c r="BGM1" s="989"/>
      <c r="BGN1" s="989"/>
      <c r="BGO1" s="989"/>
      <c r="BGP1" s="989"/>
      <c r="BGQ1" s="989"/>
      <c r="BGR1" s="989"/>
      <c r="BGS1" s="989"/>
      <c r="BGT1" s="989"/>
      <c r="BGU1" s="989"/>
      <c r="BGV1" s="989"/>
      <c r="BGW1" s="989"/>
      <c r="BGX1" s="989"/>
      <c r="BGY1" s="989"/>
      <c r="BGZ1" s="989"/>
      <c r="BHA1" s="989"/>
      <c r="BHB1" s="989"/>
      <c r="BHC1" s="989"/>
      <c r="BHD1" s="989"/>
      <c r="BHE1" s="989"/>
      <c r="BHF1" s="989"/>
      <c r="BHG1" s="989"/>
      <c r="BHH1" s="989"/>
      <c r="BHI1" s="989"/>
      <c r="BHJ1" s="989"/>
      <c r="BHK1" s="989"/>
      <c r="BHL1" s="989"/>
      <c r="BHM1" s="989"/>
      <c r="BHN1" s="989"/>
      <c r="BHO1" s="989"/>
      <c r="BHP1" s="989"/>
      <c r="BHQ1" s="989"/>
      <c r="BHR1" s="989"/>
      <c r="BHS1" s="989"/>
      <c r="BHT1" s="989"/>
      <c r="BHU1" s="989"/>
      <c r="BHV1" s="989"/>
      <c r="BHW1" s="989"/>
      <c r="BHX1" s="989"/>
      <c r="BHY1" s="989"/>
      <c r="BHZ1" s="989"/>
      <c r="BIA1" s="989"/>
      <c r="BIB1" s="989"/>
      <c r="BIC1" s="989"/>
      <c r="BID1" s="989"/>
      <c r="BIE1" s="989"/>
      <c r="BIF1" s="989"/>
      <c r="BIG1" s="989"/>
      <c r="BIH1" s="989"/>
      <c r="BII1" s="989"/>
      <c r="BIJ1" s="989"/>
      <c r="BIK1" s="989"/>
      <c r="BIL1" s="989"/>
      <c r="BIM1" s="989"/>
      <c r="BIN1" s="989"/>
      <c r="BIO1" s="989"/>
      <c r="BIP1" s="989"/>
      <c r="BIQ1" s="989"/>
      <c r="BIR1" s="989"/>
      <c r="BIS1" s="989"/>
      <c r="BIT1" s="989"/>
      <c r="BIU1" s="989"/>
      <c r="BIV1" s="989"/>
      <c r="BIW1" s="989"/>
      <c r="BIX1" s="989"/>
      <c r="BIY1" s="989"/>
      <c r="BIZ1" s="989"/>
      <c r="BJA1" s="989"/>
      <c r="BJB1" s="989"/>
      <c r="BJC1" s="989"/>
      <c r="BJD1" s="989"/>
      <c r="BJE1" s="989"/>
      <c r="BJF1" s="989"/>
      <c r="BJG1" s="989"/>
      <c r="BJH1" s="989"/>
      <c r="BJI1" s="989"/>
      <c r="BJJ1" s="989"/>
      <c r="BJK1" s="989"/>
      <c r="BJL1" s="989"/>
      <c r="BJM1" s="989"/>
      <c r="BJN1" s="989"/>
      <c r="BJO1" s="989"/>
      <c r="BJP1" s="989"/>
      <c r="BJQ1" s="989"/>
      <c r="BJR1" s="989"/>
      <c r="BJS1" s="989"/>
      <c r="BJT1" s="989"/>
      <c r="BJU1" s="989"/>
      <c r="BJV1" s="989"/>
      <c r="BJW1" s="989"/>
      <c r="BJX1" s="989"/>
      <c r="BJY1" s="989"/>
      <c r="BJZ1" s="989"/>
      <c r="BKA1" s="989"/>
      <c r="BKB1" s="989"/>
      <c r="BKC1" s="989"/>
      <c r="BKD1" s="989"/>
      <c r="BKE1" s="989"/>
      <c r="BKF1" s="989"/>
      <c r="BKG1" s="989"/>
      <c r="BKH1" s="989"/>
      <c r="BKI1" s="989"/>
      <c r="BKJ1" s="989"/>
      <c r="BKK1" s="989"/>
      <c r="BKL1" s="989"/>
      <c r="BKM1" s="989"/>
      <c r="BKN1" s="989"/>
      <c r="BKO1" s="989"/>
      <c r="BKP1" s="989"/>
      <c r="BKQ1" s="989"/>
      <c r="BKR1" s="989"/>
      <c r="BKS1" s="989"/>
      <c r="BKT1" s="989"/>
      <c r="BKU1" s="989"/>
      <c r="BKV1" s="989"/>
      <c r="BKW1" s="989"/>
      <c r="BKX1" s="989"/>
      <c r="BKY1" s="989"/>
      <c r="BKZ1" s="989"/>
      <c r="BLA1" s="989"/>
      <c r="BLB1" s="989"/>
      <c r="BLC1" s="989"/>
      <c r="BLD1" s="989"/>
      <c r="BLE1" s="989"/>
      <c r="BLF1" s="989"/>
      <c r="BLG1" s="989"/>
      <c r="BLH1" s="989"/>
      <c r="BLI1" s="989"/>
      <c r="BLJ1" s="989"/>
      <c r="BLK1" s="989"/>
      <c r="BLL1" s="989"/>
      <c r="BLM1" s="989"/>
      <c r="BLN1" s="989"/>
      <c r="BLO1" s="989"/>
      <c r="BLP1" s="989"/>
      <c r="BLQ1" s="989"/>
      <c r="BLR1" s="989"/>
      <c r="BLS1" s="989"/>
      <c r="BLT1" s="989"/>
      <c r="BLU1" s="989"/>
      <c r="BLV1" s="989"/>
      <c r="BLW1" s="989"/>
      <c r="BLX1" s="989"/>
      <c r="BLY1" s="989"/>
      <c r="BLZ1" s="989"/>
      <c r="BMA1" s="989"/>
      <c r="BMB1" s="989"/>
      <c r="BMC1" s="989"/>
      <c r="BMD1" s="989"/>
      <c r="BME1" s="989"/>
      <c r="BMF1" s="989"/>
      <c r="BMG1" s="989"/>
      <c r="BMH1" s="989"/>
      <c r="BMI1" s="989"/>
      <c r="BMJ1" s="989"/>
      <c r="BMK1" s="989"/>
      <c r="BML1" s="989"/>
      <c r="BMM1" s="989"/>
      <c r="BMN1" s="989"/>
      <c r="BMO1" s="989"/>
      <c r="BMP1" s="989"/>
      <c r="BMQ1" s="989"/>
      <c r="BMR1" s="989"/>
      <c r="BMS1" s="989"/>
      <c r="BMT1" s="989"/>
      <c r="BMU1" s="989"/>
      <c r="BMV1" s="989"/>
      <c r="BMW1" s="989"/>
      <c r="BMX1" s="989"/>
      <c r="BMY1" s="989"/>
      <c r="BMZ1" s="989"/>
      <c r="BNA1" s="989"/>
      <c r="BNB1" s="989"/>
      <c r="BNC1" s="989"/>
      <c r="BND1" s="989"/>
      <c r="BNE1" s="989"/>
      <c r="BNF1" s="989"/>
      <c r="BNG1" s="989"/>
      <c r="BNH1" s="989"/>
      <c r="BNI1" s="989"/>
      <c r="BNJ1" s="989"/>
      <c r="BNK1" s="989"/>
      <c r="BNL1" s="989"/>
      <c r="BNM1" s="989"/>
      <c r="BNN1" s="989"/>
      <c r="BNO1" s="989"/>
      <c r="BNP1" s="989"/>
      <c r="BNQ1" s="989"/>
      <c r="BNR1" s="989"/>
      <c r="BNS1" s="989"/>
      <c r="BNT1" s="989"/>
      <c r="BNU1" s="989"/>
      <c r="BNV1" s="989"/>
      <c r="BNW1" s="989"/>
      <c r="BNX1" s="989"/>
      <c r="BNY1" s="989"/>
      <c r="BNZ1" s="989"/>
      <c r="BOA1" s="989"/>
      <c r="BOB1" s="989"/>
      <c r="BOC1" s="989"/>
      <c r="BOD1" s="989"/>
      <c r="BOE1" s="989"/>
      <c r="BOF1" s="989"/>
      <c r="BOG1" s="989"/>
      <c r="BOH1" s="989"/>
      <c r="BOI1" s="989"/>
      <c r="BOJ1" s="989"/>
      <c r="BOK1" s="989"/>
      <c r="BOL1" s="989"/>
      <c r="BOM1" s="989"/>
      <c r="BON1" s="989"/>
      <c r="BOO1" s="989"/>
      <c r="BOP1" s="989"/>
      <c r="BOQ1" s="989"/>
      <c r="BOR1" s="989"/>
      <c r="BOS1" s="989"/>
      <c r="BOT1" s="989"/>
      <c r="BOU1" s="989"/>
      <c r="BOV1" s="989"/>
      <c r="BOW1" s="989"/>
      <c r="BOX1" s="989"/>
      <c r="BOY1" s="989"/>
      <c r="BOZ1" s="989"/>
      <c r="BPA1" s="989"/>
      <c r="BPB1" s="989"/>
      <c r="BPC1" s="989"/>
      <c r="BPD1" s="989"/>
      <c r="BPE1" s="989"/>
      <c r="BPF1" s="989"/>
      <c r="BPG1" s="989"/>
      <c r="BPH1" s="989"/>
      <c r="BPI1" s="989"/>
      <c r="BPJ1" s="989"/>
      <c r="BPK1" s="989"/>
      <c r="BPL1" s="989"/>
      <c r="BPM1" s="989"/>
      <c r="BPN1" s="989"/>
      <c r="BPO1" s="989"/>
      <c r="BPP1" s="989"/>
      <c r="BPQ1" s="989"/>
      <c r="BPR1" s="989"/>
      <c r="BPS1" s="989"/>
      <c r="BPT1" s="989"/>
      <c r="BPU1" s="989"/>
      <c r="BPV1" s="989"/>
      <c r="BPW1" s="989"/>
      <c r="BPX1" s="989"/>
      <c r="BPY1" s="989"/>
      <c r="BPZ1" s="989"/>
      <c r="BQA1" s="989"/>
      <c r="BQB1" s="989"/>
      <c r="BQC1" s="989"/>
      <c r="BQD1" s="989"/>
      <c r="BQE1" s="989"/>
      <c r="BQF1" s="989"/>
      <c r="BQG1" s="989"/>
      <c r="BQH1" s="989"/>
      <c r="BQI1" s="989"/>
      <c r="BQJ1" s="989"/>
      <c r="BQK1" s="989"/>
      <c r="BQL1" s="989"/>
      <c r="BQM1" s="989"/>
      <c r="BQN1" s="989"/>
      <c r="BQO1" s="989"/>
      <c r="BQP1" s="989"/>
      <c r="BQQ1" s="989"/>
      <c r="BQR1" s="989"/>
      <c r="BQS1" s="989"/>
      <c r="BQT1" s="989"/>
      <c r="BQU1" s="989"/>
      <c r="BQV1" s="989"/>
      <c r="BQW1" s="989"/>
      <c r="BQX1" s="989"/>
      <c r="BQY1" s="989"/>
      <c r="BQZ1" s="989"/>
      <c r="BRA1" s="989"/>
      <c r="BRB1" s="989"/>
      <c r="BRC1" s="989"/>
      <c r="BRD1" s="989"/>
      <c r="BRE1" s="989"/>
      <c r="BRF1" s="989"/>
      <c r="BRG1" s="989"/>
      <c r="BRH1" s="989"/>
      <c r="BRI1" s="989"/>
      <c r="BRJ1" s="989"/>
      <c r="BRK1" s="989"/>
      <c r="BRL1" s="989"/>
      <c r="BRM1" s="989"/>
      <c r="BRN1" s="989"/>
      <c r="BRO1" s="989"/>
      <c r="BRP1" s="989"/>
      <c r="BRQ1" s="989"/>
      <c r="BRR1" s="989"/>
      <c r="BRS1" s="989"/>
      <c r="BRT1" s="989"/>
      <c r="BRU1" s="989"/>
      <c r="BRV1" s="989"/>
      <c r="BRW1" s="989"/>
      <c r="BRX1" s="989"/>
      <c r="BRY1" s="989"/>
      <c r="BRZ1" s="989"/>
      <c r="BSA1" s="989"/>
      <c r="BSB1" s="989"/>
      <c r="BSC1" s="989"/>
      <c r="BSD1" s="989"/>
      <c r="BSE1" s="989"/>
      <c r="BSF1" s="989"/>
      <c r="BSG1" s="989"/>
      <c r="BSH1" s="989"/>
      <c r="BSI1" s="989"/>
      <c r="BSJ1" s="989"/>
      <c r="BSK1" s="989"/>
      <c r="BSL1" s="989"/>
      <c r="BSM1" s="989"/>
      <c r="BSN1" s="989"/>
      <c r="BSO1" s="989"/>
      <c r="BSP1" s="989"/>
      <c r="BSQ1" s="989"/>
      <c r="BSR1" s="989"/>
      <c r="BSS1" s="989"/>
      <c r="BST1" s="989"/>
      <c r="BSU1" s="989"/>
      <c r="BSV1" s="989"/>
      <c r="BSW1" s="989"/>
      <c r="BSX1" s="989"/>
      <c r="BSY1" s="989"/>
      <c r="BSZ1" s="989"/>
      <c r="BTA1" s="989"/>
      <c r="BTB1" s="989"/>
      <c r="BTC1" s="989"/>
      <c r="BTD1" s="989"/>
      <c r="BTE1" s="989"/>
      <c r="BTF1" s="989"/>
      <c r="BTG1" s="989"/>
      <c r="BTH1" s="989"/>
      <c r="BTI1" s="989"/>
      <c r="BTJ1" s="989"/>
      <c r="BTK1" s="989"/>
      <c r="BTL1" s="989"/>
      <c r="BTM1" s="989"/>
      <c r="BTN1" s="989"/>
      <c r="BTO1" s="989"/>
      <c r="BTP1" s="989"/>
      <c r="BTQ1" s="989"/>
      <c r="BTR1" s="989"/>
      <c r="BTS1" s="989"/>
      <c r="BTT1" s="989"/>
      <c r="BTU1" s="989"/>
      <c r="BTV1" s="989"/>
      <c r="BTW1" s="989"/>
      <c r="BTX1" s="989"/>
      <c r="BTY1" s="989"/>
      <c r="BTZ1" s="989"/>
      <c r="BUA1" s="989"/>
      <c r="BUB1" s="989"/>
      <c r="BUC1" s="989"/>
      <c r="BUD1" s="989"/>
      <c r="BUE1" s="989"/>
      <c r="BUF1" s="989"/>
      <c r="BUG1" s="989"/>
      <c r="BUH1" s="989"/>
      <c r="BUI1" s="989"/>
      <c r="BUJ1" s="989"/>
      <c r="BUK1" s="989"/>
      <c r="BUL1" s="989"/>
      <c r="BUM1" s="989"/>
      <c r="BUN1" s="989"/>
      <c r="BUO1" s="989"/>
      <c r="BUP1" s="989"/>
      <c r="BUQ1" s="989"/>
      <c r="BUR1" s="989"/>
      <c r="BUS1" s="989"/>
      <c r="BUT1" s="989"/>
      <c r="BUU1" s="989"/>
      <c r="BUV1" s="989"/>
      <c r="BUW1" s="989"/>
      <c r="BUX1" s="989"/>
      <c r="BUY1" s="989"/>
      <c r="BUZ1" s="989"/>
      <c r="BVA1" s="989"/>
      <c r="BVB1" s="989"/>
      <c r="BVC1" s="989"/>
      <c r="BVD1" s="989"/>
      <c r="BVE1" s="989"/>
      <c r="BVF1" s="989"/>
      <c r="BVG1" s="989"/>
      <c r="BVH1" s="989"/>
      <c r="BVI1" s="989"/>
      <c r="BVJ1" s="989"/>
      <c r="BVK1" s="989"/>
      <c r="BVL1" s="989"/>
      <c r="BVM1" s="989"/>
      <c r="BVN1" s="989"/>
      <c r="BVO1" s="989"/>
      <c r="BVP1" s="989"/>
      <c r="BVQ1" s="989"/>
      <c r="BVR1" s="989"/>
      <c r="BVS1" s="989"/>
      <c r="BVT1" s="989"/>
      <c r="BVU1" s="989"/>
      <c r="BVV1" s="989"/>
      <c r="BVW1" s="989"/>
      <c r="BVX1" s="989"/>
      <c r="BVY1" s="989"/>
      <c r="BVZ1" s="989"/>
      <c r="BWA1" s="989"/>
      <c r="BWB1" s="989"/>
      <c r="BWC1" s="989"/>
      <c r="BWD1" s="989"/>
      <c r="BWE1" s="989"/>
      <c r="BWF1" s="989"/>
      <c r="BWG1" s="989"/>
      <c r="BWH1" s="989"/>
      <c r="BWI1" s="989"/>
      <c r="BWJ1" s="989"/>
      <c r="BWK1" s="989"/>
      <c r="BWL1" s="989"/>
      <c r="BWM1" s="989"/>
      <c r="BWN1" s="989"/>
      <c r="BWO1" s="989"/>
      <c r="BWP1" s="989"/>
      <c r="BWQ1" s="989"/>
      <c r="BWR1" s="989"/>
      <c r="BWS1" s="989"/>
      <c r="BWT1" s="989"/>
      <c r="BWU1" s="989"/>
      <c r="BWV1" s="989"/>
      <c r="BWW1" s="989"/>
      <c r="BWX1" s="989"/>
      <c r="BWY1" s="989"/>
      <c r="BWZ1" s="989"/>
      <c r="BXA1" s="989"/>
      <c r="BXB1" s="989"/>
      <c r="BXC1" s="989"/>
      <c r="BXD1" s="989"/>
      <c r="BXE1" s="989"/>
      <c r="BXF1" s="989"/>
      <c r="BXG1" s="989"/>
      <c r="BXH1" s="989"/>
      <c r="BXI1" s="989"/>
      <c r="BXJ1" s="989"/>
      <c r="BXK1" s="989"/>
      <c r="BXL1" s="989"/>
      <c r="BXM1" s="989"/>
      <c r="BXN1" s="989"/>
      <c r="BXO1" s="989"/>
      <c r="BXP1" s="989"/>
      <c r="BXQ1" s="989"/>
      <c r="BXR1" s="989"/>
      <c r="BXS1" s="989"/>
      <c r="BXT1" s="989"/>
      <c r="BXU1" s="989"/>
      <c r="BXV1" s="989"/>
      <c r="BXW1" s="989"/>
      <c r="BXX1" s="989"/>
      <c r="BXY1" s="989"/>
      <c r="BXZ1" s="989"/>
      <c r="BYA1" s="989"/>
      <c r="BYB1" s="989"/>
      <c r="BYC1" s="989"/>
      <c r="BYD1" s="989"/>
      <c r="BYE1" s="989"/>
      <c r="BYF1" s="989"/>
      <c r="BYG1" s="989"/>
      <c r="BYH1" s="989"/>
      <c r="BYI1" s="989"/>
      <c r="BYJ1" s="989"/>
      <c r="BYK1" s="989"/>
      <c r="BYL1" s="989"/>
      <c r="BYM1" s="989"/>
      <c r="BYN1" s="989"/>
      <c r="BYO1" s="989"/>
      <c r="BYP1" s="989"/>
      <c r="BYQ1" s="989"/>
      <c r="BYR1" s="989"/>
      <c r="BYS1" s="989"/>
      <c r="BYT1" s="989"/>
      <c r="BYU1" s="989"/>
      <c r="BYV1" s="989"/>
      <c r="BYW1" s="989"/>
      <c r="BYX1" s="989"/>
      <c r="BYY1" s="989"/>
      <c r="BYZ1" s="989"/>
      <c r="BZA1" s="989"/>
      <c r="BZB1" s="989"/>
      <c r="BZC1" s="989"/>
      <c r="BZD1" s="989"/>
      <c r="BZE1" s="989"/>
      <c r="BZF1" s="989"/>
      <c r="BZG1" s="989"/>
      <c r="BZH1" s="989"/>
      <c r="BZI1" s="989"/>
      <c r="BZJ1" s="989"/>
      <c r="BZK1" s="989"/>
      <c r="BZL1" s="989"/>
      <c r="BZM1" s="989"/>
      <c r="BZN1" s="989"/>
      <c r="BZO1" s="989"/>
      <c r="BZP1" s="989"/>
      <c r="BZQ1" s="989"/>
      <c r="BZR1" s="989"/>
      <c r="BZS1" s="989"/>
      <c r="BZT1" s="989"/>
      <c r="BZU1" s="989"/>
      <c r="BZV1" s="989"/>
      <c r="BZW1" s="989"/>
      <c r="BZX1" s="989"/>
      <c r="BZY1" s="989"/>
      <c r="BZZ1" s="989"/>
      <c r="CAA1" s="989"/>
      <c r="CAB1" s="989"/>
      <c r="CAC1" s="989"/>
      <c r="CAD1" s="989"/>
      <c r="CAE1" s="989"/>
      <c r="CAF1" s="989"/>
      <c r="CAG1" s="989"/>
      <c r="CAH1" s="989"/>
      <c r="CAI1" s="989"/>
      <c r="CAJ1" s="989"/>
      <c r="CAK1" s="989"/>
      <c r="CAL1" s="989"/>
      <c r="CAM1" s="989"/>
      <c r="CAN1" s="989"/>
      <c r="CAO1" s="989"/>
      <c r="CAP1" s="989"/>
      <c r="CAQ1" s="989"/>
      <c r="CAR1" s="989"/>
      <c r="CAS1" s="989"/>
      <c r="CAT1" s="989"/>
      <c r="CAU1" s="989"/>
      <c r="CAV1" s="989"/>
      <c r="CAW1" s="989"/>
      <c r="CAX1" s="989"/>
      <c r="CAY1" s="989"/>
      <c r="CAZ1" s="989"/>
      <c r="CBA1" s="989"/>
      <c r="CBB1" s="989"/>
      <c r="CBC1" s="989"/>
      <c r="CBD1" s="989"/>
      <c r="CBE1" s="989"/>
      <c r="CBF1" s="989"/>
      <c r="CBG1" s="989"/>
      <c r="CBH1" s="989"/>
      <c r="CBI1" s="989"/>
      <c r="CBJ1" s="989"/>
      <c r="CBK1" s="989"/>
      <c r="CBL1" s="989"/>
      <c r="CBM1" s="989"/>
      <c r="CBN1" s="989"/>
      <c r="CBO1" s="989"/>
      <c r="CBP1" s="989"/>
      <c r="CBQ1" s="989"/>
      <c r="CBR1" s="989"/>
      <c r="CBS1" s="989"/>
      <c r="CBT1" s="989"/>
      <c r="CBU1" s="989"/>
      <c r="CBV1" s="989"/>
      <c r="CBW1" s="989"/>
      <c r="CBX1" s="989"/>
      <c r="CBY1" s="989"/>
      <c r="CBZ1" s="989"/>
      <c r="CCA1" s="989"/>
      <c r="CCB1" s="989"/>
      <c r="CCC1" s="989"/>
      <c r="CCD1" s="989"/>
      <c r="CCE1" s="989"/>
      <c r="CCF1" s="989"/>
      <c r="CCG1" s="989"/>
      <c r="CCH1" s="989"/>
      <c r="CCI1" s="989"/>
      <c r="CCJ1" s="989"/>
      <c r="CCK1" s="989"/>
      <c r="CCL1" s="989"/>
      <c r="CCM1" s="989"/>
      <c r="CCN1" s="989"/>
      <c r="CCO1" s="989"/>
      <c r="CCP1" s="989"/>
      <c r="CCQ1" s="989"/>
      <c r="CCR1" s="989"/>
      <c r="CCS1" s="989"/>
      <c r="CCT1" s="989"/>
      <c r="CCU1" s="989"/>
      <c r="CCV1" s="989"/>
      <c r="CCW1" s="989"/>
      <c r="CCX1" s="989"/>
      <c r="CCY1" s="989"/>
      <c r="CCZ1" s="989"/>
      <c r="CDA1" s="989"/>
      <c r="CDB1" s="989"/>
      <c r="CDC1" s="989"/>
      <c r="CDD1" s="989"/>
      <c r="CDE1" s="989"/>
      <c r="CDF1" s="989"/>
      <c r="CDG1" s="989"/>
      <c r="CDH1" s="989"/>
      <c r="CDI1" s="989"/>
      <c r="CDJ1" s="989"/>
      <c r="CDK1" s="989"/>
      <c r="CDL1" s="989"/>
      <c r="CDM1" s="989"/>
      <c r="CDN1" s="989"/>
      <c r="CDO1" s="989"/>
      <c r="CDP1" s="989"/>
      <c r="CDQ1" s="989"/>
      <c r="CDR1" s="989"/>
      <c r="CDS1" s="989"/>
      <c r="CDT1" s="989"/>
      <c r="CDU1" s="989"/>
      <c r="CDV1" s="989"/>
      <c r="CDW1" s="989"/>
      <c r="CDX1" s="989"/>
      <c r="CDY1" s="989"/>
      <c r="CDZ1" s="989"/>
      <c r="CEA1" s="989"/>
      <c r="CEB1" s="989"/>
      <c r="CEC1" s="989"/>
      <c r="CED1" s="989"/>
      <c r="CEE1" s="989"/>
      <c r="CEF1" s="989"/>
      <c r="CEG1" s="989"/>
      <c r="CEH1" s="989"/>
      <c r="CEI1" s="989"/>
      <c r="CEJ1" s="989"/>
      <c r="CEK1" s="989"/>
      <c r="CEL1" s="989"/>
      <c r="CEM1" s="989"/>
      <c r="CEN1" s="989"/>
      <c r="CEO1" s="989"/>
      <c r="CEP1" s="989"/>
      <c r="CEQ1" s="989"/>
      <c r="CER1" s="989"/>
      <c r="CES1" s="989"/>
      <c r="CET1" s="989"/>
      <c r="CEU1" s="989"/>
      <c r="CEV1" s="989"/>
      <c r="CEW1" s="989"/>
      <c r="CEX1" s="989"/>
      <c r="CEY1" s="989"/>
      <c r="CEZ1" s="989"/>
      <c r="CFA1" s="989"/>
      <c r="CFB1" s="989"/>
      <c r="CFC1" s="989"/>
      <c r="CFD1" s="989"/>
      <c r="CFE1" s="989"/>
      <c r="CFF1" s="989"/>
      <c r="CFG1" s="989"/>
      <c r="CFH1" s="989"/>
      <c r="CFI1" s="989"/>
      <c r="CFJ1" s="989"/>
      <c r="CFK1" s="989"/>
      <c r="CFL1" s="989"/>
      <c r="CFM1" s="989"/>
      <c r="CFN1" s="989"/>
      <c r="CFO1" s="989"/>
      <c r="CFP1" s="989"/>
      <c r="CFQ1" s="989"/>
      <c r="CFR1" s="989"/>
      <c r="CFS1" s="989"/>
      <c r="CFT1" s="989"/>
      <c r="CFU1" s="989"/>
      <c r="CFV1" s="989"/>
      <c r="CFW1" s="989"/>
      <c r="CFX1" s="989"/>
      <c r="CFY1" s="989"/>
      <c r="CFZ1" s="989"/>
      <c r="CGA1" s="989"/>
      <c r="CGB1" s="989"/>
      <c r="CGC1" s="989"/>
      <c r="CGD1" s="989"/>
      <c r="CGE1" s="989"/>
      <c r="CGF1" s="989"/>
      <c r="CGG1" s="989"/>
      <c r="CGH1" s="989"/>
      <c r="CGI1" s="989"/>
      <c r="CGJ1" s="989"/>
      <c r="CGK1" s="989"/>
      <c r="CGL1" s="989"/>
      <c r="CGM1" s="989"/>
      <c r="CGN1" s="989"/>
      <c r="CGO1" s="989"/>
      <c r="CGP1" s="989"/>
      <c r="CGQ1" s="989"/>
      <c r="CGR1" s="989"/>
      <c r="CGS1" s="989"/>
      <c r="CGT1" s="989"/>
      <c r="CGU1" s="989"/>
      <c r="CGV1" s="989"/>
      <c r="CGW1" s="989"/>
      <c r="CGX1" s="989"/>
      <c r="CGY1" s="989"/>
      <c r="CGZ1" s="989"/>
      <c r="CHA1" s="989"/>
      <c r="CHB1" s="989"/>
      <c r="CHC1" s="989"/>
      <c r="CHD1" s="989"/>
      <c r="CHE1" s="989"/>
      <c r="CHF1" s="989"/>
      <c r="CHG1" s="989"/>
      <c r="CHH1" s="989"/>
      <c r="CHI1" s="989"/>
      <c r="CHJ1" s="989"/>
      <c r="CHK1" s="989"/>
      <c r="CHL1" s="989"/>
      <c r="CHM1" s="989"/>
      <c r="CHN1" s="989"/>
      <c r="CHO1" s="989"/>
      <c r="CHP1" s="989"/>
      <c r="CHQ1" s="989"/>
      <c r="CHR1" s="989"/>
      <c r="CHS1" s="989"/>
      <c r="CHT1" s="989"/>
      <c r="CHU1" s="989"/>
      <c r="CHV1" s="989"/>
      <c r="CHW1" s="989"/>
      <c r="CHX1" s="989"/>
      <c r="CHY1" s="989"/>
      <c r="CHZ1" s="989"/>
      <c r="CIA1" s="989"/>
      <c r="CIB1" s="989"/>
      <c r="CIC1" s="989"/>
      <c r="CID1" s="989"/>
      <c r="CIE1" s="989"/>
      <c r="CIF1" s="989"/>
      <c r="CIG1" s="989"/>
      <c r="CIH1" s="989"/>
      <c r="CII1" s="989"/>
      <c r="CIJ1" s="989"/>
      <c r="CIK1" s="989"/>
      <c r="CIL1" s="989"/>
      <c r="CIM1" s="989"/>
      <c r="CIN1" s="989"/>
      <c r="CIO1" s="989"/>
      <c r="CIP1" s="989"/>
      <c r="CIQ1" s="989"/>
      <c r="CIR1" s="989"/>
      <c r="CIS1" s="989"/>
      <c r="CIT1" s="989"/>
      <c r="CIU1" s="989"/>
      <c r="CIV1" s="989"/>
      <c r="CIW1" s="989"/>
      <c r="CIX1" s="989"/>
      <c r="CIY1" s="989"/>
      <c r="CIZ1" s="989"/>
      <c r="CJA1" s="989"/>
      <c r="CJB1" s="989"/>
      <c r="CJC1" s="989"/>
      <c r="CJD1" s="989"/>
      <c r="CJE1" s="989"/>
      <c r="CJF1" s="989"/>
      <c r="CJG1" s="989"/>
      <c r="CJH1" s="989"/>
      <c r="CJI1" s="989"/>
      <c r="CJJ1" s="989"/>
      <c r="CJK1" s="989"/>
      <c r="CJL1" s="989"/>
      <c r="CJM1" s="989"/>
      <c r="CJN1" s="989"/>
      <c r="CJO1" s="989"/>
      <c r="CJP1" s="989"/>
      <c r="CJQ1" s="989"/>
      <c r="CJR1" s="989"/>
      <c r="CJS1" s="989"/>
      <c r="CJT1" s="989"/>
      <c r="CJU1" s="989"/>
      <c r="CJV1" s="989"/>
      <c r="CJW1" s="989"/>
      <c r="CJX1" s="989"/>
      <c r="CJY1" s="989"/>
      <c r="CJZ1" s="989"/>
      <c r="CKA1" s="989"/>
      <c r="CKB1" s="989"/>
      <c r="CKC1" s="989"/>
      <c r="CKD1" s="989"/>
      <c r="CKE1" s="989"/>
      <c r="CKF1" s="989"/>
      <c r="CKG1" s="989"/>
      <c r="CKH1" s="989"/>
      <c r="CKI1" s="989"/>
      <c r="CKJ1" s="989"/>
      <c r="CKK1" s="989"/>
      <c r="CKL1" s="989"/>
      <c r="CKM1" s="989"/>
      <c r="CKN1" s="989"/>
      <c r="CKO1" s="989"/>
      <c r="CKP1" s="989"/>
      <c r="CKQ1" s="989"/>
      <c r="CKR1" s="989"/>
      <c r="CKS1" s="989"/>
      <c r="CKT1" s="989"/>
      <c r="CKU1" s="989"/>
      <c r="CKV1" s="989"/>
      <c r="CKW1" s="989"/>
      <c r="CKX1" s="989"/>
      <c r="CKY1" s="989"/>
      <c r="CKZ1" s="989"/>
      <c r="CLA1" s="989"/>
      <c r="CLB1" s="989"/>
      <c r="CLC1" s="989"/>
      <c r="CLD1" s="989"/>
      <c r="CLE1" s="989"/>
      <c r="CLF1" s="989"/>
      <c r="CLG1" s="989"/>
      <c r="CLH1" s="989"/>
      <c r="CLI1" s="989"/>
      <c r="CLJ1" s="989"/>
      <c r="CLK1" s="989"/>
      <c r="CLL1" s="989"/>
      <c r="CLM1" s="989"/>
      <c r="CLN1" s="989"/>
      <c r="CLO1" s="989"/>
      <c r="CLP1" s="989"/>
      <c r="CLQ1" s="989"/>
      <c r="CLR1" s="989"/>
      <c r="CLS1" s="989"/>
      <c r="CLT1" s="989"/>
      <c r="CLU1" s="989"/>
      <c r="CLV1" s="989"/>
      <c r="CLW1" s="989"/>
      <c r="CLX1" s="989"/>
      <c r="CLY1" s="989"/>
      <c r="CLZ1" s="989"/>
      <c r="CMA1" s="989"/>
      <c r="CMB1" s="989"/>
      <c r="CMC1" s="989"/>
      <c r="CMD1" s="989"/>
      <c r="CME1" s="989"/>
      <c r="CMF1" s="989"/>
      <c r="CMG1" s="989"/>
      <c r="CMH1" s="989"/>
      <c r="CMI1" s="989"/>
      <c r="CMJ1" s="989"/>
      <c r="CMK1" s="989"/>
      <c r="CML1" s="989"/>
      <c r="CMM1" s="989"/>
      <c r="CMN1" s="989"/>
      <c r="CMO1" s="989"/>
      <c r="CMP1" s="989"/>
      <c r="CMQ1" s="989"/>
      <c r="CMR1" s="989"/>
      <c r="CMS1" s="989"/>
      <c r="CMT1" s="989"/>
      <c r="CMU1" s="989"/>
      <c r="CMV1" s="989"/>
      <c r="CMW1" s="989"/>
      <c r="CMX1" s="989"/>
      <c r="CMY1" s="989"/>
      <c r="CMZ1" s="989"/>
      <c r="CNA1" s="989"/>
      <c r="CNB1" s="989"/>
      <c r="CNC1" s="989"/>
      <c r="CND1" s="989"/>
      <c r="CNE1" s="989"/>
      <c r="CNF1" s="989"/>
      <c r="CNG1" s="989"/>
      <c r="CNH1" s="989"/>
      <c r="CNI1" s="989"/>
      <c r="CNJ1" s="989"/>
      <c r="CNK1" s="989"/>
      <c r="CNL1" s="989"/>
      <c r="CNM1" s="989"/>
      <c r="CNN1" s="989"/>
      <c r="CNO1" s="989"/>
      <c r="CNP1" s="989"/>
      <c r="CNQ1" s="989"/>
      <c r="CNR1" s="989"/>
      <c r="CNS1" s="989"/>
      <c r="CNT1" s="989"/>
      <c r="CNU1" s="989"/>
      <c r="CNV1" s="989"/>
      <c r="CNW1" s="989"/>
      <c r="CNX1" s="989"/>
      <c r="CNY1" s="989"/>
      <c r="CNZ1" s="989"/>
      <c r="COA1" s="989"/>
      <c r="COB1" s="989"/>
      <c r="COC1" s="989"/>
      <c r="COD1" s="989"/>
      <c r="COE1" s="989"/>
      <c r="COF1" s="989"/>
      <c r="COG1" s="989"/>
      <c r="COH1" s="989"/>
      <c r="COI1" s="989"/>
      <c r="COJ1" s="989"/>
      <c r="COK1" s="989"/>
      <c r="COL1" s="989"/>
      <c r="COM1" s="989"/>
      <c r="CON1" s="989"/>
      <c r="COO1" s="989"/>
      <c r="COP1" s="989"/>
      <c r="COQ1" s="989"/>
      <c r="COR1" s="989"/>
      <c r="COS1" s="989"/>
      <c r="COT1" s="989"/>
      <c r="COU1" s="989"/>
      <c r="COV1" s="989"/>
      <c r="COW1" s="989"/>
      <c r="COX1" s="989"/>
      <c r="COY1" s="989"/>
      <c r="COZ1" s="989"/>
      <c r="CPA1" s="989"/>
      <c r="CPB1" s="989"/>
      <c r="CPC1" s="989"/>
      <c r="CPD1" s="989"/>
      <c r="CPE1" s="989"/>
      <c r="CPF1" s="989"/>
      <c r="CPG1" s="989"/>
      <c r="CPH1" s="989"/>
      <c r="CPI1" s="989"/>
      <c r="CPJ1" s="989"/>
      <c r="CPK1" s="989"/>
      <c r="CPL1" s="989"/>
      <c r="CPM1" s="989"/>
      <c r="CPN1" s="989"/>
      <c r="CPO1" s="989"/>
      <c r="CPP1" s="989"/>
      <c r="CPQ1" s="989"/>
      <c r="CPR1" s="989"/>
      <c r="CPS1" s="989"/>
      <c r="CPT1" s="989"/>
      <c r="CPU1" s="989"/>
      <c r="CPV1" s="989"/>
      <c r="CPW1" s="989"/>
      <c r="CPX1" s="989"/>
      <c r="CPY1" s="989"/>
      <c r="CPZ1" s="989"/>
      <c r="CQA1" s="989"/>
      <c r="CQB1" s="989"/>
      <c r="CQC1" s="989"/>
      <c r="CQD1" s="989"/>
      <c r="CQE1" s="989"/>
      <c r="CQF1" s="989"/>
      <c r="CQG1" s="989"/>
      <c r="CQH1" s="989"/>
      <c r="CQI1" s="989"/>
      <c r="CQJ1" s="989"/>
      <c r="CQK1" s="989"/>
      <c r="CQL1" s="989"/>
      <c r="CQM1" s="989"/>
      <c r="CQN1" s="989"/>
      <c r="CQO1" s="989"/>
      <c r="CQP1" s="989"/>
      <c r="CQQ1" s="989"/>
      <c r="CQR1" s="989"/>
      <c r="CQS1" s="989"/>
      <c r="CQT1" s="989"/>
      <c r="CQU1" s="989"/>
      <c r="CQV1" s="989"/>
      <c r="CQW1" s="989"/>
      <c r="CQX1" s="989"/>
      <c r="CQY1" s="989"/>
      <c r="CQZ1" s="989"/>
      <c r="CRA1" s="989"/>
      <c r="CRB1" s="989"/>
      <c r="CRC1" s="989"/>
      <c r="CRD1" s="989"/>
      <c r="CRE1" s="989"/>
      <c r="CRF1" s="989"/>
      <c r="CRG1" s="989"/>
      <c r="CRH1" s="989"/>
      <c r="CRI1" s="989"/>
      <c r="CRJ1" s="989"/>
      <c r="CRK1" s="989"/>
      <c r="CRL1" s="989"/>
      <c r="CRM1" s="989"/>
      <c r="CRN1" s="989"/>
      <c r="CRO1" s="989"/>
      <c r="CRP1" s="989"/>
      <c r="CRQ1" s="989"/>
      <c r="CRR1" s="989"/>
      <c r="CRS1" s="989"/>
      <c r="CRT1" s="989"/>
      <c r="CRU1" s="989"/>
      <c r="CRV1" s="989"/>
      <c r="CRW1" s="989"/>
      <c r="CRX1" s="989"/>
      <c r="CRY1" s="989"/>
      <c r="CRZ1" s="989"/>
      <c r="CSA1" s="989"/>
      <c r="CSB1" s="989"/>
      <c r="CSC1" s="989"/>
      <c r="CSD1" s="989"/>
      <c r="CSE1" s="989"/>
      <c r="CSF1" s="989"/>
      <c r="CSG1" s="989"/>
      <c r="CSH1" s="989"/>
      <c r="CSI1" s="989"/>
      <c r="CSJ1" s="989"/>
      <c r="CSK1" s="989"/>
      <c r="CSL1" s="989"/>
      <c r="CSM1" s="989"/>
      <c r="CSN1" s="989"/>
      <c r="CSO1" s="989"/>
      <c r="CSP1" s="989"/>
      <c r="CSQ1" s="989"/>
      <c r="CSR1" s="989"/>
      <c r="CSS1" s="989"/>
      <c r="CST1" s="989"/>
      <c r="CSU1" s="989"/>
      <c r="CSV1" s="989"/>
      <c r="CSW1" s="989"/>
      <c r="CSX1" s="989"/>
      <c r="CSY1" s="989"/>
      <c r="CSZ1" s="989"/>
      <c r="CTA1" s="989"/>
      <c r="CTB1" s="989"/>
      <c r="CTC1" s="989"/>
      <c r="CTD1" s="989"/>
      <c r="CTE1" s="989"/>
      <c r="CTF1" s="989"/>
      <c r="CTG1" s="989"/>
      <c r="CTH1" s="989"/>
      <c r="CTI1" s="989"/>
      <c r="CTJ1" s="989"/>
      <c r="CTK1" s="989"/>
      <c r="CTL1" s="989"/>
      <c r="CTM1" s="989"/>
      <c r="CTN1" s="989"/>
      <c r="CTO1" s="989"/>
      <c r="CTP1" s="989"/>
      <c r="CTQ1" s="989"/>
      <c r="CTR1" s="989"/>
      <c r="CTS1" s="989"/>
      <c r="CTT1" s="989"/>
      <c r="CTU1" s="989"/>
      <c r="CTV1" s="989"/>
      <c r="CTW1" s="989"/>
      <c r="CTX1" s="989"/>
      <c r="CTY1" s="989"/>
      <c r="CTZ1" s="989"/>
      <c r="CUA1" s="989"/>
      <c r="CUB1" s="989"/>
      <c r="CUC1" s="989"/>
      <c r="CUD1" s="989"/>
      <c r="CUE1" s="989"/>
      <c r="CUF1" s="989"/>
      <c r="CUG1" s="989"/>
      <c r="CUH1" s="989"/>
      <c r="CUI1" s="989"/>
      <c r="CUJ1" s="989"/>
      <c r="CUK1" s="989"/>
      <c r="CUL1" s="989"/>
      <c r="CUM1" s="989"/>
      <c r="CUN1" s="989"/>
      <c r="CUO1" s="989"/>
      <c r="CUP1" s="989"/>
      <c r="CUQ1" s="989"/>
      <c r="CUR1" s="989"/>
      <c r="CUS1" s="989"/>
      <c r="CUT1" s="989"/>
      <c r="CUU1" s="989"/>
      <c r="CUV1" s="989"/>
      <c r="CUW1" s="989"/>
      <c r="CUX1" s="989"/>
      <c r="CUY1" s="989"/>
      <c r="CUZ1" s="989"/>
      <c r="CVA1" s="989"/>
      <c r="CVB1" s="989"/>
      <c r="CVC1" s="989"/>
      <c r="CVD1" s="989"/>
      <c r="CVE1" s="989"/>
      <c r="CVF1" s="989"/>
      <c r="CVG1" s="989"/>
      <c r="CVH1" s="989"/>
      <c r="CVI1" s="989"/>
      <c r="CVJ1" s="989"/>
      <c r="CVK1" s="989"/>
      <c r="CVL1" s="989"/>
      <c r="CVM1" s="989"/>
      <c r="CVN1" s="989"/>
      <c r="CVO1" s="989"/>
      <c r="CVP1" s="989"/>
      <c r="CVQ1" s="989"/>
      <c r="CVR1" s="989"/>
      <c r="CVS1" s="989"/>
      <c r="CVT1" s="989"/>
      <c r="CVU1" s="989"/>
      <c r="CVV1" s="989"/>
      <c r="CVW1" s="989"/>
      <c r="CVX1" s="989"/>
      <c r="CVY1" s="989"/>
      <c r="CVZ1" s="989"/>
      <c r="CWA1" s="989"/>
      <c r="CWB1" s="989"/>
      <c r="CWC1" s="989"/>
      <c r="CWD1" s="989"/>
      <c r="CWE1" s="989"/>
      <c r="CWF1" s="989"/>
      <c r="CWG1" s="989"/>
      <c r="CWH1" s="989"/>
      <c r="CWI1" s="989"/>
      <c r="CWJ1" s="989"/>
      <c r="CWK1" s="989"/>
      <c r="CWL1" s="989"/>
      <c r="CWM1" s="989"/>
      <c r="CWN1" s="989"/>
      <c r="CWO1" s="989"/>
      <c r="CWP1" s="989"/>
      <c r="CWQ1" s="989"/>
      <c r="CWR1" s="989"/>
      <c r="CWS1" s="989"/>
      <c r="CWT1" s="989"/>
      <c r="CWU1" s="989"/>
      <c r="CWV1" s="989"/>
      <c r="CWW1" s="989"/>
      <c r="CWX1" s="989"/>
      <c r="CWY1" s="989"/>
      <c r="CWZ1" s="989"/>
      <c r="CXA1" s="989"/>
      <c r="CXB1" s="989"/>
      <c r="CXC1" s="989"/>
      <c r="CXD1" s="989"/>
      <c r="CXE1" s="989"/>
      <c r="CXF1" s="989"/>
      <c r="CXG1" s="989"/>
      <c r="CXH1" s="989"/>
      <c r="CXI1" s="989"/>
      <c r="CXJ1" s="989"/>
      <c r="CXK1" s="989"/>
      <c r="CXL1" s="989"/>
      <c r="CXM1" s="989"/>
      <c r="CXN1" s="989"/>
      <c r="CXO1" s="989"/>
      <c r="CXP1" s="989"/>
      <c r="CXQ1" s="989"/>
      <c r="CXR1" s="989"/>
      <c r="CXS1" s="989"/>
      <c r="CXT1" s="989"/>
      <c r="CXU1" s="989"/>
      <c r="CXV1" s="989"/>
      <c r="CXW1" s="989"/>
      <c r="CXX1" s="989"/>
      <c r="CXY1" s="989"/>
      <c r="CXZ1" s="989"/>
      <c r="CYA1" s="989"/>
      <c r="CYB1" s="989"/>
      <c r="CYC1" s="989"/>
      <c r="CYD1" s="989"/>
      <c r="CYE1" s="989"/>
      <c r="CYF1" s="989"/>
      <c r="CYG1" s="989"/>
      <c r="CYH1" s="989"/>
      <c r="CYI1" s="989"/>
      <c r="CYJ1" s="989"/>
      <c r="CYK1" s="989"/>
      <c r="CYL1" s="989"/>
      <c r="CYM1" s="989"/>
      <c r="CYN1" s="989"/>
      <c r="CYO1" s="989"/>
      <c r="CYP1" s="989"/>
      <c r="CYQ1" s="989"/>
      <c r="CYR1" s="989"/>
      <c r="CYS1" s="989"/>
      <c r="CYT1" s="989"/>
      <c r="CYU1" s="989"/>
      <c r="CYV1" s="989"/>
      <c r="CYW1" s="989"/>
      <c r="CYX1" s="989"/>
      <c r="CYY1" s="989"/>
      <c r="CYZ1" s="989"/>
      <c r="CZA1" s="989"/>
      <c r="CZB1" s="989"/>
      <c r="CZC1" s="989"/>
      <c r="CZD1" s="989"/>
      <c r="CZE1" s="989"/>
      <c r="CZF1" s="989"/>
      <c r="CZG1" s="989"/>
      <c r="CZH1" s="989"/>
      <c r="CZI1" s="989"/>
      <c r="CZJ1" s="989"/>
      <c r="CZK1" s="989"/>
      <c r="CZL1" s="989"/>
      <c r="CZM1" s="989"/>
      <c r="CZN1" s="989"/>
      <c r="CZO1" s="989"/>
      <c r="CZP1" s="989"/>
      <c r="CZQ1" s="989"/>
      <c r="CZR1" s="989"/>
      <c r="CZS1" s="989"/>
      <c r="CZT1" s="989"/>
      <c r="CZU1" s="989"/>
      <c r="CZV1" s="989"/>
      <c r="CZW1" s="989"/>
      <c r="CZX1" s="989"/>
      <c r="CZY1" s="989"/>
      <c r="CZZ1" s="989"/>
      <c r="DAA1" s="989"/>
      <c r="DAB1" s="989"/>
      <c r="DAC1" s="989"/>
      <c r="DAD1" s="989"/>
      <c r="DAE1" s="989"/>
      <c r="DAF1" s="989"/>
      <c r="DAG1" s="989"/>
      <c r="DAH1" s="989"/>
      <c r="DAI1" s="989"/>
      <c r="DAJ1" s="989"/>
      <c r="DAK1" s="989"/>
      <c r="DAL1" s="989"/>
      <c r="DAM1" s="989"/>
      <c r="DAN1" s="989"/>
      <c r="DAO1" s="989"/>
      <c r="DAP1" s="989"/>
      <c r="DAQ1" s="989"/>
      <c r="DAR1" s="989"/>
      <c r="DAS1" s="989"/>
      <c r="DAT1" s="989"/>
      <c r="DAU1" s="989"/>
      <c r="DAV1" s="989"/>
      <c r="DAW1" s="989"/>
      <c r="DAX1" s="989"/>
      <c r="DAY1" s="989"/>
      <c r="DAZ1" s="989"/>
      <c r="DBA1" s="989"/>
      <c r="DBB1" s="989"/>
      <c r="DBC1" s="989"/>
      <c r="DBD1" s="989"/>
      <c r="DBE1" s="989"/>
      <c r="DBF1" s="989"/>
      <c r="DBG1" s="989"/>
      <c r="DBH1" s="989"/>
      <c r="DBI1" s="989"/>
      <c r="DBJ1" s="989"/>
      <c r="DBK1" s="989"/>
      <c r="DBL1" s="989"/>
      <c r="DBM1" s="989"/>
      <c r="DBN1" s="989"/>
      <c r="DBO1" s="989"/>
      <c r="DBP1" s="989"/>
      <c r="DBQ1" s="989"/>
      <c r="DBR1" s="989"/>
      <c r="DBS1" s="989"/>
      <c r="DBT1" s="989"/>
      <c r="DBU1" s="989"/>
      <c r="DBV1" s="989"/>
      <c r="DBW1" s="989"/>
      <c r="DBX1" s="989"/>
      <c r="DBY1" s="989"/>
      <c r="DBZ1" s="989"/>
      <c r="DCA1" s="989"/>
      <c r="DCB1" s="989"/>
      <c r="DCC1" s="989"/>
      <c r="DCD1" s="989"/>
      <c r="DCE1" s="989"/>
      <c r="DCF1" s="989"/>
      <c r="DCG1" s="989"/>
      <c r="DCH1" s="989"/>
      <c r="DCI1" s="989"/>
      <c r="DCJ1" s="989"/>
      <c r="DCK1" s="989"/>
      <c r="DCL1" s="989"/>
      <c r="DCM1" s="989"/>
      <c r="DCN1" s="989"/>
      <c r="DCO1" s="989"/>
      <c r="DCP1" s="989"/>
      <c r="DCQ1" s="989"/>
      <c r="DCR1" s="989"/>
      <c r="DCS1" s="989"/>
      <c r="DCT1" s="989"/>
      <c r="DCU1" s="989"/>
      <c r="DCV1" s="989"/>
      <c r="DCW1" s="989"/>
      <c r="DCX1" s="989"/>
      <c r="DCY1" s="989"/>
      <c r="DCZ1" s="989"/>
      <c r="DDA1" s="989"/>
      <c r="DDB1" s="989"/>
      <c r="DDC1" s="989"/>
      <c r="DDD1" s="989"/>
      <c r="DDE1" s="989"/>
      <c r="DDF1" s="989"/>
      <c r="DDG1" s="989"/>
      <c r="DDH1" s="989"/>
      <c r="DDI1" s="989"/>
      <c r="DDJ1" s="989"/>
      <c r="DDK1" s="989"/>
      <c r="DDL1" s="989"/>
      <c r="DDM1" s="989"/>
      <c r="DDN1" s="989"/>
      <c r="DDO1" s="989"/>
      <c r="DDP1" s="989"/>
      <c r="DDQ1" s="989"/>
      <c r="DDR1" s="989"/>
      <c r="DDS1" s="989"/>
      <c r="DDT1" s="989"/>
      <c r="DDU1" s="989"/>
      <c r="DDV1" s="989"/>
      <c r="DDW1" s="989"/>
      <c r="DDX1" s="989"/>
      <c r="DDY1" s="989"/>
      <c r="DDZ1" s="989"/>
      <c r="DEA1" s="989"/>
      <c r="DEB1" s="989"/>
      <c r="DEC1" s="989"/>
      <c r="DED1" s="989"/>
      <c r="DEE1" s="989"/>
      <c r="DEF1" s="989"/>
      <c r="DEG1" s="989"/>
      <c r="DEH1" s="989"/>
      <c r="DEI1" s="989"/>
      <c r="DEJ1" s="989"/>
      <c r="DEK1" s="989"/>
      <c r="DEL1" s="989"/>
      <c r="DEM1" s="989"/>
      <c r="DEN1" s="989"/>
      <c r="DEO1" s="989"/>
      <c r="DEP1" s="989"/>
      <c r="DEQ1" s="989"/>
      <c r="DER1" s="989"/>
      <c r="DES1" s="989"/>
      <c r="DET1" s="989"/>
      <c r="DEU1" s="989"/>
      <c r="DEV1" s="989"/>
      <c r="DEW1" s="989"/>
      <c r="DEX1" s="989"/>
      <c r="DEY1" s="989"/>
      <c r="DEZ1" s="989"/>
      <c r="DFA1" s="989"/>
      <c r="DFB1" s="989"/>
      <c r="DFC1" s="989"/>
      <c r="DFD1" s="989"/>
      <c r="DFE1" s="989"/>
      <c r="DFF1" s="989"/>
      <c r="DFG1" s="989"/>
      <c r="DFH1" s="989"/>
      <c r="DFI1" s="989"/>
      <c r="DFJ1" s="989"/>
      <c r="DFK1" s="989"/>
      <c r="DFL1" s="989"/>
      <c r="DFM1" s="989"/>
      <c r="DFN1" s="989"/>
      <c r="DFO1" s="989"/>
      <c r="DFP1" s="989"/>
      <c r="DFQ1" s="989"/>
      <c r="DFR1" s="989"/>
      <c r="DFS1" s="989"/>
      <c r="DFT1" s="989"/>
      <c r="DFU1" s="989"/>
      <c r="DFV1" s="989"/>
      <c r="DFW1" s="989"/>
      <c r="DFX1" s="989"/>
      <c r="DFY1" s="989"/>
      <c r="DFZ1" s="989"/>
      <c r="DGA1" s="989"/>
      <c r="DGB1" s="989"/>
      <c r="DGC1" s="989"/>
      <c r="DGD1" s="989"/>
      <c r="DGE1" s="989"/>
      <c r="DGF1" s="989"/>
      <c r="DGG1" s="989"/>
      <c r="DGH1" s="989"/>
      <c r="DGI1" s="989"/>
      <c r="DGJ1" s="989"/>
      <c r="DGK1" s="989"/>
      <c r="DGL1" s="989"/>
      <c r="DGM1" s="989"/>
      <c r="DGN1" s="989"/>
      <c r="DGO1" s="989"/>
      <c r="DGP1" s="989"/>
      <c r="DGQ1" s="989"/>
      <c r="DGR1" s="989"/>
      <c r="DGS1" s="989"/>
      <c r="DGT1" s="989"/>
      <c r="DGU1" s="989"/>
      <c r="DGV1" s="989"/>
      <c r="DGW1" s="989"/>
      <c r="DGX1" s="989"/>
      <c r="DGY1" s="989"/>
      <c r="DGZ1" s="989"/>
      <c r="DHA1" s="989"/>
      <c r="DHB1" s="989"/>
      <c r="DHC1" s="989"/>
      <c r="DHD1" s="989"/>
      <c r="DHE1" s="989"/>
      <c r="DHF1" s="989"/>
      <c r="DHG1" s="989"/>
      <c r="DHH1" s="989"/>
      <c r="DHI1" s="989"/>
      <c r="DHJ1" s="989"/>
      <c r="DHK1" s="989"/>
      <c r="DHL1" s="989"/>
      <c r="DHM1" s="989"/>
      <c r="DHN1" s="989"/>
      <c r="DHO1" s="989"/>
      <c r="DHP1" s="989"/>
      <c r="DHQ1" s="989"/>
      <c r="DHR1" s="989"/>
      <c r="DHS1" s="989"/>
      <c r="DHT1" s="989"/>
      <c r="DHU1" s="989"/>
      <c r="DHV1" s="989"/>
      <c r="DHW1" s="989"/>
      <c r="DHX1" s="989"/>
      <c r="DHY1" s="989"/>
      <c r="DHZ1" s="989"/>
      <c r="DIA1" s="989"/>
      <c r="DIB1" s="989"/>
      <c r="DIC1" s="989"/>
      <c r="DID1" s="989"/>
      <c r="DIE1" s="989"/>
      <c r="DIF1" s="989"/>
      <c r="DIG1" s="989"/>
      <c r="DIH1" s="989"/>
      <c r="DII1" s="989"/>
      <c r="DIJ1" s="989"/>
      <c r="DIK1" s="989"/>
      <c r="DIL1" s="989"/>
      <c r="DIM1" s="989"/>
      <c r="DIN1" s="989"/>
      <c r="DIO1" s="989"/>
      <c r="DIP1" s="989"/>
      <c r="DIQ1" s="989"/>
      <c r="DIR1" s="989"/>
      <c r="DIS1" s="989"/>
      <c r="DIT1" s="989"/>
      <c r="DIU1" s="989"/>
      <c r="DIV1" s="989"/>
      <c r="DIW1" s="989"/>
      <c r="DIX1" s="989"/>
      <c r="DIY1" s="989"/>
      <c r="DIZ1" s="989"/>
      <c r="DJA1" s="989"/>
      <c r="DJB1" s="989"/>
      <c r="DJC1" s="989"/>
      <c r="DJD1" s="989"/>
      <c r="DJE1" s="989"/>
      <c r="DJF1" s="989"/>
      <c r="DJG1" s="989"/>
      <c r="DJH1" s="989"/>
      <c r="DJI1" s="989"/>
      <c r="DJJ1" s="989"/>
      <c r="DJK1" s="989"/>
      <c r="DJL1" s="989"/>
      <c r="DJM1" s="989"/>
      <c r="DJN1" s="989"/>
      <c r="DJO1" s="989"/>
      <c r="DJP1" s="989"/>
      <c r="DJQ1" s="989"/>
      <c r="DJR1" s="989"/>
      <c r="DJS1" s="989"/>
      <c r="DJT1" s="989"/>
      <c r="DJU1" s="989"/>
      <c r="DJV1" s="989"/>
      <c r="DJW1" s="989"/>
      <c r="DJX1" s="989"/>
      <c r="DJY1" s="989"/>
      <c r="DJZ1" s="989"/>
      <c r="DKA1" s="989"/>
      <c r="DKB1" s="989"/>
      <c r="DKC1" s="989"/>
      <c r="DKD1" s="989"/>
      <c r="DKE1" s="989"/>
      <c r="DKF1" s="989"/>
      <c r="DKG1" s="989"/>
      <c r="DKH1" s="989"/>
      <c r="DKI1" s="989"/>
      <c r="DKJ1" s="989"/>
      <c r="DKK1" s="989"/>
      <c r="DKL1" s="989"/>
      <c r="DKM1" s="989"/>
      <c r="DKN1" s="989"/>
      <c r="DKO1" s="989"/>
      <c r="DKP1" s="989"/>
      <c r="DKQ1" s="989"/>
      <c r="DKR1" s="989"/>
      <c r="DKS1" s="989"/>
      <c r="DKT1" s="989"/>
      <c r="DKU1" s="989"/>
      <c r="DKV1" s="989"/>
      <c r="DKW1" s="989"/>
      <c r="DKX1" s="989"/>
      <c r="DKY1" s="989"/>
      <c r="DKZ1" s="989"/>
      <c r="DLA1" s="989"/>
      <c r="DLB1" s="989"/>
      <c r="DLC1" s="989"/>
      <c r="DLD1" s="989"/>
      <c r="DLE1" s="989"/>
      <c r="DLF1" s="989"/>
      <c r="DLG1" s="989"/>
      <c r="DLH1" s="989"/>
      <c r="DLI1" s="989"/>
      <c r="DLJ1" s="989"/>
      <c r="DLK1" s="989"/>
      <c r="DLL1" s="989"/>
      <c r="DLM1" s="989"/>
      <c r="DLN1" s="989"/>
      <c r="DLO1" s="989"/>
      <c r="DLP1" s="989"/>
      <c r="DLQ1" s="989"/>
      <c r="DLR1" s="989"/>
      <c r="DLS1" s="989"/>
      <c r="DLT1" s="989"/>
      <c r="DLU1" s="989"/>
      <c r="DLV1" s="989"/>
      <c r="DLW1" s="989"/>
      <c r="DLX1" s="989"/>
      <c r="DLY1" s="989"/>
      <c r="DLZ1" s="989"/>
      <c r="DMA1" s="989"/>
      <c r="DMB1" s="989"/>
      <c r="DMC1" s="989"/>
      <c r="DMD1" s="989"/>
      <c r="DME1" s="989"/>
      <c r="DMF1" s="989"/>
      <c r="DMG1" s="989"/>
      <c r="DMH1" s="989"/>
      <c r="DMI1" s="989"/>
      <c r="DMJ1" s="989"/>
      <c r="DMK1" s="989"/>
      <c r="DML1" s="989"/>
      <c r="DMM1" s="989"/>
      <c r="DMN1" s="989"/>
      <c r="DMO1" s="989"/>
      <c r="DMP1" s="989"/>
      <c r="DMQ1" s="989"/>
      <c r="DMR1" s="989"/>
      <c r="DMS1" s="989"/>
      <c r="DMT1" s="989"/>
      <c r="DMU1" s="989"/>
      <c r="DMV1" s="989"/>
      <c r="DMW1" s="989"/>
      <c r="DMX1" s="989"/>
      <c r="DMY1" s="989"/>
      <c r="DMZ1" s="989"/>
      <c r="DNA1" s="989"/>
      <c r="DNB1" s="989"/>
      <c r="DNC1" s="989"/>
      <c r="DND1" s="989"/>
      <c r="DNE1" s="989"/>
      <c r="DNF1" s="989"/>
      <c r="DNG1" s="989"/>
      <c r="DNH1" s="989"/>
      <c r="DNI1" s="989"/>
      <c r="DNJ1" s="989"/>
      <c r="DNK1" s="989"/>
      <c r="DNL1" s="989"/>
      <c r="DNM1" s="989"/>
      <c r="DNN1" s="989"/>
      <c r="DNO1" s="989"/>
      <c r="DNP1" s="989"/>
      <c r="DNQ1" s="989"/>
      <c r="DNR1" s="989"/>
      <c r="DNS1" s="989"/>
      <c r="DNT1" s="989"/>
      <c r="DNU1" s="989"/>
      <c r="DNV1" s="989"/>
      <c r="DNW1" s="989"/>
      <c r="DNX1" s="989"/>
      <c r="DNY1" s="989"/>
      <c r="DNZ1" s="989"/>
      <c r="DOA1" s="989"/>
      <c r="DOB1" s="989"/>
      <c r="DOC1" s="989"/>
      <c r="DOD1" s="989"/>
      <c r="DOE1" s="989"/>
      <c r="DOF1" s="989"/>
      <c r="DOG1" s="989"/>
      <c r="DOH1" s="989"/>
      <c r="DOI1" s="989"/>
      <c r="DOJ1" s="989"/>
      <c r="DOK1" s="989"/>
      <c r="DOL1" s="989"/>
      <c r="DOM1" s="989"/>
      <c r="DON1" s="989"/>
      <c r="DOO1" s="989"/>
      <c r="DOP1" s="989"/>
      <c r="DOQ1" s="989"/>
      <c r="DOR1" s="989"/>
      <c r="DOS1" s="989"/>
      <c r="DOT1" s="989"/>
      <c r="DOU1" s="989"/>
      <c r="DOV1" s="989"/>
      <c r="DOW1" s="989"/>
      <c r="DOX1" s="989"/>
      <c r="DOY1" s="989"/>
      <c r="DOZ1" s="989"/>
      <c r="DPA1" s="989"/>
      <c r="DPB1" s="989"/>
      <c r="DPC1" s="989"/>
      <c r="DPD1" s="989"/>
      <c r="DPE1" s="989"/>
      <c r="DPF1" s="989"/>
      <c r="DPG1" s="989"/>
      <c r="DPH1" s="989"/>
      <c r="DPI1" s="989"/>
      <c r="DPJ1" s="989"/>
      <c r="DPK1" s="989"/>
      <c r="DPL1" s="989"/>
      <c r="DPM1" s="989"/>
      <c r="DPN1" s="989"/>
      <c r="DPO1" s="989"/>
      <c r="DPP1" s="989"/>
      <c r="DPQ1" s="989"/>
      <c r="DPR1" s="989"/>
      <c r="DPS1" s="989"/>
      <c r="DPT1" s="989"/>
      <c r="DPU1" s="989"/>
      <c r="DPV1" s="989"/>
      <c r="DPW1" s="989"/>
      <c r="DPX1" s="989"/>
      <c r="DPY1" s="989"/>
      <c r="DPZ1" s="989"/>
      <c r="DQA1" s="989"/>
      <c r="DQB1" s="989"/>
      <c r="DQC1" s="989"/>
      <c r="DQD1" s="989"/>
      <c r="DQE1" s="989"/>
      <c r="DQF1" s="989"/>
      <c r="DQG1" s="989"/>
      <c r="DQH1" s="989"/>
      <c r="DQI1" s="989"/>
      <c r="DQJ1" s="989"/>
      <c r="DQK1" s="989"/>
      <c r="DQL1" s="989"/>
      <c r="DQM1" s="989"/>
      <c r="DQN1" s="989"/>
      <c r="DQO1" s="989"/>
      <c r="DQP1" s="989"/>
      <c r="DQQ1" s="989"/>
      <c r="DQR1" s="989"/>
      <c r="DQS1" s="989"/>
      <c r="DQT1" s="989"/>
      <c r="DQU1" s="989"/>
      <c r="DQV1" s="989"/>
      <c r="DQW1" s="989"/>
      <c r="DQX1" s="989"/>
      <c r="DQY1" s="989"/>
      <c r="DQZ1" s="989"/>
      <c r="DRA1" s="989"/>
      <c r="DRB1" s="989"/>
      <c r="DRC1" s="989"/>
      <c r="DRD1" s="989"/>
      <c r="DRE1" s="989"/>
      <c r="DRF1" s="989"/>
      <c r="DRG1" s="989"/>
      <c r="DRH1" s="989"/>
      <c r="DRI1" s="989"/>
      <c r="DRJ1" s="989"/>
      <c r="DRK1" s="989"/>
      <c r="DRL1" s="989"/>
      <c r="DRM1" s="989"/>
      <c r="DRN1" s="989"/>
      <c r="DRO1" s="989"/>
      <c r="DRP1" s="989"/>
      <c r="DRQ1" s="989"/>
      <c r="DRR1" s="989"/>
      <c r="DRS1" s="989"/>
      <c r="DRT1" s="989"/>
      <c r="DRU1" s="989"/>
      <c r="DRV1" s="989"/>
      <c r="DRW1" s="989"/>
      <c r="DRX1" s="989"/>
      <c r="DRY1" s="989"/>
      <c r="DRZ1" s="989"/>
      <c r="DSA1" s="989"/>
      <c r="DSB1" s="989"/>
      <c r="DSC1" s="989"/>
      <c r="DSD1" s="989"/>
      <c r="DSE1" s="989"/>
      <c r="DSF1" s="989"/>
      <c r="DSG1" s="989"/>
      <c r="DSH1" s="989"/>
      <c r="DSI1" s="989"/>
      <c r="DSJ1" s="989"/>
      <c r="DSK1" s="989"/>
      <c r="DSL1" s="989"/>
      <c r="DSM1" s="989"/>
      <c r="DSN1" s="989"/>
      <c r="DSO1" s="989"/>
      <c r="DSP1" s="989"/>
      <c r="DSQ1" s="989"/>
      <c r="DSR1" s="989"/>
      <c r="DSS1" s="989"/>
      <c r="DST1" s="989"/>
      <c r="DSU1" s="989"/>
      <c r="DSV1" s="989"/>
      <c r="DSW1" s="989"/>
      <c r="DSX1" s="989"/>
      <c r="DSY1" s="989"/>
      <c r="DSZ1" s="989"/>
      <c r="DTA1" s="989"/>
      <c r="DTB1" s="989"/>
      <c r="DTC1" s="989"/>
      <c r="DTD1" s="989"/>
      <c r="DTE1" s="989"/>
      <c r="DTF1" s="989"/>
      <c r="DTG1" s="989"/>
      <c r="DTH1" s="989"/>
      <c r="DTI1" s="989"/>
      <c r="DTJ1" s="989"/>
      <c r="DTK1" s="989"/>
      <c r="DTL1" s="989"/>
      <c r="DTM1" s="989"/>
      <c r="DTN1" s="989"/>
      <c r="DTO1" s="989"/>
      <c r="DTP1" s="989"/>
      <c r="DTQ1" s="989"/>
      <c r="DTR1" s="989"/>
      <c r="DTS1" s="989"/>
      <c r="DTT1" s="989"/>
      <c r="DTU1" s="989"/>
      <c r="DTV1" s="989"/>
      <c r="DTW1" s="989"/>
      <c r="DTX1" s="989"/>
      <c r="DTY1" s="989"/>
      <c r="DTZ1" s="989"/>
      <c r="DUA1" s="989"/>
      <c r="DUB1" s="989"/>
      <c r="DUC1" s="989"/>
      <c r="DUD1" s="989"/>
      <c r="DUE1" s="989"/>
      <c r="DUF1" s="989"/>
      <c r="DUG1" s="989"/>
      <c r="DUH1" s="989"/>
      <c r="DUI1" s="989"/>
      <c r="DUJ1" s="989"/>
      <c r="DUK1" s="989"/>
      <c r="DUL1" s="989"/>
      <c r="DUM1" s="989"/>
      <c r="DUN1" s="989"/>
      <c r="DUO1" s="989"/>
      <c r="DUP1" s="989"/>
      <c r="DUQ1" s="989"/>
      <c r="DUR1" s="989"/>
      <c r="DUS1" s="989"/>
      <c r="DUT1" s="989"/>
      <c r="DUU1" s="989"/>
      <c r="DUV1" s="989"/>
      <c r="DUW1" s="989"/>
      <c r="DUX1" s="989"/>
      <c r="DUY1" s="989"/>
      <c r="DUZ1" s="989"/>
      <c r="DVA1" s="989"/>
      <c r="DVB1" s="989"/>
      <c r="DVC1" s="989"/>
      <c r="DVD1" s="989"/>
      <c r="DVE1" s="989"/>
      <c r="DVF1" s="989"/>
      <c r="DVG1" s="989"/>
      <c r="DVH1" s="989"/>
      <c r="DVI1" s="989"/>
      <c r="DVJ1" s="989"/>
      <c r="DVK1" s="989"/>
      <c r="DVL1" s="989"/>
      <c r="DVM1" s="989"/>
      <c r="DVN1" s="989"/>
      <c r="DVO1" s="989"/>
      <c r="DVP1" s="989"/>
      <c r="DVQ1" s="989"/>
      <c r="DVR1" s="989"/>
      <c r="DVS1" s="989"/>
      <c r="DVT1" s="989"/>
      <c r="DVU1" s="989"/>
      <c r="DVV1" s="989"/>
      <c r="DVW1" s="989"/>
      <c r="DVX1" s="989"/>
      <c r="DVY1" s="989"/>
      <c r="DVZ1" s="989"/>
      <c r="DWA1" s="989"/>
      <c r="DWB1" s="989"/>
      <c r="DWC1" s="989"/>
      <c r="DWD1" s="989"/>
      <c r="DWE1" s="989"/>
      <c r="DWF1" s="989"/>
      <c r="DWG1" s="989"/>
      <c r="DWH1" s="989"/>
      <c r="DWI1" s="989"/>
      <c r="DWJ1" s="989"/>
      <c r="DWK1" s="989"/>
      <c r="DWL1" s="989"/>
      <c r="DWM1" s="989"/>
      <c r="DWN1" s="989"/>
      <c r="DWO1" s="989"/>
      <c r="DWP1" s="989"/>
      <c r="DWQ1" s="989"/>
      <c r="DWR1" s="989"/>
      <c r="DWS1" s="989"/>
      <c r="DWT1" s="989"/>
      <c r="DWU1" s="989"/>
      <c r="DWV1" s="989"/>
      <c r="DWW1" s="989"/>
      <c r="DWX1" s="989"/>
      <c r="DWY1" s="989"/>
      <c r="DWZ1" s="989"/>
      <c r="DXA1" s="989"/>
      <c r="DXB1" s="989"/>
      <c r="DXC1" s="989"/>
      <c r="DXD1" s="989"/>
      <c r="DXE1" s="989"/>
      <c r="DXF1" s="989"/>
      <c r="DXG1" s="989"/>
      <c r="DXH1" s="989"/>
      <c r="DXI1" s="989"/>
      <c r="DXJ1" s="989"/>
      <c r="DXK1" s="989"/>
      <c r="DXL1" s="989"/>
      <c r="DXM1" s="989"/>
      <c r="DXN1" s="989"/>
      <c r="DXO1" s="989"/>
      <c r="DXP1" s="989"/>
      <c r="DXQ1" s="989"/>
      <c r="DXR1" s="989"/>
      <c r="DXS1" s="989"/>
      <c r="DXT1" s="989"/>
      <c r="DXU1" s="989"/>
      <c r="DXV1" s="989"/>
      <c r="DXW1" s="989"/>
      <c r="DXX1" s="989"/>
      <c r="DXY1" s="989"/>
      <c r="DXZ1" s="989"/>
      <c r="DYA1" s="989"/>
      <c r="DYB1" s="989"/>
      <c r="DYC1" s="989"/>
      <c r="DYD1" s="989"/>
      <c r="DYE1" s="989"/>
      <c r="DYF1" s="989"/>
      <c r="DYG1" s="989"/>
      <c r="DYH1" s="989"/>
      <c r="DYI1" s="989"/>
      <c r="DYJ1" s="989"/>
      <c r="DYK1" s="989"/>
      <c r="DYL1" s="989"/>
      <c r="DYM1" s="989"/>
      <c r="DYN1" s="989"/>
      <c r="DYO1" s="989"/>
      <c r="DYP1" s="989"/>
      <c r="DYQ1" s="989"/>
      <c r="DYR1" s="989"/>
      <c r="DYS1" s="989"/>
      <c r="DYT1" s="989"/>
      <c r="DYU1" s="989"/>
      <c r="DYV1" s="989"/>
      <c r="DYW1" s="989"/>
      <c r="DYX1" s="989"/>
      <c r="DYY1" s="989"/>
      <c r="DYZ1" s="989"/>
      <c r="DZA1" s="989"/>
      <c r="DZB1" s="989"/>
      <c r="DZC1" s="989"/>
      <c r="DZD1" s="989"/>
      <c r="DZE1" s="989"/>
      <c r="DZF1" s="989"/>
      <c r="DZG1" s="989"/>
      <c r="DZH1" s="989"/>
      <c r="DZI1" s="989"/>
      <c r="DZJ1" s="989"/>
      <c r="DZK1" s="989"/>
      <c r="DZL1" s="989"/>
      <c r="DZM1" s="989"/>
      <c r="DZN1" s="989"/>
      <c r="DZO1" s="989"/>
      <c r="DZP1" s="989"/>
      <c r="DZQ1" s="989"/>
      <c r="DZR1" s="989"/>
      <c r="DZS1" s="989"/>
      <c r="DZT1" s="989"/>
      <c r="DZU1" s="989"/>
      <c r="DZV1" s="989"/>
      <c r="DZW1" s="989"/>
      <c r="DZX1" s="989"/>
      <c r="DZY1" s="989"/>
      <c r="DZZ1" s="989"/>
      <c r="EAA1" s="989"/>
      <c r="EAB1" s="989"/>
      <c r="EAC1" s="989"/>
      <c r="EAD1" s="989"/>
      <c r="EAE1" s="989"/>
      <c r="EAF1" s="989"/>
      <c r="EAG1" s="989"/>
      <c r="EAH1" s="989"/>
      <c r="EAI1" s="989"/>
      <c r="EAJ1" s="989"/>
      <c r="EAK1" s="989"/>
      <c r="EAL1" s="989"/>
      <c r="EAM1" s="989"/>
      <c r="EAN1" s="989"/>
      <c r="EAO1" s="989"/>
      <c r="EAP1" s="989"/>
      <c r="EAQ1" s="989"/>
      <c r="EAR1" s="989"/>
      <c r="EAS1" s="989"/>
      <c r="EAT1" s="989"/>
      <c r="EAU1" s="989"/>
      <c r="EAV1" s="989"/>
      <c r="EAW1" s="989"/>
      <c r="EAX1" s="989"/>
      <c r="EAY1" s="989"/>
      <c r="EAZ1" s="989"/>
      <c r="EBA1" s="989"/>
      <c r="EBB1" s="989"/>
      <c r="EBC1" s="989"/>
      <c r="EBD1" s="989"/>
      <c r="EBE1" s="989"/>
      <c r="EBF1" s="989"/>
      <c r="EBG1" s="989"/>
      <c r="EBH1" s="989"/>
      <c r="EBI1" s="989"/>
      <c r="EBJ1" s="989"/>
      <c r="EBK1" s="989"/>
      <c r="EBL1" s="989"/>
      <c r="EBM1" s="989"/>
      <c r="EBN1" s="989"/>
      <c r="EBO1" s="989"/>
      <c r="EBP1" s="989"/>
      <c r="EBQ1" s="989"/>
      <c r="EBR1" s="989"/>
      <c r="EBS1" s="989"/>
      <c r="EBT1" s="989"/>
      <c r="EBU1" s="989"/>
      <c r="EBV1" s="989"/>
      <c r="EBW1" s="989"/>
      <c r="EBX1" s="989"/>
      <c r="EBY1" s="989"/>
      <c r="EBZ1" s="989"/>
      <c r="ECA1" s="989"/>
      <c r="ECB1" s="989"/>
      <c r="ECC1" s="989"/>
      <c r="ECD1" s="989"/>
      <c r="ECE1" s="989"/>
      <c r="ECF1" s="989"/>
      <c r="ECG1" s="989"/>
      <c r="ECH1" s="989"/>
      <c r="ECI1" s="989"/>
      <c r="ECJ1" s="989"/>
      <c r="ECK1" s="989"/>
      <c r="ECL1" s="989"/>
      <c r="ECM1" s="989"/>
      <c r="ECN1" s="989"/>
      <c r="ECO1" s="989"/>
      <c r="ECP1" s="989"/>
      <c r="ECQ1" s="989"/>
      <c r="ECR1" s="989"/>
      <c r="ECS1" s="989"/>
      <c r="ECT1" s="989"/>
      <c r="ECU1" s="989"/>
      <c r="ECV1" s="989"/>
      <c r="ECW1" s="989"/>
      <c r="ECX1" s="989"/>
      <c r="ECY1" s="989"/>
      <c r="ECZ1" s="989"/>
      <c r="EDA1" s="989"/>
      <c r="EDB1" s="989"/>
      <c r="EDC1" s="989"/>
      <c r="EDD1" s="989"/>
      <c r="EDE1" s="989"/>
      <c r="EDF1" s="989"/>
      <c r="EDG1" s="989"/>
      <c r="EDH1" s="989"/>
      <c r="EDI1" s="989"/>
      <c r="EDJ1" s="989"/>
      <c r="EDK1" s="989"/>
      <c r="EDL1" s="989"/>
      <c r="EDM1" s="989"/>
      <c r="EDN1" s="989"/>
      <c r="EDO1" s="989"/>
      <c r="EDP1" s="989"/>
      <c r="EDQ1" s="989"/>
      <c r="EDR1" s="989"/>
      <c r="EDS1" s="989"/>
      <c r="EDT1" s="989"/>
      <c r="EDU1" s="989"/>
      <c r="EDV1" s="989"/>
      <c r="EDW1" s="989"/>
      <c r="EDX1" s="989"/>
      <c r="EDY1" s="989"/>
      <c r="EDZ1" s="989"/>
      <c r="EEA1" s="989"/>
      <c r="EEB1" s="989"/>
      <c r="EEC1" s="989"/>
      <c r="EED1" s="989"/>
      <c r="EEE1" s="989"/>
      <c r="EEF1" s="989"/>
      <c r="EEG1" s="989"/>
      <c r="EEH1" s="989"/>
      <c r="EEI1" s="989"/>
      <c r="EEJ1" s="989"/>
      <c r="EEK1" s="989"/>
      <c r="EEL1" s="989"/>
      <c r="EEM1" s="989"/>
      <c r="EEN1" s="989"/>
      <c r="EEO1" s="989"/>
      <c r="EEP1" s="989"/>
      <c r="EEQ1" s="989"/>
      <c r="EER1" s="989"/>
      <c r="EES1" s="989"/>
      <c r="EET1" s="989"/>
      <c r="EEU1" s="989"/>
      <c r="EEV1" s="989"/>
      <c r="EEW1" s="989"/>
      <c r="EEX1" s="989"/>
      <c r="EEY1" s="989"/>
      <c r="EEZ1" s="989"/>
      <c r="EFA1" s="989"/>
      <c r="EFB1" s="989"/>
      <c r="EFC1" s="989"/>
      <c r="EFD1" s="989"/>
      <c r="EFE1" s="989"/>
      <c r="EFF1" s="989"/>
      <c r="EFG1" s="989"/>
      <c r="EFH1" s="989"/>
      <c r="EFI1" s="989"/>
      <c r="EFJ1" s="989"/>
      <c r="EFK1" s="989"/>
      <c r="EFL1" s="989"/>
      <c r="EFM1" s="989"/>
      <c r="EFN1" s="989"/>
      <c r="EFO1" s="989"/>
      <c r="EFP1" s="989"/>
      <c r="EFQ1" s="989"/>
      <c r="EFR1" s="989"/>
      <c r="EFS1" s="989"/>
      <c r="EFT1" s="989"/>
      <c r="EFU1" s="989"/>
      <c r="EFV1" s="989"/>
      <c r="EFW1" s="989"/>
      <c r="EFX1" s="989"/>
      <c r="EFY1" s="989"/>
      <c r="EFZ1" s="989"/>
      <c r="EGA1" s="989"/>
      <c r="EGB1" s="989"/>
      <c r="EGC1" s="989"/>
      <c r="EGD1" s="989"/>
      <c r="EGE1" s="989"/>
      <c r="EGF1" s="989"/>
      <c r="EGG1" s="989"/>
      <c r="EGH1" s="989"/>
      <c r="EGI1" s="989"/>
      <c r="EGJ1" s="989"/>
      <c r="EGK1" s="989"/>
      <c r="EGL1" s="989"/>
      <c r="EGM1" s="989"/>
      <c r="EGN1" s="989"/>
      <c r="EGO1" s="989"/>
      <c r="EGP1" s="989"/>
      <c r="EGQ1" s="989"/>
      <c r="EGR1" s="989"/>
      <c r="EGS1" s="989"/>
      <c r="EGT1" s="989"/>
      <c r="EGU1" s="989"/>
      <c r="EGV1" s="989"/>
      <c r="EGW1" s="989"/>
      <c r="EGX1" s="989"/>
      <c r="EGY1" s="989"/>
      <c r="EGZ1" s="989"/>
      <c r="EHA1" s="989"/>
      <c r="EHB1" s="989"/>
      <c r="EHC1" s="989"/>
      <c r="EHD1" s="989"/>
      <c r="EHE1" s="989"/>
      <c r="EHF1" s="989"/>
      <c r="EHG1" s="989"/>
      <c r="EHH1" s="989"/>
      <c r="EHI1" s="989"/>
      <c r="EHJ1" s="989"/>
      <c r="EHK1" s="989"/>
      <c r="EHL1" s="989"/>
      <c r="EHM1" s="989"/>
      <c r="EHN1" s="989"/>
      <c r="EHO1" s="989"/>
      <c r="EHP1" s="989"/>
      <c r="EHQ1" s="989"/>
      <c r="EHR1" s="989"/>
      <c r="EHS1" s="989"/>
      <c r="EHT1" s="989"/>
      <c r="EHU1" s="989"/>
      <c r="EHV1" s="989"/>
      <c r="EHW1" s="989"/>
      <c r="EHX1" s="989"/>
      <c r="EHY1" s="989"/>
      <c r="EHZ1" s="989"/>
      <c r="EIA1" s="989"/>
      <c r="EIB1" s="989"/>
      <c r="EIC1" s="989"/>
      <c r="EID1" s="989"/>
      <c r="EIE1" s="989"/>
      <c r="EIF1" s="989"/>
      <c r="EIG1" s="989"/>
      <c r="EIH1" s="989"/>
      <c r="EII1" s="989"/>
      <c r="EIJ1" s="989"/>
      <c r="EIK1" s="989"/>
      <c r="EIL1" s="989"/>
      <c r="EIM1" s="989"/>
      <c r="EIN1" s="989"/>
      <c r="EIO1" s="989"/>
      <c r="EIP1" s="989"/>
      <c r="EIQ1" s="989"/>
      <c r="EIR1" s="989"/>
      <c r="EIS1" s="989"/>
      <c r="EIT1" s="989"/>
      <c r="EIU1" s="989"/>
      <c r="EIV1" s="989"/>
      <c r="EIW1" s="989"/>
      <c r="EIX1" s="989"/>
      <c r="EIY1" s="989"/>
      <c r="EIZ1" s="989"/>
      <c r="EJA1" s="989"/>
      <c r="EJB1" s="989"/>
      <c r="EJC1" s="989"/>
      <c r="EJD1" s="989"/>
      <c r="EJE1" s="989"/>
      <c r="EJF1" s="989"/>
      <c r="EJG1" s="989"/>
      <c r="EJH1" s="989"/>
      <c r="EJI1" s="989"/>
      <c r="EJJ1" s="989"/>
      <c r="EJK1" s="989"/>
      <c r="EJL1" s="989"/>
      <c r="EJM1" s="989"/>
      <c r="EJN1" s="989"/>
      <c r="EJO1" s="989"/>
      <c r="EJP1" s="989"/>
      <c r="EJQ1" s="989"/>
      <c r="EJR1" s="989"/>
      <c r="EJS1" s="989"/>
      <c r="EJT1" s="989"/>
      <c r="EJU1" s="989"/>
      <c r="EJV1" s="989"/>
      <c r="EJW1" s="989"/>
      <c r="EJX1" s="989"/>
      <c r="EJY1" s="989"/>
      <c r="EJZ1" s="989"/>
      <c r="EKA1" s="989"/>
      <c r="EKB1" s="989"/>
      <c r="EKC1" s="989"/>
      <c r="EKD1" s="989"/>
      <c r="EKE1" s="989"/>
      <c r="EKF1" s="989"/>
      <c r="EKG1" s="989"/>
      <c r="EKH1" s="989"/>
      <c r="EKI1" s="989"/>
      <c r="EKJ1" s="989"/>
      <c r="EKK1" s="989"/>
      <c r="EKL1" s="989"/>
      <c r="EKM1" s="989"/>
      <c r="EKN1" s="989"/>
      <c r="EKO1" s="989"/>
      <c r="EKP1" s="989"/>
      <c r="EKQ1" s="989"/>
      <c r="EKR1" s="989"/>
      <c r="EKS1" s="989"/>
      <c r="EKT1" s="989"/>
      <c r="EKU1" s="989"/>
      <c r="EKV1" s="989"/>
      <c r="EKW1" s="989"/>
      <c r="EKX1" s="989"/>
      <c r="EKY1" s="989"/>
      <c r="EKZ1" s="989"/>
      <c r="ELA1" s="989"/>
      <c r="ELB1" s="989"/>
      <c r="ELC1" s="989"/>
      <c r="ELD1" s="989"/>
      <c r="ELE1" s="989"/>
      <c r="ELF1" s="989"/>
      <c r="ELG1" s="989"/>
      <c r="ELH1" s="989"/>
      <c r="ELI1" s="989"/>
      <c r="ELJ1" s="989"/>
      <c r="ELK1" s="989"/>
      <c r="ELL1" s="989"/>
      <c r="ELM1" s="989"/>
      <c r="ELN1" s="989"/>
      <c r="ELO1" s="989"/>
      <c r="ELP1" s="989"/>
      <c r="ELQ1" s="989"/>
      <c r="ELR1" s="989"/>
      <c r="ELS1" s="989"/>
      <c r="ELT1" s="989"/>
      <c r="ELU1" s="989"/>
      <c r="ELV1" s="989"/>
      <c r="ELW1" s="989"/>
      <c r="ELX1" s="989"/>
      <c r="ELY1" s="989"/>
      <c r="ELZ1" s="989"/>
      <c r="EMA1" s="989"/>
      <c r="EMB1" s="989"/>
      <c r="EMC1" s="989"/>
      <c r="EMD1" s="989"/>
      <c r="EME1" s="989"/>
      <c r="EMF1" s="989"/>
      <c r="EMG1" s="989"/>
      <c r="EMH1" s="989"/>
      <c r="EMI1" s="989"/>
      <c r="EMJ1" s="989"/>
      <c r="EMK1" s="989"/>
      <c r="EML1" s="989"/>
      <c r="EMM1" s="989"/>
      <c r="EMN1" s="989"/>
      <c r="EMO1" s="989"/>
      <c r="EMP1" s="989"/>
      <c r="EMQ1" s="989"/>
      <c r="EMR1" s="989"/>
      <c r="EMS1" s="989"/>
      <c r="EMT1" s="989"/>
      <c r="EMU1" s="989"/>
      <c r="EMV1" s="989"/>
      <c r="EMW1" s="989"/>
      <c r="EMX1" s="989"/>
      <c r="EMY1" s="989"/>
      <c r="EMZ1" s="989"/>
      <c r="ENA1" s="989"/>
      <c r="ENB1" s="989"/>
      <c r="ENC1" s="989"/>
      <c r="END1" s="989"/>
      <c r="ENE1" s="989"/>
      <c r="ENF1" s="989"/>
      <c r="ENG1" s="989"/>
      <c r="ENH1" s="989"/>
      <c r="ENI1" s="989"/>
      <c r="ENJ1" s="989"/>
      <c r="ENK1" s="989"/>
      <c r="ENL1" s="989"/>
      <c r="ENM1" s="989"/>
      <c r="ENN1" s="989"/>
      <c r="ENO1" s="989"/>
      <c r="ENP1" s="989"/>
      <c r="ENQ1" s="989"/>
      <c r="ENR1" s="989"/>
      <c r="ENS1" s="989"/>
      <c r="ENT1" s="989"/>
      <c r="ENU1" s="989"/>
      <c r="ENV1" s="989"/>
      <c r="ENW1" s="989"/>
      <c r="ENX1" s="989"/>
      <c r="ENY1" s="989"/>
      <c r="ENZ1" s="989"/>
      <c r="EOA1" s="989"/>
      <c r="EOB1" s="989"/>
      <c r="EOC1" s="989"/>
      <c r="EOD1" s="989"/>
      <c r="EOE1" s="989"/>
      <c r="EOF1" s="989"/>
      <c r="EOG1" s="989"/>
      <c r="EOH1" s="989"/>
      <c r="EOI1" s="989"/>
      <c r="EOJ1" s="989"/>
      <c r="EOK1" s="989"/>
      <c r="EOL1" s="989"/>
      <c r="EOM1" s="989"/>
      <c r="EON1" s="989"/>
      <c r="EOO1" s="989"/>
      <c r="EOP1" s="989"/>
      <c r="EOQ1" s="989"/>
      <c r="EOR1" s="989"/>
      <c r="EOS1" s="989"/>
      <c r="EOT1" s="989"/>
      <c r="EOU1" s="989"/>
      <c r="EOV1" s="989"/>
      <c r="EOW1" s="989"/>
      <c r="EOX1" s="989"/>
      <c r="EOY1" s="989"/>
      <c r="EOZ1" s="989"/>
      <c r="EPA1" s="989"/>
      <c r="EPB1" s="989"/>
      <c r="EPC1" s="989"/>
      <c r="EPD1" s="989"/>
      <c r="EPE1" s="989"/>
      <c r="EPF1" s="989"/>
      <c r="EPG1" s="989"/>
      <c r="EPH1" s="989"/>
      <c r="EPI1" s="989"/>
      <c r="EPJ1" s="989"/>
      <c r="EPK1" s="989"/>
      <c r="EPL1" s="989"/>
      <c r="EPM1" s="989"/>
      <c r="EPN1" s="989"/>
      <c r="EPO1" s="989"/>
      <c r="EPP1" s="989"/>
      <c r="EPQ1" s="989"/>
      <c r="EPR1" s="989"/>
      <c r="EPS1" s="989"/>
      <c r="EPT1" s="989"/>
      <c r="EPU1" s="989"/>
      <c r="EPV1" s="989"/>
      <c r="EPW1" s="989"/>
      <c r="EPX1" s="989"/>
      <c r="EPY1" s="989"/>
      <c r="EPZ1" s="989"/>
      <c r="EQA1" s="989"/>
      <c r="EQB1" s="989"/>
      <c r="EQC1" s="989"/>
      <c r="EQD1" s="989"/>
      <c r="EQE1" s="989"/>
      <c r="EQF1" s="989"/>
      <c r="EQG1" s="989"/>
      <c r="EQH1" s="989"/>
      <c r="EQI1" s="989"/>
      <c r="EQJ1" s="989"/>
      <c r="EQK1" s="989"/>
      <c r="EQL1" s="989"/>
      <c r="EQM1" s="989"/>
      <c r="EQN1" s="989"/>
      <c r="EQO1" s="989"/>
      <c r="EQP1" s="989"/>
      <c r="EQQ1" s="989"/>
      <c r="EQR1" s="989"/>
      <c r="EQS1" s="989"/>
      <c r="EQT1" s="989"/>
      <c r="EQU1" s="989"/>
      <c r="EQV1" s="989"/>
      <c r="EQW1" s="989"/>
      <c r="EQX1" s="989"/>
      <c r="EQY1" s="989"/>
      <c r="EQZ1" s="989"/>
      <c r="ERA1" s="989"/>
      <c r="ERB1" s="989"/>
      <c r="ERC1" s="989"/>
      <c r="ERD1" s="989"/>
      <c r="ERE1" s="989"/>
      <c r="ERF1" s="989"/>
      <c r="ERG1" s="989"/>
      <c r="ERH1" s="989"/>
      <c r="ERI1" s="989"/>
      <c r="ERJ1" s="989"/>
      <c r="ERK1" s="989"/>
      <c r="ERL1" s="989"/>
      <c r="ERM1" s="989"/>
      <c r="ERN1" s="989"/>
      <c r="ERO1" s="989"/>
      <c r="ERP1" s="989"/>
      <c r="ERQ1" s="989"/>
      <c r="ERR1" s="989"/>
      <c r="ERS1" s="989"/>
      <c r="ERT1" s="989"/>
      <c r="ERU1" s="989"/>
      <c r="ERV1" s="989"/>
      <c r="ERW1" s="989"/>
      <c r="ERX1" s="989"/>
      <c r="ERY1" s="989"/>
      <c r="ERZ1" s="989"/>
      <c r="ESA1" s="989"/>
      <c r="ESB1" s="989"/>
      <c r="ESC1" s="989"/>
      <c r="ESD1" s="989"/>
      <c r="ESE1" s="989"/>
      <c r="ESF1" s="989"/>
      <c r="ESG1" s="989"/>
      <c r="ESH1" s="989"/>
      <c r="ESI1" s="989"/>
      <c r="ESJ1" s="989"/>
      <c r="ESK1" s="989"/>
      <c r="ESL1" s="989"/>
      <c r="ESM1" s="989"/>
      <c r="ESN1" s="989"/>
      <c r="ESO1" s="989"/>
      <c r="ESP1" s="989"/>
      <c r="ESQ1" s="989"/>
      <c r="ESR1" s="989"/>
      <c r="ESS1" s="989"/>
      <c r="EST1" s="989"/>
      <c r="ESU1" s="989"/>
      <c r="ESV1" s="989"/>
      <c r="ESW1" s="989"/>
      <c r="ESX1" s="989"/>
      <c r="ESY1" s="989"/>
      <c r="ESZ1" s="989"/>
      <c r="ETA1" s="989"/>
      <c r="ETB1" s="989"/>
      <c r="ETC1" s="989"/>
      <c r="ETD1" s="989"/>
      <c r="ETE1" s="989"/>
      <c r="ETF1" s="989"/>
      <c r="ETG1" s="989"/>
      <c r="ETH1" s="989"/>
      <c r="ETI1" s="989"/>
      <c r="ETJ1" s="989"/>
      <c r="ETK1" s="989"/>
      <c r="ETL1" s="989"/>
      <c r="ETM1" s="989"/>
      <c r="ETN1" s="989"/>
      <c r="ETO1" s="989"/>
      <c r="ETP1" s="989"/>
      <c r="ETQ1" s="989"/>
      <c r="ETR1" s="989"/>
      <c r="ETS1" s="989"/>
      <c r="ETT1" s="989"/>
      <c r="ETU1" s="989"/>
      <c r="ETV1" s="989"/>
      <c r="ETW1" s="989"/>
      <c r="ETX1" s="989"/>
      <c r="ETY1" s="989"/>
      <c r="ETZ1" s="989"/>
      <c r="EUA1" s="989"/>
      <c r="EUB1" s="989"/>
      <c r="EUC1" s="989"/>
      <c r="EUD1" s="989"/>
      <c r="EUE1" s="989"/>
      <c r="EUF1" s="989"/>
      <c r="EUG1" s="989"/>
      <c r="EUH1" s="989"/>
      <c r="EUI1" s="989"/>
      <c r="EUJ1" s="989"/>
      <c r="EUK1" s="989"/>
      <c r="EUL1" s="989"/>
      <c r="EUM1" s="989"/>
      <c r="EUN1" s="989"/>
      <c r="EUO1" s="989"/>
      <c r="EUP1" s="989"/>
      <c r="EUQ1" s="989"/>
      <c r="EUR1" s="989"/>
      <c r="EUS1" s="989"/>
      <c r="EUT1" s="989"/>
      <c r="EUU1" s="989"/>
      <c r="EUV1" s="989"/>
      <c r="EUW1" s="989"/>
      <c r="EUX1" s="989"/>
      <c r="EUY1" s="989"/>
      <c r="EUZ1" s="989"/>
      <c r="EVA1" s="989"/>
      <c r="EVB1" s="989"/>
      <c r="EVC1" s="989"/>
      <c r="EVD1" s="989"/>
      <c r="EVE1" s="989"/>
      <c r="EVF1" s="989"/>
      <c r="EVG1" s="989"/>
      <c r="EVH1" s="989"/>
      <c r="EVI1" s="989"/>
      <c r="EVJ1" s="989"/>
      <c r="EVK1" s="989"/>
      <c r="EVL1" s="989"/>
      <c r="EVM1" s="989"/>
      <c r="EVN1" s="989"/>
      <c r="EVO1" s="989"/>
      <c r="EVP1" s="989"/>
      <c r="EVQ1" s="989"/>
      <c r="EVR1" s="989"/>
      <c r="EVS1" s="989"/>
      <c r="EVT1" s="989"/>
      <c r="EVU1" s="989"/>
      <c r="EVV1" s="989"/>
      <c r="EVW1" s="989"/>
      <c r="EVX1" s="989"/>
      <c r="EVY1" s="989"/>
      <c r="EVZ1" s="989"/>
      <c r="EWA1" s="989"/>
      <c r="EWB1" s="989"/>
      <c r="EWC1" s="989"/>
      <c r="EWD1" s="989"/>
      <c r="EWE1" s="989"/>
      <c r="EWF1" s="989"/>
      <c r="EWG1" s="989"/>
      <c r="EWH1" s="989"/>
      <c r="EWI1" s="989"/>
      <c r="EWJ1" s="989"/>
      <c r="EWK1" s="989"/>
      <c r="EWL1" s="989"/>
      <c r="EWM1" s="989"/>
      <c r="EWN1" s="989"/>
      <c r="EWO1" s="989"/>
      <c r="EWP1" s="989"/>
      <c r="EWQ1" s="989"/>
      <c r="EWR1" s="989"/>
      <c r="EWS1" s="989"/>
      <c r="EWT1" s="989"/>
      <c r="EWU1" s="989"/>
      <c r="EWV1" s="989"/>
      <c r="EWW1" s="989"/>
      <c r="EWX1" s="989"/>
      <c r="EWY1" s="989"/>
      <c r="EWZ1" s="989"/>
      <c r="EXA1" s="989"/>
      <c r="EXB1" s="989"/>
      <c r="EXC1" s="989"/>
      <c r="EXD1" s="989"/>
      <c r="EXE1" s="989"/>
      <c r="EXF1" s="989"/>
      <c r="EXG1" s="989"/>
      <c r="EXH1" s="989"/>
      <c r="EXI1" s="989"/>
      <c r="EXJ1" s="989"/>
      <c r="EXK1" s="989"/>
      <c r="EXL1" s="989"/>
      <c r="EXM1" s="989"/>
      <c r="EXN1" s="989"/>
      <c r="EXO1" s="989"/>
      <c r="EXP1" s="989"/>
      <c r="EXQ1" s="989"/>
      <c r="EXR1" s="989"/>
      <c r="EXS1" s="989"/>
      <c r="EXT1" s="989"/>
      <c r="EXU1" s="989"/>
      <c r="EXV1" s="989"/>
      <c r="EXW1" s="989"/>
      <c r="EXX1" s="989"/>
      <c r="EXY1" s="989"/>
      <c r="EXZ1" s="989"/>
      <c r="EYA1" s="989"/>
      <c r="EYB1" s="989"/>
      <c r="EYC1" s="989"/>
      <c r="EYD1" s="989"/>
      <c r="EYE1" s="989"/>
      <c r="EYF1" s="989"/>
      <c r="EYG1" s="989"/>
      <c r="EYH1" s="989"/>
      <c r="EYI1" s="989"/>
      <c r="EYJ1" s="989"/>
      <c r="EYK1" s="989"/>
      <c r="EYL1" s="989"/>
      <c r="EYM1" s="989"/>
      <c r="EYN1" s="989"/>
      <c r="EYO1" s="989"/>
      <c r="EYP1" s="989"/>
      <c r="EYQ1" s="989"/>
      <c r="EYR1" s="989"/>
      <c r="EYS1" s="989"/>
      <c r="EYT1" s="989"/>
      <c r="EYU1" s="989"/>
      <c r="EYV1" s="989"/>
      <c r="EYW1" s="989"/>
      <c r="EYX1" s="989"/>
      <c r="EYY1" s="989"/>
      <c r="EYZ1" s="989"/>
      <c r="EZA1" s="989"/>
      <c r="EZB1" s="989"/>
      <c r="EZC1" s="989"/>
      <c r="EZD1" s="989"/>
      <c r="EZE1" s="989"/>
      <c r="EZF1" s="989"/>
      <c r="EZG1" s="989"/>
      <c r="EZH1" s="989"/>
      <c r="EZI1" s="989"/>
      <c r="EZJ1" s="989"/>
      <c r="EZK1" s="989"/>
      <c r="EZL1" s="989"/>
      <c r="EZM1" s="989"/>
      <c r="EZN1" s="989"/>
      <c r="EZO1" s="989"/>
      <c r="EZP1" s="989"/>
      <c r="EZQ1" s="989"/>
      <c r="EZR1" s="989"/>
      <c r="EZS1" s="989"/>
      <c r="EZT1" s="989"/>
      <c r="EZU1" s="989"/>
      <c r="EZV1" s="989"/>
      <c r="EZW1" s="989"/>
      <c r="EZX1" s="989"/>
      <c r="EZY1" s="989"/>
      <c r="EZZ1" s="989"/>
      <c r="FAA1" s="989"/>
      <c r="FAB1" s="989"/>
      <c r="FAC1" s="989"/>
      <c r="FAD1" s="989"/>
      <c r="FAE1" s="989"/>
      <c r="FAF1" s="989"/>
      <c r="FAG1" s="989"/>
      <c r="FAH1" s="989"/>
      <c r="FAI1" s="989"/>
      <c r="FAJ1" s="989"/>
      <c r="FAK1" s="989"/>
      <c r="FAL1" s="989"/>
      <c r="FAM1" s="989"/>
      <c r="FAN1" s="989"/>
      <c r="FAO1" s="989"/>
      <c r="FAP1" s="989"/>
      <c r="FAQ1" s="989"/>
      <c r="FAR1" s="989"/>
      <c r="FAS1" s="989"/>
      <c r="FAT1" s="989"/>
      <c r="FAU1" s="989"/>
      <c r="FAV1" s="989"/>
      <c r="FAW1" s="989"/>
      <c r="FAX1" s="989"/>
      <c r="FAY1" s="989"/>
      <c r="FAZ1" s="989"/>
      <c r="FBA1" s="989"/>
      <c r="FBB1" s="989"/>
      <c r="FBC1" s="989"/>
      <c r="FBD1" s="989"/>
      <c r="FBE1" s="989"/>
      <c r="FBF1" s="989"/>
      <c r="FBG1" s="989"/>
      <c r="FBH1" s="989"/>
      <c r="FBI1" s="989"/>
      <c r="FBJ1" s="989"/>
      <c r="FBK1" s="989"/>
      <c r="FBL1" s="989"/>
      <c r="FBM1" s="989"/>
      <c r="FBN1" s="989"/>
      <c r="FBO1" s="989"/>
      <c r="FBP1" s="989"/>
      <c r="FBQ1" s="989"/>
      <c r="FBR1" s="989"/>
      <c r="FBS1" s="989"/>
      <c r="FBT1" s="989"/>
      <c r="FBU1" s="989"/>
      <c r="FBV1" s="989"/>
      <c r="FBW1" s="989"/>
      <c r="FBX1" s="989"/>
      <c r="FBY1" s="989"/>
      <c r="FBZ1" s="989"/>
      <c r="FCA1" s="989"/>
      <c r="FCB1" s="989"/>
      <c r="FCC1" s="989"/>
      <c r="FCD1" s="989"/>
      <c r="FCE1" s="989"/>
      <c r="FCF1" s="989"/>
      <c r="FCG1" s="989"/>
      <c r="FCH1" s="989"/>
      <c r="FCI1" s="989"/>
      <c r="FCJ1" s="989"/>
      <c r="FCK1" s="989"/>
      <c r="FCL1" s="989"/>
      <c r="FCM1" s="989"/>
      <c r="FCN1" s="989"/>
      <c r="FCO1" s="989"/>
      <c r="FCP1" s="989"/>
      <c r="FCQ1" s="989"/>
      <c r="FCR1" s="989"/>
      <c r="FCS1" s="989"/>
      <c r="FCT1" s="989"/>
      <c r="FCU1" s="989"/>
      <c r="FCV1" s="989"/>
      <c r="FCW1" s="989"/>
      <c r="FCX1" s="989"/>
      <c r="FCY1" s="989"/>
      <c r="FCZ1" s="989"/>
      <c r="FDA1" s="989"/>
      <c r="FDB1" s="989"/>
      <c r="FDC1" s="989"/>
      <c r="FDD1" s="989"/>
      <c r="FDE1" s="989"/>
      <c r="FDF1" s="989"/>
      <c r="FDG1" s="989"/>
      <c r="FDH1" s="989"/>
      <c r="FDI1" s="989"/>
      <c r="FDJ1" s="989"/>
      <c r="FDK1" s="989"/>
      <c r="FDL1" s="989"/>
      <c r="FDM1" s="989"/>
      <c r="FDN1" s="989"/>
      <c r="FDO1" s="989"/>
      <c r="FDP1" s="989"/>
      <c r="FDQ1" s="989"/>
      <c r="FDR1" s="989"/>
      <c r="FDS1" s="989"/>
      <c r="FDT1" s="989"/>
      <c r="FDU1" s="989"/>
      <c r="FDV1" s="989"/>
      <c r="FDW1" s="989"/>
      <c r="FDX1" s="989"/>
      <c r="FDY1" s="989"/>
      <c r="FDZ1" s="989"/>
      <c r="FEA1" s="989"/>
      <c r="FEB1" s="989"/>
      <c r="FEC1" s="989"/>
      <c r="FED1" s="989"/>
      <c r="FEE1" s="989"/>
      <c r="FEF1" s="989"/>
      <c r="FEG1" s="989"/>
      <c r="FEH1" s="989"/>
      <c r="FEI1" s="989"/>
      <c r="FEJ1" s="989"/>
      <c r="FEK1" s="989"/>
      <c r="FEL1" s="989"/>
      <c r="FEM1" s="989"/>
      <c r="FEN1" s="989"/>
      <c r="FEO1" s="989"/>
      <c r="FEP1" s="989"/>
      <c r="FEQ1" s="989"/>
      <c r="FER1" s="989"/>
      <c r="FES1" s="989"/>
      <c r="FET1" s="989"/>
      <c r="FEU1" s="989"/>
      <c r="FEV1" s="989"/>
      <c r="FEW1" s="989"/>
      <c r="FEX1" s="989"/>
      <c r="FEY1" s="989"/>
      <c r="FEZ1" s="989"/>
      <c r="FFA1" s="989"/>
      <c r="FFB1" s="989"/>
      <c r="FFC1" s="989"/>
      <c r="FFD1" s="989"/>
      <c r="FFE1" s="989"/>
      <c r="FFF1" s="989"/>
      <c r="FFG1" s="989"/>
      <c r="FFH1" s="989"/>
      <c r="FFI1" s="989"/>
      <c r="FFJ1" s="989"/>
      <c r="FFK1" s="989"/>
      <c r="FFL1" s="989"/>
      <c r="FFM1" s="989"/>
      <c r="FFN1" s="989"/>
      <c r="FFO1" s="989"/>
      <c r="FFP1" s="989"/>
      <c r="FFQ1" s="989"/>
      <c r="FFR1" s="989"/>
      <c r="FFS1" s="989"/>
      <c r="FFT1" s="989"/>
      <c r="FFU1" s="989"/>
      <c r="FFV1" s="989"/>
      <c r="FFW1" s="989"/>
      <c r="FFX1" s="989"/>
      <c r="FFY1" s="989"/>
      <c r="FFZ1" s="989"/>
      <c r="FGA1" s="989"/>
      <c r="FGB1" s="989"/>
      <c r="FGC1" s="989"/>
      <c r="FGD1" s="989"/>
      <c r="FGE1" s="989"/>
      <c r="FGF1" s="989"/>
      <c r="FGG1" s="989"/>
      <c r="FGH1" s="989"/>
      <c r="FGI1" s="989"/>
      <c r="FGJ1" s="989"/>
      <c r="FGK1" s="989"/>
      <c r="FGL1" s="989"/>
      <c r="FGM1" s="989"/>
      <c r="FGN1" s="989"/>
      <c r="FGO1" s="989"/>
      <c r="FGP1" s="989"/>
      <c r="FGQ1" s="989"/>
      <c r="FGR1" s="989"/>
      <c r="FGS1" s="989"/>
      <c r="FGT1" s="989"/>
      <c r="FGU1" s="989"/>
      <c r="FGV1" s="989"/>
      <c r="FGW1" s="989"/>
      <c r="FGX1" s="989"/>
      <c r="FGY1" s="989"/>
      <c r="FGZ1" s="989"/>
      <c r="FHA1" s="989"/>
      <c r="FHB1" s="989"/>
      <c r="FHC1" s="989"/>
      <c r="FHD1" s="989"/>
      <c r="FHE1" s="989"/>
      <c r="FHF1" s="989"/>
      <c r="FHG1" s="989"/>
      <c r="FHH1" s="989"/>
      <c r="FHI1" s="989"/>
      <c r="FHJ1" s="989"/>
      <c r="FHK1" s="989"/>
      <c r="FHL1" s="989"/>
      <c r="FHM1" s="989"/>
      <c r="FHN1" s="989"/>
      <c r="FHO1" s="989"/>
      <c r="FHP1" s="989"/>
      <c r="FHQ1" s="989"/>
      <c r="FHR1" s="989"/>
      <c r="FHS1" s="989"/>
      <c r="FHT1" s="989"/>
      <c r="FHU1" s="989"/>
      <c r="FHV1" s="989"/>
      <c r="FHW1" s="989"/>
      <c r="FHX1" s="989"/>
      <c r="FHY1" s="989"/>
      <c r="FHZ1" s="989"/>
      <c r="FIA1" s="989"/>
      <c r="FIB1" s="989"/>
      <c r="FIC1" s="989"/>
      <c r="FID1" s="989"/>
      <c r="FIE1" s="989"/>
      <c r="FIF1" s="989"/>
      <c r="FIG1" s="989"/>
      <c r="FIH1" s="989"/>
      <c r="FII1" s="989"/>
      <c r="FIJ1" s="989"/>
      <c r="FIK1" s="989"/>
      <c r="FIL1" s="989"/>
      <c r="FIM1" s="989"/>
      <c r="FIN1" s="989"/>
      <c r="FIO1" s="989"/>
      <c r="FIP1" s="989"/>
      <c r="FIQ1" s="989"/>
      <c r="FIR1" s="989"/>
      <c r="FIS1" s="989"/>
      <c r="FIT1" s="989"/>
      <c r="FIU1" s="989"/>
      <c r="FIV1" s="989"/>
      <c r="FIW1" s="989"/>
      <c r="FIX1" s="989"/>
      <c r="FIY1" s="989"/>
      <c r="FIZ1" s="989"/>
      <c r="FJA1" s="989"/>
      <c r="FJB1" s="989"/>
      <c r="FJC1" s="989"/>
      <c r="FJD1" s="989"/>
      <c r="FJE1" s="989"/>
      <c r="FJF1" s="989"/>
      <c r="FJG1" s="989"/>
      <c r="FJH1" s="989"/>
      <c r="FJI1" s="989"/>
      <c r="FJJ1" s="989"/>
      <c r="FJK1" s="989"/>
      <c r="FJL1" s="989"/>
      <c r="FJM1" s="989"/>
      <c r="FJN1" s="989"/>
      <c r="FJO1" s="989"/>
      <c r="FJP1" s="989"/>
      <c r="FJQ1" s="989"/>
      <c r="FJR1" s="989"/>
      <c r="FJS1" s="989"/>
      <c r="FJT1" s="989"/>
      <c r="FJU1" s="989"/>
      <c r="FJV1" s="989"/>
      <c r="FJW1" s="989"/>
      <c r="FJX1" s="989"/>
      <c r="FJY1" s="989"/>
      <c r="FJZ1" s="989"/>
      <c r="FKA1" s="989"/>
      <c r="FKB1" s="989"/>
      <c r="FKC1" s="989"/>
      <c r="FKD1" s="989"/>
      <c r="FKE1" s="989"/>
      <c r="FKF1" s="989"/>
      <c r="FKG1" s="989"/>
      <c r="FKH1" s="989"/>
      <c r="FKI1" s="989"/>
      <c r="FKJ1" s="989"/>
      <c r="FKK1" s="989"/>
      <c r="FKL1" s="989"/>
      <c r="FKM1" s="989"/>
      <c r="FKN1" s="989"/>
      <c r="FKO1" s="989"/>
      <c r="FKP1" s="989"/>
      <c r="FKQ1" s="989"/>
      <c r="FKR1" s="989"/>
      <c r="FKS1" s="989"/>
      <c r="FKT1" s="989"/>
      <c r="FKU1" s="989"/>
      <c r="FKV1" s="989"/>
      <c r="FKW1" s="989"/>
      <c r="FKX1" s="989"/>
      <c r="FKY1" s="989"/>
      <c r="FKZ1" s="989"/>
      <c r="FLA1" s="989"/>
      <c r="FLB1" s="989"/>
      <c r="FLC1" s="989"/>
      <c r="FLD1" s="989"/>
      <c r="FLE1" s="989"/>
      <c r="FLF1" s="989"/>
      <c r="FLG1" s="989"/>
      <c r="FLH1" s="989"/>
      <c r="FLI1" s="989"/>
      <c r="FLJ1" s="989"/>
      <c r="FLK1" s="989"/>
      <c r="FLL1" s="989"/>
      <c r="FLM1" s="989"/>
      <c r="FLN1" s="989"/>
      <c r="FLO1" s="989"/>
      <c r="FLP1" s="989"/>
      <c r="FLQ1" s="989"/>
      <c r="FLR1" s="989"/>
      <c r="FLS1" s="989"/>
      <c r="FLT1" s="989"/>
      <c r="FLU1" s="989"/>
      <c r="FLV1" s="989"/>
      <c r="FLW1" s="989"/>
      <c r="FLX1" s="989"/>
      <c r="FLY1" s="989"/>
      <c r="FLZ1" s="989"/>
      <c r="FMA1" s="989"/>
      <c r="FMB1" s="989"/>
      <c r="FMC1" s="989"/>
      <c r="FMD1" s="989"/>
      <c r="FME1" s="989"/>
      <c r="FMF1" s="989"/>
      <c r="FMG1" s="989"/>
      <c r="FMH1" s="989"/>
      <c r="FMI1" s="989"/>
      <c r="FMJ1" s="989"/>
      <c r="FMK1" s="989"/>
      <c r="FML1" s="989"/>
      <c r="FMM1" s="989"/>
      <c r="FMN1" s="989"/>
      <c r="FMO1" s="989"/>
      <c r="FMP1" s="989"/>
      <c r="FMQ1" s="989"/>
      <c r="FMR1" s="989"/>
      <c r="FMS1" s="989"/>
      <c r="FMT1" s="989"/>
      <c r="FMU1" s="989"/>
      <c r="FMV1" s="989"/>
      <c r="FMW1" s="989"/>
      <c r="FMX1" s="989"/>
      <c r="FMY1" s="989"/>
      <c r="FMZ1" s="989"/>
      <c r="FNA1" s="989"/>
      <c r="FNB1" s="989"/>
      <c r="FNC1" s="989"/>
      <c r="FND1" s="989"/>
      <c r="FNE1" s="989"/>
      <c r="FNF1" s="989"/>
      <c r="FNG1" s="989"/>
      <c r="FNH1" s="989"/>
      <c r="FNI1" s="989"/>
      <c r="FNJ1" s="989"/>
      <c r="FNK1" s="989"/>
      <c r="FNL1" s="989"/>
      <c r="FNM1" s="989"/>
      <c r="FNN1" s="989"/>
      <c r="FNO1" s="989"/>
      <c r="FNP1" s="989"/>
      <c r="FNQ1" s="989"/>
      <c r="FNR1" s="989"/>
      <c r="FNS1" s="989"/>
      <c r="FNT1" s="989"/>
      <c r="FNU1" s="989"/>
      <c r="FNV1" s="989"/>
      <c r="FNW1" s="989"/>
      <c r="FNX1" s="989"/>
      <c r="FNY1" s="989"/>
      <c r="FNZ1" s="989"/>
      <c r="FOA1" s="989"/>
      <c r="FOB1" s="989"/>
      <c r="FOC1" s="989"/>
      <c r="FOD1" s="989"/>
      <c r="FOE1" s="989"/>
      <c r="FOF1" s="989"/>
      <c r="FOG1" s="989"/>
      <c r="FOH1" s="989"/>
      <c r="FOI1" s="989"/>
      <c r="FOJ1" s="989"/>
      <c r="FOK1" s="989"/>
      <c r="FOL1" s="989"/>
      <c r="FOM1" s="989"/>
      <c r="FON1" s="989"/>
      <c r="FOO1" s="989"/>
      <c r="FOP1" s="989"/>
      <c r="FOQ1" s="989"/>
      <c r="FOR1" s="989"/>
      <c r="FOS1" s="989"/>
      <c r="FOT1" s="989"/>
      <c r="FOU1" s="989"/>
      <c r="FOV1" s="989"/>
      <c r="FOW1" s="989"/>
      <c r="FOX1" s="989"/>
      <c r="FOY1" s="989"/>
      <c r="FOZ1" s="989"/>
      <c r="FPA1" s="989"/>
      <c r="FPB1" s="989"/>
      <c r="FPC1" s="989"/>
      <c r="FPD1" s="989"/>
      <c r="FPE1" s="989"/>
      <c r="FPF1" s="989"/>
      <c r="FPG1" s="989"/>
      <c r="FPH1" s="989"/>
      <c r="FPI1" s="989"/>
      <c r="FPJ1" s="989"/>
      <c r="FPK1" s="989"/>
      <c r="FPL1" s="989"/>
      <c r="FPM1" s="989"/>
      <c r="FPN1" s="989"/>
      <c r="FPO1" s="989"/>
      <c r="FPP1" s="989"/>
      <c r="FPQ1" s="989"/>
      <c r="FPR1" s="989"/>
      <c r="FPS1" s="989"/>
      <c r="FPT1" s="989"/>
      <c r="FPU1" s="989"/>
      <c r="FPV1" s="989"/>
      <c r="FPW1" s="989"/>
      <c r="FPX1" s="989"/>
      <c r="FPY1" s="989"/>
      <c r="FPZ1" s="989"/>
      <c r="FQA1" s="989"/>
      <c r="FQB1" s="989"/>
      <c r="FQC1" s="989"/>
      <c r="FQD1" s="989"/>
      <c r="FQE1" s="989"/>
      <c r="FQF1" s="989"/>
      <c r="FQG1" s="989"/>
      <c r="FQH1" s="989"/>
      <c r="FQI1" s="989"/>
      <c r="FQJ1" s="989"/>
      <c r="FQK1" s="989"/>
      <c r="FQL1" s="989"/>
      <c r="FQM1" s="989"/>
      <c r="FQN1" s="989"/>
      <c r="FQO1" s="989"/>
      <c r="FQP1" s="989"/>
      <c r="FQQ1" s="989"/>
      <c r="FQR1" s="989"/>
      <c r="FQS1" s="989"/>
      <c r="FQT1" s="989"/>
      <c r="FQU1" s="989"/>
      <c r="FQV1" s="989"/>
      <c r="FQW1" s="989"/>
      <c r="FQX1" s="989"/>
      <c r="FQY1" s="989"/>
      <c r="FQZ1" s="989"/>
      <c r="FRA1" s="989"/>
      <c r="FRB1" s="989"/>
      <c r="FRC1" s="989"/>
      <c r="FRD1" s="989"/>
      <c r="FRE1" s="989"/>
      <c r="FRF1" s="989"/>
      <c r="FRG1" s="989"/>
      <c r="FRH1" s="989"/>
      <c r="FRI1" s="989"/>
      <c r="FRJ1" s="989"/>
      <c r="FRK1" s="989"/>
      <c r="FRL1" s="989"/>
      <c r="FRM1" s="989"/>
      <c r="FRN1" s="989"/>
      <c r="FRO1" s="989"/>
      <c r="FRP1" s="989"/>
      <c r="FRQ1" s="989"/>
      <c r="FRR1" s="989"/>
      <c r="FRS1" s="989"/>
      <c r="FRT1" s="989"/>
      <c r="FRU1" s="989"/>
      <c r="FRV1" s="989"/>
      <c r="FRW1" s="989"/>
      <c r="FRX1" s="989"/>
      <c r="FRY1" s="989"/>
      <c r="FRZ1" s="989"/>
      <c r="FSA1" s="989"/>
      <c r="FSB1" s="989"/>
      <c r="FSC1" s="989"/>
      <c r="FSD1" s="989"/>
      <c r="FSE1" s="989"/>
      <c r="FSF1" s="989"/>
      <c r="FSG1" s="989"/>
      <c r="FSH1" s="989"/>
      <c r="FSI1" s="989"/>
      <c r="FSJ1" s="989"/>
      <c r="FSK1" s="989"/>
      <c r="FSL1" s="989"/>
      <c r="FSM1" s="989"/>
      <c r="FSN1" s="989"/>
      <c r="FSO1" s="989"/>
      <c r="FSP1" s="989"/>
      <c r="FSQ1" s="989"/>
      <c r="FSR1" s="989"/>
      <c r="FSS1" s="989"/>
      <c r="FST1" s="989"/>
      <c r="FSU1" s="989"/>
      <c r="FSV1" s="989"/>
      <c r="FSW1" s="989"/>
      <c r="FSX1" s="989"/>
      <c r="FSY1" s="989"/>
      <c r="FSZ1" s="989"/>
      <c r="FTA1" s="989"/>
      <c r="FTB1" s="989"/>
      <c r="FTC1" s="989"/>
      <c r="FTD1" s="989"/>
      <c r="FTE1" s="989"/>
      <c r="FTF1" s="989"/>
      <c r="FTG1" s="989"/>
      <c r="FTH1" s="989"/>
      <c r="FTI1" s="989"/>
      <c r="FTJ1" s="989"/>
      <c r="FTK1" s="989"/>
      <c r="FTL1" s="989"/>
      <c r="FTM1" s="989"/>
      <c r="FTN1" s="989"/>
      <c r="FTO1" s="989"/>
      <c r="FTP1" s="989"/>
      <c r="FTQ1" s="989"/>
      <c r="FTR1" s="989"/>
      <c r="FTS1" s="989"/>
      <c r="FTT1" s="989"/>
      <c r="FTU1" s="989"/>
      <c r="FTV1" s="989"/>
      <c r="FTW1" s="989"/>
      <c r="FTX1" s="989"/>
      <c r="FTY1" s="989"/>
      <c r="FTZ1" s="989"/>
      <c r="FUA1" s="989"/>
      <c r="FUB1" s="989"/>
      <c r="FUC1" s="989"/>
      <c r="FUD1" s="989"/>
      <c r="FUE1" s="989"/>
      <c r="FUF1" s="989"/>
      <c r="FUG1" s="989"/>
      <c r="FUH1" s="989"/>
      <c r="FUI1" s="989"/>
      <c r="FUJ1" s="989"/>
      <c r="FUK1" s="989"/>
      <c r="FUL1" s="989"/>
      <c r="FUM1" s="989"/>
      <c r="FUN1" s="989"/>
      <c r="FUO1" s="989"/>
      <c r="FUP1" s="989"/>
      <c r="FUQ1" s="989"/>
      <c r="FUR1" s="989"/>
      <c r="FUS1" s="989"/>
      <c r="FUT1" s="989"/>
      <c r="FUU1" s="989"/>
      <c r="FUV1" s="989"/>
      <c r="FUW1" s="989"/>
      <c r="FUX1" s="989"/>
      <c r="FUY1" s="989"/>
      <c r="FUZ1" s="989"/>
      <c r="FVA1" s="989"/>
      <c r="FVB1" s="989"/>
      <c r="FVC1" s="989"/>
      <c r="FVD1" s="989"/>
      <c r="FVE1" s="989"/>
      <c r="FVF1" s="989"/>
      <c r="FVG1" s="989"/>
      <c r="FVH1" s="989"/>
      <c r="FVI1" s="989"/>
      <c r="FVJ1" s="989"/>
      <c r="FVK1" s="989"/>
      <c r="FVL1" s="989"/>
      <c r="FVM1" s="989"/>
      <c r="FVN1" s="989"/>
      <c r="FVO1" s="989"/>
      <c r="FVP1" s="989"/>
      <c r="FVQ1" s="989"/>
      <c r="FVR1" s="989"/>
      <c r="FVS1" s="989"/>
      <c r="FVT1" s="989"/>
      <c r="FVU1" s="989"/>
      <c r="FVV1" s="989"/>
      <c r="FVW1" s="989"/>
      <c r="FVX1" s="989"/>
      <c r="FVY1" s="989"/>
      <c r="FVZ1" s="989"/>
      <c r="FWA1" s="989"/>
      <c r="FWB1" s="989"/>
      <c r="FWC1" s="989"/>
      <c r="FWD1" s="989"/>
      <c r="FWE1" s="989"/>
      <c r="FWF1" s="989"/>
      <c r="FWG1" s="989"/>
      <c r="FWH1" s="989"/>
      <c r="FWI1" s="989"/>
      <c r="FWJ1" s="989"/>
      <c r="FWK1" s="989"/>
      <c r="FWL1" s="989"/>
      <c r="FWM1" s="989"/>
      <c r="FWN1" s="989"/>
      <c r="FWO1" s="989"/>
      <c r="FWP1" s="989"/>
      <c r="FWQ1" s="989"/>
      <c r="FWR1" s="989"/>
      <c r="FWS1" s="989"/>
      <c r="FWT1" s="989"/>
      <c r="FWU1" s="989"/>
      <c r="FWV1" s="989"/>
      <c r="FWW1" s="989"/>
      <c r="FWX1" s="989"/>
      <c r="FWY1" s="989"/>
      <c r="FWZ1" s="989"/>
      <c r="FXA1" s="989"/>
      <c r="FXB1" s="989"/>
      <c r="FXC1" s="989"/>
      <c r="FXD1" s="989"/>
      <c r="FXE1" s="989"/>
      <c r="FXF1" s="989"/>
      <c r="FXG1" s="989"/>
      <c r="FXH1" s="989"/>
      <c r="FXI1" s="989"/>
      <c r="FXJ1" s="989"/>
      <c r="FXK1" s="989"/>
      <c r="FXL1" s="989"/>
      <c r="FXM1" s="989"/>
      <c r="FXN1" s="989"/>
      <c r="FXO1" s="989"/>
      <c r="FXP1" s="989"/>
      <c r="FXQ1" s="989"/>
      <c r="FXR1" s="989"/>
      <c r="FXS1" s="989"/>
      <c r="FXT1" s="989"/>
      <c r="FXU1" s="989"/>
      <c r="FXV1" s="989"/>
      <c r="FXW1" s="989"/>
      <c r="FXX1" s="989"/>
      <c r="FXY1" s="989"/>
      <c r="FXZ1" s="989"/>
      <c r="FYA1" s="989"/>
      <c r="FYB1" s="989"/>
      <c r="FYC1" s="989"/>
      <c r="FYD1" s="989"/>
      <c r="FYE1" s="989"/>
      <c r="FYF1" s="989"/>
      <c r="FYG1" s="989"/>
      <c r="FYH1" s="989"/>
      <c r="FYI1" s="989"/>
      <c r="FYJ1" s="989"/>
      <c r="FYK1" s="989"/>
      <c r="FYL1" s="989"/>
      <c r="FYM1" s="989"/>
      <c r="FYN1" s="989"/>
      <c r="FYO1" s="989"/>
      <c r="FYP1" s="989"/>
      <c r="FYQ1" s="989"/>
      <c r="FYR1" s="989"/>
      <c r="FYS1" s="989"/>
      <c r="FYT1" s="989"/>
      <c r="FYU1" s="989"/>
      <c r="FYV1" s="989"/>
      <c r="FYW1" s="989"/>
      <c r="FYX1" s="989"/>
      <c r="FYY1" s="989"/>
      <c r="FYZ1" s="989"/>
      <c r="FZA1" s="989"/>
      <c r="FZB1" s="989"/>
      <c r="FZC1" s="989"/>
      <c r="FZD1" s="989"/>
      <c r="FZE1" s="989"/>
      <c r="FZF1" s="989"/>
      <c r="FZG1" s="989"/>
      <c r="FZH1" s="989"/>
      <c r="FZI1" s="989"/>
      <c r="FZJ1" s="989"/>
      <c r="FZK1" s="989"/>
      <c r="FZL1" s="989"/>
      <c r="FZM1" s="989"/>
      <c r="FZN1" s="989"/>
      <c r="FZO1" s="989"/>
      <c r="FZP1" s="989"/>
      <c r="FZQ1" s="989"/>
      <c r="FZR1" s="989"/>
      <c r="FZS1" s="989"/>
      <c r="FZT1" s="989"/>
      <c r="FZU1" s="989"/>
      <c r="FZV1" s="989"/>
      <c r="FZW1" s="989"/>
      <c r="FZX1" s="989"/>
      <c r="FZY1" s="989"/>
      <c r="FZZ1" s="989"/>
      <c r="GAA1" s="989"/>
      <c r="GAB1" s="989"/>
      <c r="GAC1" s="989"/>
      <c r="GAD1" s="989"/>
      <c r="GAE1" s="989"/>
      <c r="GAF1" s="989"/>
      <c r="GAG1" s="989"/>
      <c r="GAH1" s="989"/>
      <c r="GAI1" s="989"/>
      <c r="GAJ1" s="989"/>
      <c r="GAK1" s="989"/>
      <c r="GAL1" s="989"/>
      <c r="GAM1" s="989"/>
      <c r="GAN1" s="989"/>
      <c r="GAO1" s="989"/>
      <c r="GAP1" s="989"/>
      <c r="GAQ1" s="989"/>
      <c r="GAR1" s="989"/>
      <c r="GAS1" s="989"/>
      <c r="GAT1" s="989"/>
      <c r="GAU1" s="989"/>
      <c r="GAV1" s="989"/>
      <c r="GAW1" s="989"/>
      <c r="GAX1" s="989"/>
      <c r="GAY1" s="989"/>
      <c r="GAZ1" s="989"/>
      <c r="GBA1" s="989"/>
      <c r="GBB1" s="989"/>
      <c r="GBC1" s="989"/>
      <c r="GBD1" s="989"/>
      <c r="GBE1" s="989"/>
      <c r="GBF1" s="989"/>
      <c r="GBG1" s="989"/>
      <c r="GBH1" s="989"/>
      <c r="GBI1" s="989"/>
      <c r="GBJ1" s="989"/>
      <c r="GBK1" s="989"/>
      <c r="GBL1" s="989"/>
      <c r="GBM1" s="989"/>
      <c r="GBN1" s="989"/>
      <c r="GBO1" s="989"/>
      <c r="GBP1" s="989"/>
      <c r="GBQ1" s="989"/>
      <c r="GBR1" s="989"/>
      <c r="GBS1" s="989"/>
      <c r="GBT1" s="989"/>
      <c r="GBU1" s="989"/>
      <c r="GBV1" s="989"/>
      <c r="GBW1" s="989"/>
      <c r="GBX1" s="989"/>
      <c r="GBY1" s="989"/>
      <c r="GBZ1" s="989"/>
      <c r="GCA1" s="989"/>
      <c r="GCB1" s="989"/>
      <c r="GCC1" s="989"/>
      <c r="GCD1" s="989"/>
      <c r="GCE1" s="989"/>
      <c r="GCF1" s="989"/>
      <c r="GCG1" s="989"/>
      <c r="GCH1" s="989"/>
      <c r="GCI1" s="989"/>
      <c r="GCJ1" s="989"/>
      <c r="GCK1" s="989"/>
      <c r="GCL1" s="989"/>
      <c r="GCM1" s="989"/>
      <c r="GCN1" s="989"/>
      <c r="GCO1" s="989"/>
      <c r="GCP1" s="989"/>
      <c r="GCQ1" s="989"/>
      <c r="GCR1" s="989"/>
      <c r="GCS1" s="989"/>
      <c r="GCT1" s="989"/>
      <c r="GCU1" s="989"/>
      <c r="GCV1" s="989"/>
      <c r="GCW1" s="989"/>
      <c r="GCX1" s="989"/>
      <c r="GCY1" s="989"/>
      <c r="GCZ1" s="989"/>
      <c r="GDA1" s="989"/>
      <c r="GDB1" s="989"/>
      <c r="GDC1" s="989"/>
      <c r="GDD1" s="989"/>
      <c r="GDE1" s="989"/>
      <c r="GDF1" s="989"/>
      <c r="GDG1" s="989"/>
      <c r="GDH1" s="989"/>
      <c r="GDI1" s="989"/>
      <c r="GDJ1" s="989"/>
      <c r="GDK1" s="989"/>
      <c r="GDL1" s="989"/>
      <c r="GDM1" s="989"/>
      <c r="GDN1" s="989"/>
      <c r="GDO1" s="989"/>
      <c r="GDP1" s="989"/>
      <c r="GDQ1" s="989"/>
      <c r="GDR1" s="989"/>
      <c r="GDS1" s="989"/>
      <c r="GDT1" s="989"/>
      <c r="GDU1" s="989"/>
      <c r="GDV1" s="989"/>
      <c r="GDW1" s="989"/>
      <c r="GDX1" s="989"/>
      <c r="GDY1" s="989"/>
      <c r="GDZ1" s="989"/>
      <c r="GEA1" s="989"/>
      <c r="GEB1" s="989"/>
      <c r="GEC1" s="989"/>
      <c r="GED1" s="989"/>
      <c r="GEE1" s="989"/>
      <c r="GEF1" s="989"/>
      <c r="GEG1" s="989"/>
      <c r="GEH1" s="989"/>
      <c r="GEI1" s="989"/>
      <c r="GEJ1" s="989"/>
      <c r="GEK1" s="989"/>
      <c r="GEL1" s="989"/>
      <c r="GEM1" s="989"/>
      <c r="GEN1" s="989"/>
      <c r="GEO1" s="989"/>
      <c r="GEP1" s="989"/>
      <c r="GEQ1" s="989"/>
      <c r="GER1" s="989"/>
      <c r="GES1" s="989"/>
      <c r="GET1" s="989"/>
      <c r="GEU1" s="989"/>
      <c r="GEV1" s="989"/>
      <c r="GEW1" s="989"/>
      <c r="GEX1" s="989"/>
      <c r="GEY1" s="989"/>
      <c r="GEZ1" s="989"/>
      <c r="GFA1" s="989"/>
      <c r="GFB1" s="989"/>
      <c r="GFC1" s="989"/>
      <c r="GFD1" s="989"/>
      <c r="GFE1" s="989"/>
      <c r="GFF1" s="989"/>
      <c r="GFG1" s="989"/>
      <c r="GFH1" s="989"/>
      <c r="GFI1" s="989"/>
      <c r="GFJ1" s="989"/>
      <c r="GFK1" s="989"/>
      <c r="GFL1" s="989"/>
      <c r="GFM1" s="989"/>
      <c r="GFN1" s="989"/>
      <c r="GFO1" s="989"/>
      <c r="GFP1" s="989"/>
      <c r="GFQ1" s="989"/>
      <c r="GFR1" s="989"/>
      <c r="GFS1" s="989"/>
      <c r="GFT1" s="989"/>
      <c r="GFU1" s="989"/>
      <c r="GFV1" s="989"/>
      <c r="GFW1" s="989"/>
      <c r="GFX1" s="989"/>
      <c r="GFY1" s="989"/>
      <c r="GFZ1" s="989"/>
      <c r="GGA1" s="989"/>
      <c r="GGB1" s="989"/>
      <c r="GGC1" s="989"/>
      <c r="GGD1" s="989"/>
      <c r="GGE1" s="989"/>
      <c r="GGF1" s="989"/>
      <c r="GGG1" s="989"/>
      <c r="GGH1" s="989"/>
      <c r="GGI1" s="989"/>
      <c r="GGJ1" s="989"/>
      <c r="GGK1" s="989"/>
      <c r="GGL1" s="989"/>
      <c r="GGM1" s="989"/>
      <c r="GGN1" s="989"/>
      <c r="GGO1" s="989"/>
      <c r="GGP1" s="989"/>
      <c r="GGQ1" s="989"/>
      <c r="GGR1" s="989"/>
      <c r="GGS1" s="989"/>
      <c r="GGT1" s="989"/>
      <c r="GGU1" s="989"/>
      <c r="GGV1" s="989"/>
      <c r="GGW1" s="989"/>
      <c r="GGX1" s="989"/>
      <c r="GGY1" s="989"/>
      <c r="GGZ1" s="989"/>
      <c r="GHA1" s="989"/>
      <c r="GHB1" s="989"/>
      <c r="GHC1" s="989"/>
      <c r="GHD1" s="989"/>
      <c r="GHE1" s="989"/>
      <c r="GHF1" s="989"/>
      <c r="GHG1" s="989"/>
      <c r="GHH1" s="989"/>
      <c r="GHI1" s="989"/>
      <c r="GHJ1" s="989"/>
      <c r="GHK1" s="989"/>
      <c r="GHL1" s="989"/>
      <c r="GHM1" s="989"/>
      <c r="GHN1" s="989"/>
      <c r="GHO1" s="989"/>
      <c r="GHP1" s="989"/>
      <c r="GHQ1" s="989"/>
      <c r="GHR1" s="989"/>
      <c r="GHS1" s="989"/>
      <c r="GHT1" s="989"/>
      <c r="GHU1" s="989"/>
      <c r="GHV1" s="989"/>
      <c r="GHW1" s="989"/>
      <c r="GHX1" s="989"/>
      <c r="GHY1" s="989"/>
      <c r="GHZ1" s="989"/>
      <c r="GIA1" s="989"/>
      <c r="GIB1" s="989"/>
      <c r="GIC1" s="989"/>
      <c r="GID1" s="989"/>
      <c r="GIE1" s="989"/>
      <c r="GIF1" s="989"/>
      <c r="GIG1" s="989"/>
      <c r="GIH1" s="989"/>
      <c r="GII1" s="989"/>
      <c r="GIJ1" s="989"/>
      <c r="GIK1" s="989"/>
      <c r="GIL1" s="989"/>
      <c r="GIM1" s="989"/>
      <c r="GIN1" s="989"/>
      <c r="GIO1" s="989"/>
      <c r="GIP1" s="989"/>
      <c r="GIQ1" s="989"/>
      <c r="GIR1" s="989"/>
      <c r="GIS1" s="989"/>
      <c r="GIT1" s="989"/>
      <c r="GIU1" s="989"/>
      <c r="GIV1" s="989"/>
      <c r="GIW1" s="989"/>
      <c r="GIX1" s="989"/>
      <c r="GIY1" s="989"/>
      <c r="GIZ1" s="989"/>
      <c r="GJA1" s="989"/>
      <c r="GJB1" s="989"/>
      <c r="GJC1" s="989"/>
      <c r="GJD1" s="989"/>
      <c r="GJE1" s="989"/>
      <c r="GJF1" s="989"/>
      <c r="GJG1" s="989"/>
      <c r="GJH1" s="989"/>
      <c r="GJI1" s="989"/>
      <c r="GJJ1" s="989"/>
      <c r="GJK1" s="989"/>
      <c r="GJL1" s="989"/>
      <c r="GJM1" s="989"/>
      <c r="GJN1" s="989"/>
      <c r="GJO1" s="989"/>
      <c r="GJP1" s="989"/>
      <c r="GJQ1" s="989"/>
      <c r="GJR1" s="989"/>
      <c r="GJS1" s="989"/>
      <c r="GJT1" s="989"/>
      <c r="GJU1" s="989"/>
      <c r="GJV1" s="989"/>
      <c r="GJW1" s="989"/>
      <c r="GJX1" s="989"/>
      <c r="GJY1" s="989"/>
      <c r="GJZ1" s="989"/>
      <c r="GKA1" s="989"/>
      <c r="GKB1" s="989"/>
      <c r="GKC1" s="989"/>
      <c r="GKD1" s="989"/>
      <c r="GKE1" s="989"/>
      <c r="GKF1" s="989"/>
      <c r="GKG1" s="989"/>
      <c r="GKH1" s="989"/>
      <c r="GKI1" s="989"/>
      <c r="GKJ1" s="989"/>
      <c r="GKK1" s="989"/>
      <c r="GKL1" s="989"/>
      <c r="GKM1" s="989"/>
      <c r="GKN1" s="989"/>
      <c r="GKO1" s="989"/>
      <c r="GKP1" s="989"/>
      <c r="GKQ1" s="989"/>
      <c r="GKR1" s="989"/>
      <c r="GKS1" s="989"/>
      <c r="GKT1" s="989"/>
      <c r="GKU1" s="989"/>
      <c r="GKV1" s="989"/>
      <c r="GKW1" s="989"/>
      <c r="GKX1" s="989"/>
      <c r="GKY1" s="989"/>
      <c r="GKZ1" s="989"/>
      <c r="GLA1" s="989"/>
      <c r="GLB1" s="989"/>
      <c r="GLC1" s="989"/>
      <c r="GLD1" s="989"/>
      <c r="GLE1" s="989"/>
      <c r="GLF1" s="989"/>
      <c r="GLG1" s="989"/>
      <c r="GLH1" s="989"/>
      <c r="GLI1" s="989"/>
      <c r="GLJ1" s="989"/>
      <c r="GLK1" s="989"/>
      <c r="GLL1" s="989"/>
      <c r="GLM1" s="989"/>
      <c r="GLN1" s="989"/>
      <c r="GLO1" s="989"/>
      <c r="GLP1" s="989"/>
      <c r="GLQ1" s="989"/>
      <c r="GLR1" s="989"/>
      <c r="GLS1" s="989"/>
      <c r="GLT1" s="989"/>
      <c r="GLU1" s="989"/>
      <c r="GLV1" s="989"/>
      <c r="GLW1" s="989"/>
      <c r="GLX1" s="989"/>
      <c r="GLY1" s="989"/>
      <c r="GLZ1" s="989"/>
      <c r="GMA1" s="989"/>
      <c r="GMB1" s="989"/>
      <c r="GMC1" s="989"/>
      <c r="GMD1" s="989"/>
      <c r="GME1" s="989"/>
      <c r="GMF1" s="989"/>
      <c r="GMG1" s="989"/>
      <c r="GMH1" s="989"/>
      <c r="GMI1" s="989"/>
      <c r="GMJ1" s="989"/>
      <c r="GMK1" s="989"/>
      <c r="GML1" s="989"/>
      <c r="GMM1" s="989"/>
      <c r="GMN1" s="989"/>
      <c r="GMO1" s="989"/>
      <c r="GMP1" s="989"/>
      <c r="GMQ1" s="989"/>
      <c r="GMR1" s="989"/>
      <c r="GMS1" s="989"/>
      <c r="GMT1" s="989"/>
      <c r="GMU1" s="989"/>
      <c r="GMV1" s="989"/>
      <c r="GMW1" s="989"/>
      <c r="GMX1" s="989"/>
      <c r="GMY1" s="989"/>
      <c r="GMZ1" s="989"/>
      <c r="GNA1" s="989"/>
      <c r="GNB1" s="989"/>
      <c r="GNC1" s="989"/>
      <c r="GND1" s="989"/>
      <c r="GNE1" s="989"/>
      <c r="GNF1" s="989"/>
      <c r="GNG1" s="989"/>
      <c r="GNH1" s="989"/>
      <c r="GNI1" s="989"/>
      <c r="GNJ1" s="989"/>
      <c r="GNK1" s="989"/>
      <c r="GNL1" s="989"/>
      <c r="GNM1" s="989"/>
      <c r="GNN1" s="989"/>
      <c r="GNO1" s="989"/>
      <c r="GNP1" s="989"/>
      <c r="GNQ1" s="989"/>
      <c r="GNR1" s="989"/>
      <c r="GNS1" s="989"/>
      <c r="GNT1" s="989"/>
      <c r="GNU1" s="989"/>
      <c r="GNV1" s="989"/>
      <c r="GNW1" s="989"/>
      <c r="GNX1" s="989"/>
      <c r="GNY1" s="989"/>
      <c r="GNZ1" s="989"/>
      <c r="GOA1" s="989"/>
      <c r="GOB1" s="989"/>
      <c r="GOC1" s="989"/>
      <c r="GOD1" s="989"/>
      <c r="GOE1" s="989"/>
      <c r="GOF1" s="989"/>
      <c r="GOG1" s="989"/>
      <c r="GOH1" s="989"/>
      <c r="GOI1" s="989"/>
      <c r="GOJ1" s="989"/>
      <c r="GOK1" s="989"/>
      <c r="GOL1" s="989"/>
      <c r="GOM1" s="989"/>
      <c r="GON1" s="989"/>
      <c r="GOO1" s="989"/>
      <c r="GOP1" s="989"/>
      <c r="GOQ1" s="989"/>
      <c r="GOR1" s="989"/>
      <c r="GOS1" s="989"/>
      <c r="GOT1" s="989"/>
      <c r="GOU1" s="989"/>
      <c r="GOV1" s="989"/>
      <c r="GOW1" s="989"/>
      <c r="GOX1" s="989"/>
      <c r="GOY1" s="989"/>
      <c r="GOZ1" s="989"/>
      <c r="GPA1" s="989"/>
      <c r="GPB1" s="989"/>
      <c r="GPC1" s="989"/>
      <c r="GPD1" s="989"/>
      <c r="GPE1" s="989"/>
      <c r="GPF1" s="989"/>
      <c r="GPG1" s="989"/>
      <c r="GPH1" s="989"/>
      <c r="GPI1" s="989"/>
      <c r="GPJ1" s="989"/>
      <c r="GPK1" s="989"/>
      <c r="GPL1" s="989"/>
      <c r="GPM1" s="989"/>
      <c r="GPN1" s="989"/>
      <c r="GPO1" s="989"/>
      <c r="GPP1" s="989"/>
      <c r="GPQ1" s="989"/>
      <c r="GPR1" s="989"/>
      <c r="GPS1" s="989"/>
      <c r="GPT1" s="989"/>
      <c r="GPU1" s="989"/>
      <c r="GPV1" s="989"/>
      <c r="GPW1" s="989"/>
      <c r="GPX1" s="989"/>
      <c r="GPY1" s="989"/>
      <c r="GPZ1" s="989"/>
      <c r="GQA1" s="989"/>
      <c r="GQB1" s="989"/>
      <c r="GQC1" s="989"/>
      <c r="GQD1" s="989"/>
      <c r="GQE1" s="989"/>
      <c r="GQF1" s="989"/>
      <c r="GQG1" s="989"/>
      <c r="GQH1" s="989"/>
      <c r="GQI1" s="989"/>
      <c r="GQJ1" s="989"/>
      <c r="GQK1" s="989"/>
      <c r="GQL1" s="989"/>
      <c r="GQM1" s="989"/>
      <c r="GQN1" s="989"/>
      <c r="GQO1" s="989"/>
      <c r="GQP1" s="989"/>
      <c r="GQQ1" s="989"/>
      <c r="GQR1" s="989"/>
      <c r="GQS1" s="989"/>
      <c r="GQT1" s="989"/>
      <c r="GQU1" s="989"/>
      <c r="GQV1" s="989"/>
      <c r="GQW1" s="989"/>
      <c r="GQX1" s="989"/>
      <c r="GQY1" s="989"/>
      <c r="GQZ1" s="989"/>
      <c r="GRA1" s="989"/>
      <c r="GRB1" s="989"/>
      <c r="GRC1" s="989"/>
      <c r="GRD1" s="989"/>
      <c r="GRE1" s="989"/>
      <c r="GRF1" s="989"/>
      <c r="GRG1" s="989"/>
      <c r="GRH1" s="989"/>
      <c r="GRI1" s="989"/>
      <c r="GRJ1" s="989"/>
      <c r="GRK1" s="989"/>
      <c r="GRL1" s="989"/>
      <c r="GRM1" s="989"/>
      <c r="GRN1" s="989"/>
      <c r="GRO1" s="989"/>
      <c r="GRP1" s="989"/>
      <c r="GRQ1" s="989"/>
      <c r="GRR1" s="989"/>
      <c r="GRS1" s="989"/>
      <c r="GRT1" s="989"/>
      <c r="GRU1" s="989"/>
      <c r="GRV1" s="989"/>
      <c r="GRW1" s="989"/>
      <c r="GRX1" s="989"/>
      <c r="GRY1" s="989"/>
      <c r="GRZ1" s="989"/>
      <c r="GSA1" s="989"/>
      <c r="GSB1" s="989"/>
      <c r="GSC1" s="989"/>
      <c r="GSD1" s="989"/>
      <c r="GSE1" s="989"/>
      <c r="GSF1" s="989"/>
      <c r="GSG1" s="989"/>
      <c r="GSH1" s="989"/>
      <c r="GSI1" s="989"/>
      <c r="GSJ1" s="989"/>
      <c r="GSK1" s="989"/>
      <c r="GSL1" s="989"/>
      <c r="GSM1" s="989"/>
      <c r="GSN1" s="989"/>
      <c r="GSO1" s="989"/>
      <c r="GSP1" s="989"/>
      <c r="GSQ1" s="989"/>
      <c r="GSR1" s="989"/>
      <c r="GSS1" s="989"/>
      <c r="GST1" s="989"/>
      <c r="GSU1" s="989"/>
      <c r="GSV1" s="989"/>
      <c r="GSW1" s="989"/>
      <c r="GSX1" s="989"/>
      <c r="GSY1" s="989"/>
      <c r="GSZ1" s="989"/>
      <c r="GTA1" s="989"/>
      <c r="GTB1" s="989"/>
      <c r="GTC1" s="989"/>
      <c r="GTD1" s="989"/>
      <c r="GTE1" s="989"/>
      <c r="GTF1" s="989"/>
      <c r="GTG1" s="989"/>
      <c r="GTH1" s="989"/>
      <c r="GTI1" s="989"/>
      <c r="GTJ1" s="989"/>
      <c r="GTK1" s="989"/>
      <c r="GTL1" s="989"/>
      <c r="GTM1" s="989"/>
      <c r="GTN1" s="989"/>
      <c r="GTO1" s="989"/>
      <c r="GTP1" s="989"/>
      <c r="GTQ1" s="989"/>
      <c r="GTR1" s="989"/>
      <c r="GTS1" s="989"/>
      <c r="GTT1" s="989"/>
      <c r="GTU1" s="989"/>
      <c r="GTV1" s="989"/>
      <c r="GTW1" s="989"/>
      <c r="GTX1" s="989"/>
      <c r="GTY1" s="989"/>
      <c r="GTZ1" s="989"/>
      <c r="GUA1" s="989"/>
      <c r="GUB1" s="989"/>
      <c r="GUC1" s="989"/>
      <c r="GUD1" s="989"/>
      <c r="GUE1" s="989"/>
      <c r="GUF1" s="989"/>
      <c r="GUG1" s="989"/>
      <c r="GUH1" s="989"/>
      <c r="GUI1" s="989"/>
      <c r="GUJ1" s="989"/>
      <c r="GUK1" s="989"/>
      <c r="GUL1" s="989"/>
      <c r="GUM1" s="989"/>
      <c r="GUN1" s="989"/>
      <c r="GUO1" s="989"/>
      <c r="GUP1" s="989"/>
      <c r="GUQ1" s="989"/>
      <c r="GUR1" s="989"/>
      <c r="GUS1" s="989"/>
      <c r="GUT1" s="989"/>
      <c r="GUU1" s="989"/>
      <c r="GUV1" s="989"/>
      <c r="GUW1" s="989"/>
      <c r="GUX1" s="989"/>
      <c r="GUY1" s="989"/>
      <c r="GUZ1" s="989"/>
      <c r="GVA1" s="989"/>
      <c r="GVB1" s="989"/>
      <c r="GVC1" s="989"/>
      <c r="GVD1" s="989"/>
      <c r="GVE1" s="989"/>
      <c r="GVF1" s="989"/>
      <c r="GVG1" s="989"/>
      <c r="GVH1" s="989"/>
      <c r="GVI1" s="989"/>
      <c r="GVJ1" s="989"/>
      <c r="GVK1" s="989"/>
      <c r="GVL1" s="989"/>
      <c r="GVM1" s="989"/>
      <c r="GVN1" s="989"/>
      <c r="GVO1" s="989"/>
      <c r="GVP1" s="989"/>
      <c r="GVQ1" s="989"/>
      <c r="GVR1" s="989"/>
      <c r="GVS1" s="989"/>
      <c r="GVT1" s="989"/>
      <c r="GVU1" s="989"/>
      <c r="GVV1" s="989"/>
      <c r="GVW1" s="989"/>
      <c r="GVX1" s="989"/>
      <c r="GVY1" s="989"/>
      <c r="GVZ1" s="989"/>
      <c r="GWA1" s="989"/>
      <c r="GWB1" s="989"/>
      <c r="GWC1" s="989"/>
      <c r="GWD1" s="989"/>
      <c r="GWE1" s="989"/>
      <c r="GWF1" s="989"/>
      <c r="GWG1" s="989"/>
      <c r="GWH1" s="989"/>
      <c r="GWI1" s="989"/>
      <c r="GWJ1" s="989"/>
      <c r="GWK1" s="989"/>
      <c r="GWL1" s="989"/>
      <c r="GWM1" s="989"/>
      <c r="GWN1" s="989"/>
      <c r="GWO1" s="989"/>
      <c r="GWP1" s="989"/>
      <c r="GWQ1" s="989"/>
      <c r="GWR1" s="989"/>
      <c r="GWS1" s="989"/>
      <c r="GWT1" s="989"/>
      <c r="GWU1" s="989"/>
      <c r="GWV1" s="989"/>
      <c r="GWW1" s="989"/>
      <c r="GWX1" s="989"/>
      <c r="GWY1" s="989"/>
      <c r="GWZ1" s="989"/>
      <c r="GXA1" s="989"/>
      <c r="GXB1" s="989"/>
      <c r="GXC1" s="989"/>
      <c r="GXD1" s="989"/>
      <c r="GXE1" s="989"/>
      <c r="GXF1" s="989"/>
      <c r="GXG1" s="989"/>
      <c r="GXH1" s="989"/>
      <c r="GXI1" s="989"/>
      <c r="GXJ1" s="989"/>
      <c r="GXK1" s="989"/>
      <c r="GXL1" s="989"/>
      <c r="GXM1" s="989"/>
      <c r="GXN1" s="989"/>
      <c r="GXO1" s="989"/>
      <c r="GXP1" s="989"/>
      <c r="GXQ1" s="989"/>
      <c r="GXR1" s="989"/>
      <c r="GXS1" s="989"/>
      <c r="GXT1" s="989"/>
      <c r="GXU1" s="989"/>
      <c r="GXV1" s="989"/>
      <c r="GXW1" s="989"/>
      <c r="GXX1" s="989"/>
      <c r="GXY1" s="989"/>
      <c r="GXZ1" s="989"/>
      <c r="GYA1" s="989"/>
      <c r="GYB1" s="989"/>
      <c r="GYC1" s="989"/>
      <c r="GYD1" s="989"/>
      <c r="GYE1" s="989"/>
      <c r="GYF1" s="989"/>
      <c r="GYG1" s="989"/>
      <c r="GYH1" s="989"/>
      <c r="GYI1" s="989"/>
      <c r="GYJ1" s="989"/>
      <c r="GYK1" s="989"/>
      <c r="GYL1" s="989"/>
      <c r="GYM1" s="989"/>
      <c r="GYN1" s="989"/>
      <c r="GYO1" s="989"/>
      <c r="GYP1" s="989"/>
      <c r="GYQ1" s="989"/>
      <c r="GYR1" s="989"/>
      <c r="GYS1" s="989"/>
      <c r="GYT1" s="989"/>
      <c r="GYU1" s="989"/>
      <c r="GYV1" s="989"/>
      <c r="GYW1" s="989"/>
      <c r="GYX1" s="989"/>
      <c r="GYY1" s="989"/>
      <c r="GYZ1" s="989"/>
      <c r="GZA1" s="989"/>
      <c r="GZB1" s="989"/>
      <c r="GZC1" s="989"/>
      <c r="GZD1" s="989"/>
      <c r="GZE1" s="989"/>
      <c r="GZF1" s="989"/>
      <c r="GZG1" s="989"/>
      <c r="GZH1" s="989"/>
      <c r="GZI1" s="989"/>
      <c r="GZJ1" s="989"/>
      <c r="GZK1" s="989"/>
      <c r="GZL1" s="989"/>
      <c r="GZM1" s="989"/>
      <c r="GZN1" s="989"/>
      <c r="GZO1" s="989"/>
      <c r="GZP1" s="989"/>
      <c r="GZQ1" s="989"/>
      <c r="GZR1" s="989"/>
      <c r="GZS1" s="989"/>
      <c r="GZT1" s="989"/>
      <c r="GZU1" s="989"/>
      <c r="GZV1" s="989"/>
      <c r="GZW1" s="989"/>
      <c r="GZX1" s="989"/>
      <c r="GZY1" s="989"/>
      <c r="GZZ1" s="989"/>
      <c r="HAA1" s="989"/>
      <c r="HAB1" s="989"/>
      <c r="HAC1" s="989"/>
      <c r="HAD1" s="989"/>
      <c r="HAE1" s="989"/>
      <c r="HAF1" s="989"/>
      <c r="HAG1" s="989"/>
      <c r="HAH1" s="989"/>
      <c r="HAI1" s="989"/>
      <c r="HAJ1" s="989"/>
      <c r="HAK1" s="989"/>
      <c r="HAL1" s="989"/>
      <c r="HAM1" s="989"/>
      <c r="HAN1" s="989"/>
      <c r="HAO1" s="989"/>
      <c r="HAP1" s="989"/>
      <c r="HAQ1" s="989"/>
      <c r="HAR1" s="989"/>
      <c r="HAS1" s="989"/>
      <c r="HAT1" s="989"/>
      <c r="HAU1" s="989"/>
      <c r="HAV1" s="989"/>
      <c r="HAW1" s="989"/>
      <c r="HAX1" s="989"/>
      <c r="HAY1" s="989"/>
      <c r="HAZ1" s="989"/>
      <c r="HBA1" s="989"/>
      <c r="HBB1" s="989"/>
      <c r="HBC1" s="989"/>
      <c r="HBD1" s="989"/>
      <c r="HBE1" s="989"/>
      <c r="HBF1" s="989"/>
      <c r="HBG1" s="989"/>
      <c r="HBH1" s="989"/>
      <c r="HBI1" s="989"/>
      <c r="HBJ1" s="989"/>
      <c r="HBK1" s="989"/>
      <c r="HBL1" s="989"/>
      <c r="HBM1" s="989"/>
      <c r="HBN1" s="989"/>
      <c r="HBO1" s="989"/>
      <c r="HBP1" s="989"/>
      <c r="HBQ1" s="989"/>
      <c r="HBR1" s="989"/>
      <c r="HBS1" s="989"/>
      <c r="HBT1" s="989"/>
      <c r="HBU1" s="989"/>
      <c r="HBV1" s="989"/>
      <c r="HBW1" s="989"/>
      <c r="HBX1" s="989"/>
      <c r="HBY1" s="989"/>
      <c r="HBZ1" s="989"/>
      <c r="HCA1" s="989"/>
      <c r="HCB1" s="989"/>
      <c r="HCC1" s="989"/>
      <c r="HCD1" s="989"/>
      <c r="HCE1" s="989"/>
      <c r="HCF1" s="989"/>
      <c r="HCG1" s="989"/>
      <c r="HCH1" s="989"/>
      <c r="HCI1" s="989"/>
      <c r="HCJ1" s="989"/>
      <c r="HCK1" s="989"/>
      <c r="HCL1" s="989"/>
      <c r="HCM1" s="989"/>
      <c r="HCN1" s="989"/>
      <c r="HCO1" s="989"/>
      <c r="HCP1" s="989"/>
      <c r="HCQ1" s="989"/>
      <c r="HCR1" s="989"/>
      <c r="HCS1" s="989"/>
      <c r="HCT1" s="989"/>
      <c r="HCU1" s="989"/>
      <c r="HCV1" s="989"/>
      <c r="HCW1" s="989"/>
      <c r="HCX1" s="989"/>
      <c r="HCY1" s="989"/>
      <c r="HCZ1" s="989"/>
      <c r="HDA1" s="989"/>
      <c r="HDB1" s="989"/>
      <c r="HDC1" s="989"/>
      <c r="HDD1" s="989"/>
      <c r="HDE1" s="989"/>
      <c r="HDF1" s="989"/>
      <c r="HDG1" s="989"/>
      <c r="HDH1" s="989"/>
      <c r="HDI1" s="989"/>
      <c r="HDJ1" s="989"/>
      <c r="HDK1" s="989"/>
      <c r="HDL1" s="989"/>
      <c r="HDM1" s="989"/>
      <c r="HDN1" s="989"/>
      <c r="HDO1" s="989"/>
      <c r="HDP1" s="989"/>
      <c r="HDQ1" s="989"/>
      <c r="HDR1" s="989"/>
      <c r="HDS1" s="989"/>
      <c r="HDT1" s="989"/>
      <c r="HDU1" s="989"/>
      <c r="HDV1" s="989"/>
      <c r="HDW1" s="989"/>
      <c r="HDX1" s="989"/>
      <c r="HDY1" s="989"/>
      <c r="HDZ1" s="989"/>
      <c r="HEA1" s="989"/>
      <c r="HEB1" s="989"/>
      <c r="HEC1" s="989"/>
      <c r="HED1" s="989"/>
      <c r="HEE1" s="989"/>
      <c r="HEF1" s="989"/>
      <c r="HEG1" s="989"/>
      <c r="HEH1" s="989"/>
      <c r="HEI1" s="989"/>
      <c r="HEJ1" s="989"/>
      <c r="HEK1" s="989"/>
      <c r="HEL1" s="989"/>
      <c r="HEM1" s="989"/>
      <c r="HEN1" s="989"/>
      <c r="HEO1" s="989"/>
      <c r="HEP1" s="989"/>
      <c r="HEQ1" s="989"/>
      <c r="HER1" s="989"/>
      <c r="HES1" s="989"/>
      <c r="HET1" s="989"/>
      <c r="HEU1" s="989"/>
      <c r="HEV1" s="989"/>
      <c r="HEW1" s="989"/>
      <c r="HEX1" s="989"/>
      <c r="HEY1" s="989"/>
      <c r="HEZ1" s="989"/>
      <c r="HFA1" s="989"/>
      <c r="HFB1" s="989"/>
      <c r="HFC1" s="989"/>
      <c r="HFD1" s="989"/>
      <c r="HFE1" s="989"/>
      <c r="HFF1" s="989"/>
      <c r="HFG1" s="989"/>
      <c r="HFH1" s="989"/>
      <c r="HFI1" s="989"/>
      <c r="HFJ1" s="989"/>
      <c r="HFK1" s="989"/>
      <c r="HFL1" s="989"/>
      <c r="HFM1" s="989"/>
      <c r="HFN1" s="989"/>
      <c r="HFO1" s="989"/>
      <c r="HFP1" s="989"/>
      <c r="HFQ1" s="989"/>
      <c r="HFR1" s="989"/>
      <c r="HFS1" s="989"/>
      <c r="HFT1" s="989"/>
      <c r="HFU1" s="989"/>
      <c r="HFV1" s="989"/>
      <c r="HFW1" s="989"/>
      <c r="HFX1" s="989"/>
      <c r="HFY1" s="989"/>
      <c r="HFZ1" s="989"/>
      <c r="HGA1" s="989"/>
      <c r="HGB1" s="989"/>
      <c r="HGC1" s="989"/>
      <c r="HGD1" s="989"/>
      <c r="HGE1" s="989"/>
      <c r="HGF1" s="989"/>
      <c r="HGG1" s="989"/>
      <c r="HGH1" s="989"/>
      <c r="HGI1" s="989"/>
      <c r="HGJ1" s="989"/>
      <c r="HGK1" s="989"/>
      <c r="HGL1" s="989"/>
      <c r="HGM1" s="989"/>
      <c r="HGN1" s="989"/>
      <c r="HGO1" s="989"/>
      <c r="HGP1" s="989"/>
      <c r="HGQ1" s="989"/>
      <c r="HGR1" s="989"/>
      <c r="HGS1" s="989"/>
      <c r="HGT1" s="989"/>
      <c r="HGU1" s="989"/>
      <c r="HGV1" s="989"/>
      <c r="HGW1" s="989"/>
      <c r="HGX1" s="989"/>
      <c r="HGY1" s="989"/>
      <c r="HGZ1" s="989"/>
      <c r="HHA1" s="989"/>
      <c r="HHB1" s="989"/>
      <c r="HHC1" s="989"/>
      <c r="HHD1" s="989"/>
      <c r="HHE1" s="989"/>
      <c r="HHF1" s="989"/>
      <c r="HHG1" s="989"/>
      <c r="HHH1" s="989"/>
      <c r="HHI1" s="989"/>
      <c r="HHJ1" s="989"/>
      <c r="HHK1" s="989"/>
      <c r="HHL1" s="989"/>
      <c r="HHM1" s="989"/>
      <c r="HHN1" s="989"/>
      <c r="HHO1" s="989"/>
      <c r="HHP1" s="989"/>
      <c r="HHQ1" s="989"/>
      <c r="HHR1" s="989"/>
      <c r="HHS1" s="989"/>
      <c r="HHT1" s="989"/>
      <c r="HHU1" s="989"/>
      <c r="HHV1" s="989"/>
      <c r="HHW1" s="989"/>
      <c r="HHX1" s="989"/>
      <c r="HHY1" s="989"/>
      <c r="HHZ1" s="989"/>
      <c r="HIA1" s="989"/>
      <c r="HIB1" s="989"/>
      <c r="HIC1" s="989"/>
      <c r="HID1" s="989"/>
      <c r="HIE1" s="989"/>
      <c r="HIF1" s="989"/>
      <c r="HIG1" s="989"/>
      <c r="HIH1" s="989"/>
      <c r="HII1" s="989"/>
      <c r="HIJ1" s="989"/>
      <c r="HIK1" s="989"/>
      <c r="HIL1" s="989"/>
      <c r="HIM1" s="989"/>
      <c r="HIN1" s="989"/>
      <c r="HIO1" s="989"/>
      <c r="HIP1" s="989"/>
      <c r="HIQ1" s="989"/>
      <c r="HIR1" s="989"/>
      <c r="HIS1" s="989"/>
      <c r="HIT1" s="989"/>
      <c r="HIU1" s="989"/>
      <c r="HIV1" s="989"/>
      <c r="HIW1" s="989"/>
      <c r="HIX1" s="989"/>
      <c r="HIY1" s="989"/>
      <c r="HIZ1" s="989"/>
      <c r="HJA1" s="989"/>
      <c r="HJB1" s="989"/>
      <c r="HJC1" s="989"/>
      <c r="HJD1" s="989"/>
      <c r="HJE1" s="989"/>
      <c r="HJF1" s="989"/>
      <c r="HJG1" s="989"/>
      <c r="HJH1" s="989"/>
      <c r="HJI1" s="989"/>
      <c r="HJJ1" s="989"/>
      <c r="HJK1" s="989"/>
      <c r="HJL1" s="989"/>
      <c r="HJM1" s="989"/>
      <c r="HJN1" s="989"/>
      <c r="HJO1" s="989"/>
      <c r="HJP1" s="989"/>
      <c r="HJQ1" s="989"/>
      <c r="HJR1" s="989"/>
      <c r="HJS1" s="989"/>
      <c r="HJT1" s="989"/>
      <c r="HJU1" s="989"/>
      <c r="HJV1" s="989"/>
      <c r="HJW1" s="989"/>
      <c r="HJX1" s="989"/>
      <c r="HJY1" s="989"/>
      <c r="HJZ1" s="989"/>
      <c r="HKA1" s="989"/>
      <c r="HKB1" s="989"/>
      <c r="HKC1" s="989"/>
      <c r="HKD1" s="989"/>
      <c r="HKE1" s="989"/>
      <c r="HKF1" s="989"/>
      <c r="HKG1" s="989"/>
      <c r="HKH1" s="989"/>
      <c r="HKI1" s="989"/>
      <c r="HKJ1" s="989"/>
      <c r="HKK1" s="989"/>
      <c r="HKL1" s="989"/>
      <c r="HKM1" s="989"/>
      <c r="HKN1" s="989"/>
      <c r="HKO1" s="989"/>
      <c r="HKP1" s="989"/>
      <c r="HKQ1" s="989"/>
      <c r="HKR1" s="989"/>
      <c r="HKS1" s="989"/>
      <c r="HKT1" s="989"/>
      <c r="HKU1" s="989"/>
      <c r="HKV1" s="989"/>
      <c r="HKW1" s="989"/>
      <c r="HKX1" s="989"/>
      <c r="HKY1" s="989"/>
      <c r="HKZ1" s="989"/>
      <c r="HLA1" s="989"/>
      <c r="HLB1" s="989"/>
      <c r="HLC1" s="989"/>
      <c r="HLD1" s="989"/>
      <c r="HLE1" s="989"/>
      <c r="HLF1" s="989"/>
      <c r="HLG1" s="989"/>
      <c r="HLH1" s="989"/>
      <c r="HLI1" s="989"/>
      <c r="HLJ1" s="989"/>
      <c r="HLK1" s="989"/>
      <c r="HLL1" s="989"/>
      <c r="HLM1" s="989"/>
      <c r="HLN1" s="989"/>
      <c r="HLO1" s="989"/>
      <c r="HLP1" s="989"/>
      <c r="HLQ1" s="989"/>
      <c r="HLR1" s="989"/>
      <c r="HLS1" s="989"/>
      <c r="HLT1" s="989"/>
      <c r="HLU1" s="989"/>
      <c r="HLV1" s="989"/>
      <c r="HLW1" s="989"/>
      <c r="HLX1" s="989"/>
      <c r="HLY1" s="989"/>
      <c r="HLZ1" s="989"/>
      <c r="HMA1" s="989"/>
      <c r="HMB1" s="989"/>
      <c r="HMC1" s="989"/>
      <c r="HMD1" s="989"/>
      <c r="HME1" s="989"/>
      <c r="HMF1" s="989"/>
      <c r="HMG1" s="989"/>
      <c r="HMH1" s="989"/>
      <c r="HMI1" s="989"/>
      <c r="HMJ1" s="989"/>
      <c r="HMK1" s="989"/>
      <c r="HML1" s="989"/>
      <c r="HMM1" s="989"/>
      <c r="HMN1" s="989"/>
      <c r="HMO1" s="989"/>
      <c r="HMP1" s="989"/>
      <c r="HMQ1" s="989"/>
      <c r="HMR1" s="989"/>
      <c r="HMS1" s="989"/>
      <c r="HMT1" s="989"/>
      <c r="HMU1" s="989"/>
      <c r="HMV1" s="989"/>
      <c r="HMW1" s="989"/>
      <c r="HMX1" s="989"/>
      <c r="HMY1" s="989"/>
      <c r="HMZ1" s="989"/>
      <c r="HNA1" s="989"/>
      <c r="HNB1" s="989"/>
      <c r="HNC1" s="989"/>
      <c r="HND1" s="989"/>
      <c r="HNE1" s="989"/>
      <c r="HNF1" s="989"/>
      <c r="HNG1" s="989"/>
      <c r="HNH1" s="989"/>
      <c r="HNI1" s="989"/>
      <c r="HNJ1" s="989"/>
      <c r="HNK1" s="989"/>
      <c r="HNL1" s="989"/>
      <c r="HNM1" s="989"/>
      <c r="HNN1" s="989"/>
      <c r="HNO1" s="989"/>
      <c r="HNP1" s="989"/>
      <c r="HNQ1" s="989"/>
      <c r="HNR1" s="989"/>
      <c r="HNS1" s="989"/>
      <c r="HNT1" s="989"/>
      <c r="HNU1" s="989"/>
      <c r="HNV1" s="989"/>
      <c r="HNW1" s="989"/>
      <c r="HNX1" s="989"/>
      <c r="HNY1" s="989"/>
      <c r="HNZ1" s="989"/>
      <c r="HOA1" s="989"/>
      <c r="HOB1" s="989"/>
      <c r="HOC1" s="989"/>
      <c r="HOD1" s="989"/>
      <c r="HOE1" s="989"/>
      <c r="HOF1" s="989"/>
      <c r="HOG1" s="989"/>
      <c r="HOH1" s="989"/>
      <c r="HOI1" s="989"/>
      <c r="HOJ1" s="989"/>
      <c r="HOK1" s="989"/>
      <c r="HOL1" s="989"/>
      <c r="HOM1" s="989"/>
      <c r="HON1" s="989"/>
      <c r="HOO1" s="989"/>
      <c r="HOP1" s="989"/>
      <c r="HOQ1" s="989"/>
      <c r="HOR1" s="989"/>
      <c r="HOS1" s="989"/>
      <c r="HOT1" s="989"/>
      <c r="HOU1" s="989"/>
      <c r="HOV1" s="989"/>
      <c r="HOW1" s="989"/>
      <c r="HOX1" s="989"/>
      <c r="HOY1" s="989"/>
      <c r="HOZ1" s="989"/>
      <c r="HPA1" s="989"/>
      <c r="HPB1" s="989"/>
      <c r="HPC1" s="989"/>
      <c r="HPD1" s="989"/>
      <c r="HPE1" s="989"/>
      <c r="HPF1" s="989"/>
      <c r="HPG1" s="989"/>
      <c r="HPH1" s="989"/>
      <c r="HPI1" s="989"/>
      <c r="HPJ1" s="989"/>
      <c r="HPK1" s="989"/>
      <c r="HPL1" s="989"/>
      <c r="HPM1" s="989"/>
      <c r="HPN1" s="989"/>
      <c r="HPO1" s="989"/>
      <c r="HPP1" s="989"/>
      <c r="HPQ1" s="989"/>
      <c r="HPR1" s="989"/>
      <c r="HPS1" s="989"/>
      <c r="HPT1" s="989"/>
      <c r="HPU1" s="989"/>
      <c r="HPV1" s="989"/>
      <c r="HPW1" s="989"/>
      <c r="HPX1" s="989"/>
      <c r="HPY1" s="989"/>
      <c r="HPZ1" s="989"/>
      <c r="HQA1" s="989"/>
      <c r="HQB1" s="989"/>
      <c r="HQC1" s="989"/>
      <c r="HQD1" s="989"/>
      <c r="HQE1" s="989"/>
      <c r="HQF1" s="989"/>
      <c r="HQG1" s="989"/>
      <c r="HQH1" s="989"/>
      <c r="HQI1" s="989"/>
      <c r="HQJ1" s="989"/>
      <c r="HQK1" s="989"/>
      <c r="HQL1" s="989"/>
      <c r="HQM1" s="989"/>
      <c r="HQN1" s="989"/>
      <c r="HQO1" s="989"/>
      <c r="HQP1" s="989"/>
      <c r="HQQ1" s="989"/>
      <c r="HQR1" s="989"/>
      <c r="HQS1" s="989"/>
      <c r="HQT1" s="989"/>
      <c r="HQU1" s="989"/>
      <c r="HQV1" s="989"/>
      <c r="HQW1" s="989"/>
      <c r="HQX1" s="989"/>
      <c r="HQY1" s="989"/>
      <c r="HQZ1" s="989"/>
      <c r="HRA1" s="989"/>
      <c r="HRB1" s="989"/>
      <c r="HRC1" s="989"/>
      <c r="HRD1" s="989"/>
      <c r="HRE1" s="989"/>
      <c r="HRF1" s="989"/>
      <c r="HRG1" s="989"/>
      <c r="HRH1" s="989"/>
      <c r="HRI1" s="989"/>
      <c r="HRJ1" s="989"/>
      <c r="HRK1" s="989"/>
      <c r="HRL1" s="989"/>
      <c r="HRM1" s="989"/>
      <c r="HRN1" s="989"/>
      <c r="HRO1" s="989"/>
      <c r="HRP1" s="989"/>
      <c r="HRQ1" s="989"/>
      <c r="HRR1" s="989"/>
      <c r="HRS1" s="989"/>
      <c r="HRT1" s="989"/>
      <c r="HRU1" s="989"/>
      <c r="HRV1" s="989"/>
      <c r="HRW1" s="989"/>
      <c r="HRX1" s="989"/>
      <c r="HRY1" s="989"/>
      <c r="HRZ1" s="989"/>
      <c r="HSA1" s="989"/>
      <c r="HSB1" s="989"/>
      <c r="HSC1" s="989"/>
      <c r="HSD1" s="989"/>
      <c r="HSE1" s="989"/>
      <c r="HSF1" s="989"/>
      <c r="HSG1" s="989"/>
      <c r="HSH1" s="989"/>
      <c r="HSI1" s="989"/>
      <c r="HSJ1" s="989"/>
      <c r="HSK1" s="989"/>
      <c r="HSL1" s="989"/>
      <c r="HSM1" s="989"/>
      <c r="HSN1" s="989"/>
      <c r="HSO1" s="989"/>
      <c r="HSP1" s="989"/>
      <c r="HSQ1" s="989"/>
      <c r="HSR1" s="989"/>
      <c r="HSS1" s="989"/>
      <c r="HST1" s="989"/>
      <c r="HSU1" s="989"/>
      <c r="HSV1" s="989"/>
      <c r="HSW1" s="989"/>
      <c r="HSX1" s="989"/>
      <c r="HSY1" s="989"/>
      <c r="HSZ1" s="989"/>
      <c r="HTA1" s="989"/>
      <c r="HTB1" s="989"/>
      <c r="HTC1" s="989"/>
      <c r="HTD1" s="989"/>
      <c r="HTE1" s="989"/>
      <c r="HTF1" s="989"/>
      <c r="HTG1" s="989"/>
      <c r="HTH1" s="989"/>
      <c r="HTI1" s="989"/>
      <c r="HTJ1" s="989"/>
      <c r="HTK1" s="989"/>
      <c r="HTL1" s="989"/>
      <c r="HTM1" s="989"/>
      <c r="HTN1" s="989"/>
      <c r="HTO1" s="989"/>
      <c r="HTP1" s="989"/>
      <c r="HTQ1" s="989"/>
      <c r="HTR1" s="989"/>
      <c r="HTS1" s="989"/>
      <c r="HTT1" s="989"/>
      <c r="HTU1" s="989"/>
      <c r="HTV1" s="989"/>
      <c r="HTW1" s="989"/>
      <c r="HTX1" s="989"/>
      <c r="HTY1" s="989"/>
      <c r="HTZ1" s="989"/>
      <c r="HUA1" s="989"/>
      <c r="HUB1" s="989"/>
      <c r="HUC1" s="989"/>
      <c r="HUD1" s="989"/>
      <c r="HUE1" s="989"/>
      <c r="HUF1" s="989"/>
      <c r="HUG1" s="989"/>
      <c r="HUH1" s="989"/>
      <c r="HUI1" s="989"/>
      <c r="HUJ1" s="989"/>
      <c r="HUK1" s="989"/>
      <c r="HUL1" s="989"/>
      <c r="HUM1" s="989"/>
      <c r="HUN1" s="989"/>
      <c r="HUO1" s="989"/>
      <c r="HUP1" s="989"/>
      <c r="HUQ1" s="989"/>
      <c r="HUR1" s="989"/>
      <c r="HUS1" s="989"/>
      <c r="HUT1" s="989"/>
      <c r="HUU1" s="989"/>
      <c r="HUV1" s="989"/>
      <c r="HUW1" s="989"/>
      <c r="HUX1" s="989"/>
      <c r="HUY1" s="989"/>
      <c r="HUZ1" s="989"/>
      <c r="HVA1" s="989"/>
      <c r="HVB1" s="989"/>
      <c r="HVC1" s="989"/>
      <c r="HVD1" s="989"/>
      <c r="HVE1" s="989"/>
      <c r="HVF1" s="989"/>
      <c r="HVG1" s="989"/>
      <c r="HVH1" s="989"/>
      <c r="HVI1" s="989"/>
      <c r="HVJ1" s="989"/>
      <c r="HVK1" s="989"/>
      <c r="HVL1" s="989"/>
      <c r="HVM1" s="989"/>
      <c r="HVN1" s="989"/>
      <c r="HVO1" s="989"/>
      <c r="HVP1" s="989"/>
      <c r="HVQ1" s="989"/>
      <c r="HVR1" s="989"/>
      <c r="HVS1" s="989"/>
      <c r="HVT1" s="989"/>
      <c r="HVU1" s="989"/>
      <c r="HVV1" s="989"/>
      <c r="HVW1" s="989"/>
      <c r="HVX1" s="989"/>
      <c r="HVY1" s="989"/>
      <c r="HVZ1" s="989"/>
      <c r="HWA1" s="989"/>
      <c r="HWB1" s="989"/>
      <c r="HWC1" s="989"/>
      <c r="HWD1" s="989"/>
      <c r="HWE1" s="989"/>
      <c r="HWF1" s="989"/>
      <c r="HWG1" s="989"/>
      <c r="HWH1" s="989"/>
      <c r="HWI1" s="989"/>
      <c r="HWJ1" s="989"/>
      <c r="HWK1" s="989"/>
      <c r="HWL1" s="989"/>
      <c r="HWM1" s="989"/>
      <c r="HWN1" s="989"/>
      <c r="HWO1" s="989"/>
      <c r="HWP1" s="989"/>
      <c r="HWQ1" s="989"/>
      <c r="HWR1" s="989"/>
      <c r="HWS1" s="989"/>
      <c r="HWT1" s="989"/>
      <c r="HWU1" s="989"/>
      <c r="HWV1" s="989"/>
      <c r="HWW1" s="989"/>
      <c r="HWX1" s="989"/>
      <c r="HWY1" s="989"/>
      <c r="HWZ1" s="989"/>
      <c r="HXA1" s="989"/>
      <c r="HXB1" s="989"/>
      <c r="HXC1" s="989"/>
      <c r="HXD1" s="989"/>
      <c r="HXE1" s="989"/>
      <c r="HXF1" s="989"/>
      <c r="HXG1" s="989"/>
      <c r="HXH1" s="989"/>
      <c r="HXI1" s="989"/>
      <c r="HXJ1" s="989"/>
      <c r="HXK1" s="989"/>
      <c r="HXL1" s="989"/>
      <c r="HXM1" s="989"/>
      <c r="HXN1" s="989"/>
      <c r="HXO1" s="989"/>
      <c r="HXP1" s="989"/>
      <c r="HXQ1" s="989"/>
      <c r="HXR1" s="989"/>
      <c r="HXS1" s="989"/>
      <c r="HXT1" s="989"/>
      <c r="HXU1" s="989"/>
      <c r="HXV1" s="989"/>
      <c r="HXW1" s="989"/>
      <c r="HXX1" s="989"/>
      <c r="HXY1" s="989"/>
      <c r="HXZ1" s="989"/>
      <c r="HYA1" s="989"/>
      <c r="HYB1" s="989"/>
      <c r="HYC1" s="989"/>
      <c r="HYD1" s="989"/>
      <c r="HYE1" s="989"/>
      <c r="HYF1" s="989"/>
      <c r="HYG1" s="989"/>
      <c r="HYH1" s="989"/>
      <c r="HYI1" s="989"/>
      <c r="HYJ1" s="989"/>
      <c r="HYK1" s="989"/>
      <c r="HYL1" s="989"/>
      <c r="HYM1" s="989"/>
      <c r="HYN1" s="989"/>
      <c r="HYO1" s="989"/>
      <c r="HYP1" s="989"/>
      <c r="HYQ1" s="989"/>
      <c r="HYR1" s="989"/>
      <c r="HYS1" s="989"/>
      <c r="HYT1" s="989"/>
      <c r="HYU1" s="989"/>
      <c r="HYV1" s="989"/>
      <c r="HYW1" s="989"/>
      <c r="HYX1" s="989"/>
      <c r="HYY1" s="989"/>
      <c r="HYZ1" s="989"/>
      <c r="HZA1" s="989"/>
      <c r="HZB1" s="989"/>
      <c r="HZC1" s="989"/>
      <c r="HZD1" s="989"/>
      <c r="HZE1" s="989"/>
      <c r="HZF1" s="989"/>
      <c r="HZG1" s="989"/>
      <c r="HZH1" s="989"/>
      <c r="HZI1" s="989"/>
      <c r="HZJ1" s="989"/>
      <c r="HZK1" s="989"/>
      <c r="HZL1" s="989"/>
      <c r="HZM1" s="989"/>
      <c r="HZN1" s="989"/>
      <c r="HZO1" s="989"/>
      <c r="HZP1" s="989"/>
      <c r="HZQ1" s="989"/>
      <c r="HZR1" s="989"/>
      <c r="HZS1" s="989"/>
      <c r="HZT1" s="989"/>
      <c r="HZU1" s="989"/>
      <c r="HZV1" s="989"/>
      <c r="HZW1" s="989"/>
      <c r="HZX1" s="989"/>
      <c r="HZY1" s="989"/>
      <c r="HZZ1" s="989"/>
      <c r="IAA1" s="989"/>
      <c r="IAB1" s="989"/>
      <c r="IAC1" s="989"/>
      <c r="IAD1" s="989"/>
      <c r="IAE1" s="989"/>
      <c r="IAF1" s="989"/>
      <c r="IAG1" s="989"/>
      <c r="IAH1" s="989"/>
      <c r="IAI1" s="989"/>
      <c r="IAJ1" s="989"/>
      <c r="IAK1" s="989"/>
      <c r="IAL1" s="989"/>
      <c r="IAM1" s="989"/>
      <c r="IAN1" s="989"/>
      <c r="IAO1" s="989"/>
      <c r="IAP1" s="989"/>
      <c r="IAQ1" s="989"/>
      <c r="IAR1" s="989"/>
      <c r="IAS1" s="989"/>
      <c r="IAT1" s="989"/>
      <c r="IAU1" s="989"/>
      <c r="IAV1" s="989"/>
      <c r="IAW1" s="989"/>
      <c r="IAX1" s="989"/>
      <c r="IAY1" s="989"/>
      <c r="IAZ1" s="989"/>
      <c r="IBA1" s="989"/>
      <c r="IBB1" s="989"/>
      <c r="IBC1" s="989"/>
      <c r="IBD1" s="989"/>
      <c r="IBE1" s="989"/>
      <c r="IBF1" s="989"/>
      <c r="IBG1" s="989"/>
      <c r="IBH1" s="989"/>
      <c r="IBI1" s="989"/>
      <c r="IBJ1" s="989"/>
      <c r="IBK1" s="989"/>
      <c r="IBL1" s="989"/>
      <c r="IBM1" s="989"/>
      <c r="IBN1" s="989"/>
      <c r="IBO1" s="989"/>
      <c r="IBP1" s="989"/>
      <c r="IBQ1" s="989"/>
      <c r="IBR1" s="989"/>
      <c r="IBS1" s="989"/>
      <c r="IBT1" s="989"/>
      <c r="IBU1" s="989"/>
      <c r="IBV1" s="989"/>
      <c r="IBW1" s="989"/>
      <c r="IBX1" s="989"/>
      <c r="IBY1" s="989"/>
      <c r="IBZ1" s="989"/>
      <c r="ICA1" s="989"/>
      <c r="ICB1" s="989"/>
      <c r="ICC1" s="989"/>
      <c r="ICD1" s="989"/>
      <c r="ICE1" s="989"/>
      <c r="ICF1" s="989"/>
      <c r="ICG1" s="989"/>
      <c r="ICH1" s="989"/>
      <c r="ICI1" s="989"/>
      <c r="ICJ1" s="989"/>
      <c r="ICK1" s="989"/>
      <c r="ICL1" s="989"/>
      <c r="ICM1" s="989"/>
      <c r="ICN1" s="989"/>
      <c r="ICO1" s="989"/>
      <c r="ICP1" s="989"/>
      <c r="ICQ1" s="989"/>
      <c r="ICR1" s="989"/>
      <c r="ICS1" s="989"/>
      <c r="ICT1" s="989"/>
      <c r="ICU1" s="989"/>
      <c r="ICV1" s="989"/>
      <c r="ICW1" s="989"/>
      <c r="ICX1" s="989"/>
      <c r="ICY1" s="989"/>
      <c r="ICZ1" s="989"/>
      <c r="IDA1" s="989"/>
      <c r="IDB1" s="989"/>
      <c r="IDC1" s="989"/>
      <c r="IDD1" s="989"/>
      <c r="IDE1" s="989"/>
      <c r="IDF1" s="989"/>
      <c r="IDG1" s="989"/>
      <c r="IDH1" s="989"/>
      <c r="IDI1" s="989"/>
      <c r="IDJ1" s="989"/>
      <c r="IDK1" s="989"/>
      <c r="IDL1" s="989"/>
      <c r="IDM1" s="989"/>
      <c r="IDN1" s="989"/>
      <c r="IDO1" s="989"/>
      <c r="IDP1" s="989"/>
      <c r="IDQ1" s="989"/>
      <c r="IDR1" s="989"/>
      <c r="IDS1" s="989"/>
      <c r="IDT1" s="989"/>
      <c r="IDU1" s="989"/>
      <c r="IDV1" s="989"/>
      <c r="IDW1" s="989"/>
      <c r="IDX1" s="989"/>
      <c r="IDY1" s="989"/>
      <c r="IDZ1" s="989"/>
      <c r="IEA1" s="989"/>
      <c r="IEB1" s="989"/>
      <c r="IEC1" s="989"/>
      <c r="IED1" s="989"/>
      <c r="IEE1" s="989"/>
      <c r="IEF1" s="989"/>
      <c r="IEG1" s="989"/>
      <c r="IEH1" s="989"/>
      <c r="IEI1" s="989"/>
      <c r="IEJ1" s="989"/>
      <c r="IEK1" s="989"/>
      <c r="IEL1" s="989"/>
      <c r="IEM1" s="989"/>
      <c r="IEN1" s="989"/>
      <c r="IEO1" s="989"/>
      <c r="IEP1" s="989"/>
      <c r="IEQ1" s="989"/>
      <c r="IER1" s="989"/>
      <c r="IES1" s="989"/>
      <c r="IET1" s="989"/>
      <c r="IEU1" s="989"/>
      <c r="IEV1" s="989"/>
      <c r="IEW1" s="989"/>
      <c r="IEX1" s="989"/>
      <c r="IEY1" s="989"/>
      <c r="IEZ1" s="989"/>
      <c r="IFA1" s="989"/>
      <c r="IFB1" s="989"/>
      <c r="IFC1" s="989"/>
      <c r="IFD1" s="989"/>
      <c r="IFE1" s="989"/>
      <c r="IFF1" s="989"/>
      <c r="IFG1" s="989"/>
      <c r="IFH1" s="989"/>
      <c r="IFI1" s="989"/>
      <c r="IFJ1" s="989"/>
      <c r="IFK1" s="989"/>
      <c r="IFL1" s="989"/>
      <c r="IFM1" s="989"/>
      <c r="IFN1" s="989"/>
      <c r="IFO1" s="989"/>
      <c r="IFP1" s="989"/>
      <c r="IFQ1" s="989"/>
      <c r="IFR1" s="989"/>
      <c r="IFS1" s="989"/>
      <c r="IFT1" s="989"/>
      <c r="IFU1" s="989"/>
      <c r="IFV1" s="989"/>
      <c r="IFW1" s="989"/>
      <c r="IFX1" s="989"/>
      <c r="IFY1" s="989"/>
      <c r="IFZ1" s="989"/>
      <c r="IGA1" s="989"/>
      <c r="IGB1" s="989"/>
      <c r="IGC1" s="989"/>
      <c r="IGD1" s="989"/>
      <c r="IGE1" s="989"/>
      <c r="IGF1" s="989"/>
      <c r="IGG1" s="989"/>
      <c r="IGH1" s="989"/>
      <c r="IGI1" s="989"/>
      <c r="IGJ1" s="989"/>
      <c r="IGK1" s="989"/>
      <c r="IGL1" s="989"/>
      <c r="IGM1" s="989"/>
      <c r="IGN1" s="989"/>
      <c r="IGO1" s="989"/>
      <c r="IGP1" s="989"/>
      <c r="IGQ1" s="989"/>
      <c r="IGR1" s="989"/>
      <c r="IGS1" s="989"/>
      <c r="IGT1" s="989"/>
      <c r="IGU1" s="989"/>
      <c r="IGV1" s="989"/>
      <c r="IGW1" s="989"/>
      <c r="IGX1" s="989"/>
      <c r="IGY1" s="989"/>
      <c r="IGZ1" s="989"/>
      <c r="IHA1" s="989"/>
      <c r="IHB1" s="989"/>
      <c r="IHC1" s="989"/>
      <c r="IHD1" s="989"/>
      <c r="IHE1" s="989"/>
      <c r="IHF1" s="989"/>
      <c r="IHG1" s="989"/>
      <c r="IHH1" s="989"/>
      <c r="IHI1" s="989"/>
      <c r="IHJ1" s="989"/>
      <c r="IHK1" s="989"/>
      <c r="IHL1" s="989"/>
      <c r="IHM1" s="989"/>
      <c r="IHN1" s="989"/>
      <c r="IHO1" s="989"/>
      <c r="IHP1" s="989"/>
      <c r="IHQ1" s="989"/>
      <c r="IHR1" s="989"/>
      <c r="IHS1" s="989"/>
      <c r="IHT1" s="989"/>
      <c r="IHU1" s="989"/>
      <c r="IHV1" s="989"/>
      <c r="IHW1" s="989"/>
      <c r="IHX1" s="989"/>
      <c r="IHY1" s="989"/>
      <c r="IHZ1" s="989"/>
      <c r="IIA1" s="989"/>
      <c r="IIB1" s="989"/>
      <c r="IIC1" s="989"/>
      <c r="IID1" s="989"/>
      <c r="IIE1" s="989"/>
      <c r="IIF1" s="989"/>
      <c r="IIG1" s="989"/>
      <c r="IIH1" s="989"/>
      <c r="III1" s="989"/>
      <c r="IIJ1" s="989"/>
      <c r="IIK1" s="989"/>
      <c r="IIL1" s="989"/>
      <c r="IIM1" s="989"/>
      <c r="IIN1" s="989"/>
      <c r="IIO1" s="989"/>
      <c r="IIP1" s="989"/>
      <c r="IIQ1" s="989"/>
      <c r="IIR1" s="989"/>
      <c r="IIS1" s="989"/>
      <c r="IIT1" s="989"/>
      <c r="IIU1" s="989"/>
      <c r="IIV1" s="989"/>
      <c r="IIW1" s="989"/>
      <c r="IIX1" s="989"/>
      <c r="IIY1" s="989"/>
      <c r="IIZ1" s="989"/>
      <c r="IJA1" s="989"/>
      <c r="IJB1" s="989"/>
      <c r="IJC1" s="989"/>
      <c r="IJD1" s="989"/>
      <c r="IJE1" s="989"/>
      <c r="IJF1" s="989"/>
      <c r="IJG1" s="989"/>
      <c r="IJH1" s="989"/>
      <c r="IJI1" s="989"/>
      <c r="IJJ1" s="989"/>
      <c r="IJK1" s="989"/>
      <c r="IJL1" s="989"/>
      <c r="IJM1" s="989"/>
      <c r="IJN1" s="989"/>
      <c r="IJO1" s="989"/>
      <c r="IJP1" s="989"/>
      <c r="IJQ1" s="989"/>
      <c r="IJR1" s="989"/>
      <c r="IJS1" s="989"/>
      <c r="IJT1" s="989"/>
      <c r="IJU1" s="989"/>
      <c r="IJV1" s="989"/>
      <c r="IJW1" s="989"/>
      <c r="IJX1" s="989"/>
      <c r="IJY1" s="989"/>
      <c r="IJZ1" s="989"/>
      <c r="IKA1" s="989"/>
      <c r="IKB1" s="989"/>
      <c r="IKC1" s="989"/>
      <c r="IKD1" s="989"/>
      <c r="IKE1" s="989"/>
      <c r="IKF1" s="989"/>
      <c r="IKG1" s="989"/>
      <c r="IKH1" s="989"/>
      <c r="IKI1" s="989"/>
      <c r="IKJ1" s="989"/>
      <c r="IKK1" s="989"/>
      <c r="IKL1" s="989"/>
      <c r="IKM1" s="989"/>
      <c r="IKN1" s="989"/>
      <c r="IKO1" s="989"/>
      <c r="IKP1" s="989"/>
      <c r="IKQ1" s="989"/>
      <c r="IKR1" s="989"/>
      <c r="IKS1" s="989"/>
      <c r="IKT1" s="989"/>
      <c r="IKU1" s="989"/>
      <c r="IKV1" s="989"/>
      <c r="IKW1" s="989"/>
      <c r="IKX1" s="989"/>
      <c r="IKY1" s="989"/>
      <c r="IKZ1" s="989"/>
      <c r="ILA1" s="989"/>
      <c r="ILB1" s="989"/>
      <c r="ILC1" s="989"/>
      <c r="ILD1" s="989"/>
      <c r="ILE1" s="989"/>
      <c r="ILF1" s="989"/>
      <c r="ILG1" s="989"/>
      <c r="ILH1" s="989"/>
      <c r="ILI1" s="989"/>
      <c r="ILJ1" s="989"/>
      <c r="ILK1" s="989"/>
      <c r="ILL1" s="989"/>
      <c r="ILM1" s="989"/>
      <c r="ILN1" s="989"/>
      <c r="ILO1" s="989"/>
      <c r="ILP1" s="989"/>
      <c r="ILQ1" s="989"/>
      <c r="ILR1" s="989"/>
      <c r="ILS1" s="989"/>
      <c r="ILT1" s="989"/>
      <c r="ILU1" s="989"/>
      <c r="ILV1" s="989"/>
      <c r="ILW1" s="989"/>
      <c r="ILX1" s="989"/>
      <c r="ILY1" s="989"/>
      <c r="ILZ1" s="989"/>
      <c r="IMA1" s="989"/>
      <c r="IMB1" s="989"/>
      <c r="IMC1" s="989"/>
      <c r="IMD1" s="989"/>
      <c r="IME1" s="989"/>
      <c r="IMF1" s="989"/>
      <c r="IMG1" s="989"/>
      <c r="IMH1" s="989"/>
      <c r="IMI1" s="989"/>
      <c r="IMJ1" s="989"/>
      <c r="IMK1" s="989"/>
      <c r="IML1" s="989"/>
      <c r="IMM1" s="989"/>
      <c r="IMN1" s="989"/>
      <c r="IMO1" s="989"/>
      <c r="IMP1" s="989"/>
      <c r="IMQ1" s="989"/>
      <c r="IMR1" s="989"/>
      <c r="IMS1" s="989"/>
      <c r="IMT1" s="989"/>
      <c r="IMU1" s="989"/>
      <c r="IMV1" s="989"/>
      <c r="IMW1" s="989"/>
      <c r="IMX1" s="989"/>
      <c r="IMY1" s="989"/>
      <c r="IMZ1" s="989"/>
      <c r="INA1" s="989"/>
      <c r="INB1" s="989"/>
      <c r="INC1" s="989"/>
      <c r="IND1" s="989"/>
      <c r="INE1" s="989"/>
      <c r="INF1" s="989"/>
      <c r="ING1" s="989"/>
      <c r="INH1" s="989"/>
      <c r="INI1" s="989"/>
      <c r="INJ1" s="989"/>
      <c r="INK1" s="989"/>
      <c r="INL1" s="989"/>
      <c r="INM1" s="989"/>
      <c r="INN1" s="989"/>
      <c r="INO1" s="989"/>
      <c r="INP1" s="989"/>
      <c r="INQ1" s="989"/>
      <c r="INR1" s="989"/>
      <c r="INS1" s="989"/>
      <c r="INT1" s="989"/>
      <c r="INU1" s="989"/>
      <c r="INV1" s="989"/>
      <c r="INW1" s="989"/>
      <c r="INX1" s="989"/>
      <c r="INY1" s="989"/>
      <c r="INZ1" s="989"/>
      <c r="IOA1" s="989"/>
      <c r="IOB1" s="989"/>
      <c r="IOC1" s="989"/>
      <c r="IOD1" s="989"/>
      <c r="IOE1" s="989"/>
      <c r="IOF1" s="989"/>
      <c r="IOG1" s="989"/>
      <c r="IOH1" s="989"/>
      <c r="IOI1" s="989"/>
      <c r="IOJ1" s="989"/>
      <c r="IOK1" s="989"/>
      <c r="IOL1" s="989"/>
      <c r="IOM1" s="989"/>
      <c r="ION1" s="989"/>
      <c r="IOO1" s="989"/>
      <c r="IOP1" s="989"/>
      <c r="IOQ1" s="989"/>
      <c r="IOR1" s="989"/>
      <c r="IOS1" s="989"/>
      <c r="IOT1" s="989"/>
      <c r="IOU1" s="989"/>
      <c r="IOV1" s="989"/>
      <c r="IOW1" s="989"/>
      <c r="IOX1" s="989"/>
      <c r="IOY1" s="989"/>
      <c r="IOZ1" s="989"/>
      <c r="IPA1" s="989"/>
      <c r="IPB1" s="989"/>
      <c r="IPC1" s="989"/>
      <c r="IPD1" s="989"/>
      <c r="IPE1" s="989"/>
      <c r="IPF1" s="989"/>
      <c r="IPG1" s="989"/>
      <c r="IPH1" s="989"/>
      <c r="IPI1" s="989"/>
      <c r="IPJ1" s="989"/>
      <c r="IPK1" s="989"/>
      <c r="IPL1" s="989"/>
      <c r="IPM1" s="989"/>
      <c r="IPN1" s="989"/>
      <c r="IPO1" s="989"/>
      <c r="IPP1" s="989"/>
      <c r="IPQ1" s="989"/>
      <c r="IPR1" s="989"/>
      <c r="IPS1" s="989"/>
      <c r="IPT1" s="989"/>
      <c r="IPU1" s="989"/>
      <c r="IPV1" s="989"/>
      <c r="IPW1" s="989"/>
      <c r="IPX1" s="989"/>
      <c r="IPY1" s="989"/>
      <c r="IPZ1" s="989"/>
      <c r="IQA1" s="989"/>
      <c r="IQB1" s="989"/>
      <c r="IQC1" s="989"/>
      <c r="IQD1" s="989"/>
      <c r="IQE1" s="989"/>
      <c r="IQF1" s="989"/>
      <c r="IQG1" s="989"/>
      <c r="IQH1" s="989"/>
      <c r="IQI1" s="989"/>
      <c r="IQJ1" s="989"/>
      <c r="IQK1" s="989"/>
      <c r="IQL1" s="989"/>
      <c r="IQM1" s="989"/>
      <c r="IQN1" s="989"/>
      <c r="IQO1" s="989"/>
      <c r="IQP1" s="989"/>
      <c r="IQQ1" s="989"/>
      <c r="IQR1" s="989"/>
      <c r="IQS1" s="989"/>
      <c r="IQT1" s="989"/>
      <c r="IQU1" s="989"/>
      <c r="IQV1" s="989"/>
      <c r="IQW1" s="989"/>
      <c r="IQX1" s="989"/>
      <c r="IQY1" s="989"/>
      <c r="IQZ1" s="989"/>
      <c r="IRA1" s="989"/>
      <c r="IRB1" s="989"/>
      <c r="IRC1" s="989"/>
      <c r="IRD1" s="989"/>
      <c r="IRE1" s="989"/>
      <c r="IRF1" s="989"/>
      <c r="IRG1" s="989"/>
      <c r="IRH1" s="989"/>
      <c r="IRI1" s="989"/>
      <c r="IRJ1" s="989"/>
      <c r="IRK1" s="989"/>
      <c r="IRL1" s="989"/>
      <c r="IRM1" s="989"/>
      <c r="IRN1" s="989"/>
      <c r="IRO1" s="989"/>
      <c r="IRP1" s="989"/>
      <c r="IRQ1" s="989"/>
      <c r="IRR1" s="989"/>
      <c r="IRS1" s="989"/>
      <c r="IRT1" s="989"/>
      <c r="IRU1" s="989"/>
      <c r="IRV1" s="989"/>
      <c r="IRW1" s="989"/>
      <c r="IRX1" s="989"/>
      <c r="IRY1" s="989"/>
      <c r="IRZ1" s="989"/>
      <c r="ISA1" s="989"/>
      <c r="ISB1" s="989"/>
      <c r="ISC1" s="989"/>
      <c r="ISD1" s="989"/>
      <c r="ISE1" s="989"/>
      <c r="ISF1" s="989"/>
      <c r="ISG1" s="989"/>
      <c r="ISH1" s="989"/>
      <c r="ISI1" s="989"/>
      <c r="ISJ1" s="989"/>
      <c r="ISK1" s="989"/>
      <c r="ISL1" s="989"/>
      <c r="ISM1" s="989"/>
      <c r="ISN1" s="989"/>
      <c r="ISO1" s="989"/>
      <c r="ISP1" s="989"/>
      <c r="ISQ1" s="989"/>
      <c r="ISR1" s="989"/>
      <c r="ISS1" s="989"/>
      <c r="IST1" s="989"/>
      <c r="ISU1" s="989"/>
      <c r="ISV1" s="989"/>
      <c r="ISW1" s="989"/>
      <c r="ISX1" s="989"/>
      <c r="ISY1" s="989"/>
      <c r="ISZ1" s="989"/>
      <c r="ITA1" s="989"/>
      <c r="ITB1" s="989"/>
      <c r="ITC1" s="989"/>
      <c r="ITD1" s="989"/>
      <c r="ITE1" s="989"/>
      <c r="ITF1" s="989"/>
      <c r="ITG1" s="989"/>
      <c r="ITH1" s="989"/>
      <c r="ITI1" s="989"/>
      <c r="ITJ1" s="989"/>
      <c r="ITK1" s="989"/>
      <c r="ITL1" s="989"/>
      <c r="ITM1" s="989"/>
      <c r="ITN1" s="989"/>
      <c r="ITO1" s="989"/>
      <c r="ITP1" s="989"/>
      <c r="ITQ1" s="989"/>
      <c r="ITR1" s="989"/>
      <c r="ITS1" s="989"/>
      <c r="ITT1" s="989"/>
      <c r="ITU1" s="989"/>
      <c r="ITV1" s="989"/>
      <c r="ITW1" s="989"/>
      <c r="ITX1" s="989"/>
      <c r="ITY1" s="989"/>
      <c r="ITZ1" s="989"/>
      <c r="IUA1" s="989"/>
      <c r="IUB1" s="989"/>
      <c r="IUC1" s="989"/>
      <c r="IUD1" s="989"/>
      <c r="IUE1" s="989"/>
      <c r="IUF1" s="989"/>
      <c r="IUG1" s="989"/>
      <c r="IUH1" s="989"/>
      <c r="IUI1" s="989"/>
      <c r="IUJ1" s="989"/>
      <c r="IUK1" s="989"/>
      <c r="IUL1" s="989"/>
      <c r="IUM1" s="989"/>
      <c r="IUN1" s="989"/>
      <c r="IUO1" s="989"/>
      <c r="IUP1" s="989"/>
      <c r="IUQ1" s="989"/>
      <c r="IUR1" s="989"/>
      <c r="IUS1" s="989"/>
      <c r="IUT1" s="989"/>
      <c r="IUU1" s="989"/>
      <c r="IUV1" s="989"/>
      <c r="IUW1" s="989"/>
      <c r="IUX1" s="989"/>
      <c r="IUY1" s="989"/>
      <c r="IUZ1" s="989"/>
      <c r="IVA1" s="989"/>
      <c r="IVB1" s="989"/>
      <c r="IVC1" s="989"/>
      <c r="IVD1" s="989"/>
      <c r="IVE1" s="989"/>
      <c r="IVF1" s="989"/>
      <c r="IVG1" s="989"/>
      <c r="IVH1" s="989"/>
      <c r="IVI1" s="989"/>
      <c r="IVJ1" s="989"/>
      <c r="IVK1" s="989"/>
      <c r="IVL1" s="989"/>
      <c r="IVM1" s="989"/>
      <c r="IVN1" s="989"/>
      <c r="IVO1" s="989"/>
      <c r="IVP1" s="989"/>
      <c r="IVQ1" s="989"/>
      <c r="IVR1" s="989"/>
      <c r="IVS1" s="989"/>
      <c r="IVT1" s="989"/>
      <c r="IVU1" s="989"/>
      <c r="IVV1" s="989"/>
      <c r="IVW1" s="989"/>
      <c r="IVX1" s="989"/>
      <c r="IVY1" s="989"/>
      <c r="IVZ1" s="989"/>
      <c r="IWA1" s="989"/>
      <c r="IWB1" s="989"/>
      <c r="IWC1" s="989"/>
      <c r="IWD1" s="989"/>
      <c r="IWE1" s="989"/>
      <c r="IWF1" s="989"/>
      <c r="IWG1" s="989"/>
      <c r="IWH1" s="989"/>
      <c r="IWI1" s="989"/>
      <c r="IWJ1" s="989"/>
      <c r="IWK1" s="989"/>
      <c r="IWL1" s="989"/>
      <c r="IWM1" s="989"/>
      <c r="IWN1" s="989"/>
      <c r="IWO1" s="989"/>
      <c r="IWP1" s="989"/>
      <c r="IWQ1" s="989"/>
      <c r="IWR1" s="989"/>
      <c r="IWS1" s="989"/>
      <c r="IWT1" s="989"/>
      <c r="IWU1" s="989"/>
      <c r="IWV1" s="989"/>
      <c r="IWW1" s="989"/>
      <c r="IWX1" s="989"/>
      <c r="IWY1" s="989"/>
      <c r="IWZ1" s="989"/>
      <c r="IXA1" s="989"/>
      <c r="IXB1" s="989"/>
      <c r="IXC1" s="989"/>
      <c r="IXD1" s="989"/>
      <c r="IXE1" s="989"/>
      <c r="IXF1" s="989"/>
      <c r="IXG1" s="989"/>
      <c r="IXH1" s="989"/>
      <c r="IXI1" s="989"/>
      <c r="IXJ1" s="989"/>
      <c r="IXK1" s="989"/>
      <c r="IXL1" s="989"/>
      <c r="IXM1" s="989"/>
      <c r="IXN1" s="989"/>
      <c r="IXO1" s="989"/>
      <c r="IXP1" s="989"/>
      <c r="IXQ1" s="989"/>
      <c r="IXR1" s="989"/>
      <c r="IXS1" s="989"/>
      <c r="IXT1" s="989"/>
      <c r="IXU1" s="989"/>
      <c r="IXV1" s="989"/>
      <c r="IXW1" s="989"/>
      <c r="IXX1" s="989"/>
      <c r="IXY1" s="989"/>
      <c r="IXZ1" s="989"/>
      <c r="IYA1" s="989"/>
      <c r="IYB1" s="989"/>
      <c r="IYC1" s="989"/>
      <c r="IYD1" s="989"/>
      <c r="IYE1" s="989"/>
      <c r="IYF1" s="989"/>
      <c r="IYG1" s="989"/>
      <c r="IYH1" s="989"/>
      <c r="IYI1" s="989"/>
      <c r="IYJ1" s="989"/>
      <c r="IYK1" s="989"/>
      <c r="IYL1" s="989"/>
      <c r="IYM1" s="989"/>
      <c r="IYN1" s="989"/>
      <c r="IYO1" s="989"/>
      <c r="IYP1" s="989"/>
      <c r="IYQ1" s="989"/>
      <c r="IYR1" s="989"/>
      <c r="IYS1" s="989"/>
      <c r="IYT1" s="989"/>
      <c r="IYU1" s="989"/>
      <c r="IYV1" s="989"/>
      <c r="IYW1" s="989"/>
      <c r="IYX1" s="989"/>
      <c r="IYY1" s="989"/>
      <c r="IYZ1" s="989"/>
      <c r="IZA1" s="989"/>
      <c r="IZB1" s="989"/>
      <c r="IZC1" s="989"/>
      <c r="IZD1" s="989"/>
      <c r="IZE1" s="989"/>
      <c r="IZF1" s="989"/>
      <c r="IZG1" s="989"/>
      <c r="IZH1" s="989"/>
      <c r="IZI1" s="989"/>
      <c r="IZJ1" s="989"/>
      <c r="IZK1" s="989"/>
      <c r="IZL1" s="989"/>
      <c r="IZM1" s="989"/>
      <c r="IZN1" s="989"/>
      <c r="IZO1" s="989"/>
      <c r="IZP1" s="989"/>
      <c r="IZQ1" s="989"/>
      <c r="IZR1" s="989"/>
      <c r="IZS1" s="989"/>
      <c r="IZT1" s="989"/>
      <c r="IZU1" s="989"/>
      <c r="IZV1" s="989"/>
      <c r="IZW1" s="989"/>
      <c r="IZX1" s="989"/>
      <c r="IZY1" s="989"/>
      <c r="IZZ1" s="989"/>
      <c r="JAA1" s="989"/>
      <c r="JAB1" s="989"/>
      <c r="JAC1" s="989"/>
      <c r="JAD1" s="989"/>
      <c r="JAE1" s="989"/>
      <c r="JAF1" s="989"/>
      <c r="JAG1" s="989"/>
      <c r="JAH1" s="989"/>
      <c r="JAI1" s="989"/>
      <c r="JAJ1" s="989"/>
      <c r="JAK1" s="989"/>
      <c r="JAL1" s="989"/>
      <c r="JAM1" s="989"/>
      <c r="JAN1" s="989"/>
      <c r="JAO1" s="989"/>
      <c r="JAP1" s="989"/>
      <c r="JAQ1" s="989"/>
      <c r="JAR1" s="989"/>
      <c r="JAS1" s="989"/>
      <c r="JAT1" s="989"/>
      <c r="JAU1" s="989"/>
      <c r="JAV1" s="989"/>
      <c r="JAW1" s="989"/>
      <c r="JAX1" s="989"/>
      <c r="JAY1" s="989"/>
      <c r="JAZ1" s="989"/>
      <c r="JBA1" s="989"/>
      <c r="JBB1" s="989"/>
      <c r="JBC1" s="989"/>
      <c r="JBD1" s="989"/>
      <c r="JBE1" s="989"/>
      <c r="JBF1" s="989"/>
      <c r="JBG1" s="989"/>
      <c r="JBH1" s="989"/>
      <c r="JBI1" s="989"/>
      <c r="JBJ1" s="989"/>
      <c r="JBK1" s="989"/>
      <c r="JBL1" s="989"/>
      <c r="JBM1" s="989"/>
      <c r="JBN1" s="989"/>
      <c r="JBO1" s="989"/>
      <c r="JBP1" s="989"/>
      <c r="JBQ1" s="989"/>
      <c r="JBR1" s="989"/>
      <c r="JBS1" s="989"/>
      <c r="JBT1" s="989"/>
      <c r="JBU1" s="989"/>
      <c r="JBV1" s="989"/>
      <c r="JBW1" s="989"/>
      <c r="JBX1" s="989"/>
      <c r="JBY1" s="989"/>
      <c r="JBZ1" s="989"/>
      <c r="JCA1" s="989"/>
      <c r="JCB1" s="989"/>
      <c r="JCC1" s="989"/>
      <c r="JCD1" s="989"/>
      <c r="JCE1" s="989"/>
      <c r="JCF1" s="989"/>
      <c r="JCG1" s="989"/>
      <c r="JCH1" s="989"/>
      <c r="JCI1" s="989"/>
      <c r="JCJ1" s="989"/>
      <c r="JCK1" s="989"/>
      <c r="JCL1" s="989"/>
      <c r="JCM1" s="989"/>
      <c r="JCN1" s="989"/>
      <c r="JCO1" s="989"/>
      <c r="JCP1" s="989"/>
      <c r="JCQ1" s="989"/>
      <c r="JCR1" s="989"/>
      <c r="JCS1" s="989"/>
      <c r="JCT1" s="989"/>
      <c r="JCU1" s="989"/>
      <c r="JCV1" s="989"/>
      <c r="JCW1" s="989"/>
      <c r="JCX1" s="989"/>
      <c r="JCY1" s="989"/>
      <c r="JCZ1" s="989"/>
      <c r="JDA1" s="989"/>
      <c r="JDB1" s="989"/>
      <c r="JDC1" s="989"/>
      <c r="JDD1" s="989"/>
      <c r="JDE1" s="989"/>
      <c r="JDF1" s="989"/>
      <c r="JDG1" s="989"/>
      <c r="JDH1" s="989"/>
      <c r="JDI1" s="989"/>
      <c r="JDJ1" s="989"/>
      <c r="JDK1" s="989"/>
      <c r="JDL1" s="989"/>
      <c r="JDM1" s="989"/>
      <c r="JDN1" s="989"/>
      <c r="JDO1" s="989"/>
      <c r="JDP1" s="989"/>
      <c r="JDQ1" s="989"/>
      <c r="JDR1" s="989"/>
      <c r="JDS1" s="989"/>
      <c r="JDT1" s="989"/>
      <c r="JDU1" s="989"/>
      <c r="JDV1" s="989"/>
      <c r="JDW1" s="989"/>
      <c r="JDX1" s="989"/>
      <c r="JDY1" s="989"/>
      <c r="JDZ1" s="989"/>
      <c r="JEA1" s="989"/>
      <c r="JEB1" s="989"/>
      <c r="JEC1" s="989"/>
      <c r="JED1" s="989"/>
      <c r="JEE1" s="989"/>
      <c r="JEF1" s="989"/>
      <c r="JEG1" s="989"/>
      <c r="JEH1" s="989"/>
      <c r="JEI1" s="989"/>
      <c r="JEJ1" s="989"/>
      <c r="JEK1" s="989"/>
      <c r="JEL1" s="989"/>
      <c r="JEM1" s="989"/>
      <c r="JEN1" s="989"/>
      <c r="JEO1" s="989"/>
      <c r="JEP1" s="989"/>
      <c r="JEQ1" s="989"/>
      <c r="JER1" s="989"/>
      <c r="JES1" s="989"/>
      <c r="JET1" s="989"/>
      <c r="JEU1" s="989"/>
      <c r="JEV1" s="989"/>
      <c r="JEW1" s="989"/>
      <c r="JEX1" s="989"/>
      <c r="JEY1" s="989"/>
      <c r="JEZ1" s="989"/>
      <c r="JFA1" s="989"/>
      <c r="JFB1" s="989"/>
      <c r="JFC1" s="989"/>
      <c r="JFD1" s="989"/>
      <c r="JFE1" s="989"/>
      <c r="JFF1" s="989"/>
      <c r="JFG1" s="989"/>
      <c r="JFH1" s="989"/>
      <c r="JFI1" s="989"/>
      <c r="JFJ1" s="989"/>
      <c r="JFK1" s="989"/>
      <c r="JFL1" s="989"/>
      <c r="JFM1" s="989"/>
      <c r="JFN1" s="989"/>
      <c r="JFO1" s="989"/>
      <c r="JFP1" s="989"/>
      <c r="JFQ1" s="989"/>
      <c r="JFR1" s="989"/>
      <c r="JFS1" s="989"/>
      <c r="JFT1" s="989"/>
      <c r="JFU1" s="989"/>
      <c r="JFV1" s="989"/>
      <c r="JFW1" s="989"/>
      <c r="JFX1" s="989"/>
      <c r="JFY1" s="989"/>
      <c r="JFZ1" s="989"/>
      <c r="JGA1" s="989"/>
      <c r="JGB1" s="989"/>
      <c r="JGC1" s="989"/>
      <c r="JGD1" s="989"/>
      <c r="JGE1" s="989"/>
      <c r="JGF1" s="989"/>
      <c r="JGG1" s="989"/>
      <c r="JGH1" s="989"/>
      <c r="JGI1" s="989"/>
      <c r="JGJ1" s="989"/>
      <c r="JGK1" s="989"/>
      <c r="JGL1" s="989"/>
      <c r="JGM1" s="989"/>
      <c r="JGN1" s="989"/>
      <c r="JGO1" s="989"/>
      <c r="JGP1" s="989"/>
      <c r="JGQ1" s="989"/>
      <c r="JGR1" s="989"/>
      <c r="JGS1" s="989"/>
      <c r="JGT1" s="989"/>
      <c r="JGU1" s="989"/>
      <c r="JGV1" s="989"/>
      <c r="JGW1" s="989"/>
      <c r="JGX1" s="989"/>
      <c r="JGY1" s="989"/>
      <c r="JGZ1" s="989"/>
      <c r="JHA1" s="989"/>
      <c r="JHB1" s="989"/>
      <c r="JHC1" s="989"/>
      <c r="JHD1" s="989"/>
      <c r="JHE1" s="989"/>
      <c r="JHF1" s="989"/>
      <c r="JHG1" s="989"/>
      <c r="JHH1" s="989"/>
      <c r="JHI1" s="989"/>
      <c r="JHJ1" s="989"/>
      <c r="JHK1" s="989"/>
      <c r="JHL1" s="989"/>
      <c r="JHM1" s="989"/>
      <c r="JHN1" s="989"/>
      <c r="JHO1" s="989"/>
      <c r="JHP1" s="989"/>
      <c r="JHQ1" s="989"/>
      <c r="JHR1" s="989"/>
      <c r="JHS1" s="989"/>
      <c r="JHT1" s="989"/>
      <c r="JHU1" s="989"/>
      <c r="JHV1" s="989"/>
      <c r="JHW1" s="989"/>
      <c r="JHX1" s="989"/>
      <c r="JHY1" s="989"/>
      <c r="JHZ1" s="989"/>
      <c r="JIA1" s="989"/>
      <c r="JIB1" s="989"/>
      <c r="JIC1" s="989"/>
      <c r="JID1" s="989"/>
      <c r="JIE1" s="989"/>
      <c r="JIF1" s="989"/>
      <c r="JIG1" s="989"/>
      <c r="JIH1" s="989"/>
      <c r="JII1" s="989"/>
      <c r="JIJ1" s="989"/>
      <c r="JIK1" s="989"/>
      <c r="JIL1" s="989"/>
      <c r="JIM1" s="989"/>
      <c r="JIN1" s="989"/>
      <c r="JIO1" s="989"/>
      <c r="JIP1" s="989"/>
      <c r="JIQ1" s="989"/>
      <c r="JIR1" s="989"/>
      <c r="JIS1" s="989"/>
      <c r="JIT1" s="989"/>
      <c r="JIU1" s="989"/>
      <c r="JIV1" s="989"/>
      <c r="JIW1" s="989"/>
      <c r="JIX1" s="989"/>
      <c r="JIY1" s="989"/>
      <c r="JIZ1" s="989"/>
      <c r="JJA1" s="989"/>
      <c r="JJB1" s="989"/>
      <c r="JJC1" s="989"/>
      <c r="JJD1" s="989"/>
      <c r="JJE1" s="989"/>
      <c r="JJF1" s="989"/>
      <c r="JJG1" s="989"/>
      <c r="JJH1" s="989"/>
      <c r="JJI1" s="989"/>
      <c r="JJJ1" s="989"/>
      <c r="JJK1" s="989"/>
      <c r="JJL1" s="989"/>
      <c r="JJM1" s="989"/>
      <c r="JJN1" s="989"/>
      <c r="JJO1" s="989"/>
      <c r="JJP1" s="989"/>
      <c r="JJQ1" s="989"/>
      <c r="JJR1" s="989"/>
      <c r="JJS1" s="989"/>
      <c r="JJT1" s="989"/>
      <c r="JJU1" s="989"/>
      <c r="JJV1" s="989"/>
      <c r="JJW1" s="989"/>
      <c r="JJX1" s="989"/>
      <c r="JJY1" s="989"/>
      <c r="JJZ1" s="989"/>
      <c r="JKA1" s="989"/>
      <c r="JKB1" s="989"/>
      <c r="JKC1" s="989"/>
      <c r="JKD1" s="989"/>
      <c r="JKE1" s="989"/>
      <c r="JKF1" s="989"/>
      <c r="JKG1" s="989"/>
      <c r="JKH1" s="989"/>
      <c r="JKI1" s="989"/>
      <c r="JKJ1" s="989"/>
      <c r="JKK1" s="989"/>
      <c r="JKL1" s="989"/>
      <c r="JKM1" s="989"/>
      <c r="JKN1" s="989"/>
      <c r="JKO1" s="989"/>
      <c r="JKP1" s="989"/>
      <c r="JKQ1" s="989"/>
      <c r="JKR1" s="989"/>
      <c r="JKS1" s="989"/>
      <c r="JKT1" s="989"/>
      <c r="JKU1" s="989"/>
      <c r="JKV1" s="989"/>
      <c r="JKW1" s="989"/>
      <c r="JKX1" s="989"/>
      <c r="JKY1" s="989"/>
      <c r="JKZ1" s="989"/>
      <c r="JLA1" s="989"/>
      <c r="JLB1" s="989"/>
      <c r="JLC1" s="989"/>
      <c r="JLD1" s="989"/>
      <c r="JLE1" s="989"/>
      <c r="JLF1" s="989"/>
      <c r="JLG1" s="989"/>
      <c r="JLH1" s="989"/>
      <c r="JLI1" s="989"/>
      <c r="JLJ1" s="989"/>
      <c r="JLK1" s="989"/>
      <c r="JLL1" s="989"/>
      <c r="JLM1" s="989"/>
      <c r="JLN1" s="989"/>
      <c r="JLO1" s="989"/>
      <c r="JLP1" s="989"/>
      <c r="JLQ1" s="989"/>
      <c r="JLR1" s="989"/>
      <c r="JLS1" s="989"/>
      <c r="JLT1" s="989"/>
      <c r="JLU1" s="989"/>
      <c r="JLV1" s="989"/>
      <c r="JLW1" s="989"/>
      <c r="JLX1" s="989"/>
      <c r="JLY1" s="989"/>
      <c r="JLZ1" s="989"/>
      <c r="JMA1" s="989"/>
      <c r="JMB1" s="989"/>
      <c r="JMC1" s="989"/>
      <c r="JMD1" s="989"/>
      <c r="JME1" s="989"/>
      <c r="JMF1" s="989"/>
      <c r="JMG1" s="989"/>
      <c r="JMH1" s="989"/>
      <c r="JMI1" s="989"/>
      <c r="JMJ1" s="989"/>
      <c r="JMK1" s="989"/>
      <c r="JML1" s="989"/>
      <c r="JMM1" s="989"/>
      <c r="JMN1" s="989"/>
      <c r="JMO1" s="989"/>
      <c r="JMP1" s="989"/>
      <c r="JMQ1" s="989"/>
      <c r="JMR1" s="989"/>
      <c r="JMS1" s="989"/>
      <c r="JMT1" s="989"/>
      <c r="JMU1" s="989"/>
      <c r="JMV1" s="989"/>
      <c r="JMW1" s="989"/>
      <c r="JMX1" s="989"/>
      <c r="JMY1" s="989"/>
      <c r="JMZ1" s="989"/>
      <c r="JNA1" s="989"/>
      <c r="JNB1" s="989"/>
      <c r="JNC1" s="989"/>
      <c r="JND1" s="989"/>
      <c r="JNE1" s="989"/>
      <c r="JNF1" s="989"/>
      <c r="JNG1" s="989"/>
      <c r="JNH1" s="989"/>
      <c r="JNI1" s="989"/>
      <c r="JNJ1" s="989"/>
      <c r="JNK1" s="989"/>
      <c r="JNL1" s="989"/>
      <c r="JNM1" s="989"/>
      <c r="JNN1" s="989"/>
      <c r="JNO1" s="989"/>
      <c r="JNP1" s="989"/>
      <c r="JNQ1" s="989"/>
      <c r="JNR1" s="989"/>
      <c r="JNS1" s="989"/>
      <c r="JNT1" s="989"/>
      <c r="JNU1" s="989"/>
      <c r="JNV1" s="989"/>
      <c r="JNW1" s="989"/>
      <c r="JNX1" s="989"/>
      <c r="JNY1" s="989"/>
      <c r="JNZ1" s="989"/>
      <c r="JOA1" s="989"/>
      <c r="JOB1" s="989"/>
      <c r="JOC1" s="989"/>
      <c r="JOD1" s="989"/>
      <c r="JOE1" s="989"/>
      <c r="JOF1" s="989"/>
      <c r="JOG1" s="989"/>
      <c r="JOH1" s="989"/>
      <c r="JOI1" s="989"/>
      <c r="JOJ1" s="989"/>
      <c r="JOK1" s="989"/>
      <c r="JOL1" s="989"/>
      <c r="JOM1" s="989"/>
      <c r="JON1" s="989"/>
      <c r="JOO1" s="989"/>
      <c r="JOP1" s="989"/>
      <c r="JOQ1" s="989"/>
      <c r="JOR1" s="989"/>
      <c r="JOS1" s="989"/>
      <c r="JOT1" s="989"/>
      <c r="JOU1" s="989"/>
      <c r="JOV1" s="989"/>
      <c r="JOW1" s="989"/>
      <c r="JOX1" s="989"/>
      <c r="JOY1" s="989"/>
      <c r="JOZ1" s="989"/>
      <c r="JPA1" s="989"/>
      <c r="JPB1" s="989"/>
      <c r="JPC1" s="989"/>
      <c r="JPD1" s="989"/>
      <c r="JPE1" s="989"/>
      <c r="JPF1" s="989"/>
      <c r="JPG1" s="989"/>
      <c r="JPH1" s="989"/>
      <c r="JPI1" s="989"/>
      <c r="JPJ1" s="989"/>
      <c r="JPK1" s="989"/>
      <c r="JPL1" s="989"/>
      <c r="JPM1" s="989"/>
      <c r="JPN1" s="989"/>
      <c r="JPO1" s="989"/>
      <c r="JPP1" s="989"/>
      <c r="JPQ1" s="989"/>
      <c r="JPR1" s="989"/>
      <c r="JPS1" s="989"/>
      <c r="JPT1" s="989"/>
      <c r="JPU1" s="989"/>
      <c r="JPV1" s="989"/>
      <c r="JPW1" s="989"/>
      <c r="JPX1" s="989"/>
      <c r="JPY1" s="989"/>
      <c r="JPZ1" s="989"/>
      <c r="JQA1" s="989"/>
      <c r="JQB1" s="989"/>
      <c r="JQC1" s="989"/>
      <c r="JQD1" s="989"/>
      <c r="JQE1" s="989"/>
      <c r="JQF1" s="989"/>
      <c r="JQG1" s="989"/>
      <c r="JQH1" s="989"/>
      <c r="JQI1" s="989"/>
      <c r="JQJ1" s="989"/>
      <c r="JQK1" s="989"/>
      <c r="JQL1" s="989"/>
      <c r="JQM1" s="989"/>
      <c r="JQN1" s="989"/>
      <c r="JQO1" s="989"/>
      <c r="JQP1" s="989"/>
      <c r="JQQ1" s="989"/>
      <c r="JQR1" s="989"/>
      <c r="JQS1" s="989"/>
      <c r="JQT1" s="989"/>
      <c r="JQU1" s="989"/>
      <c r="JQV1" s="989"/>
      <c r="JQW1" s="989"/>
      <c r="JQX1" s="989"/>
      <c r="JQY1" s="989"/>
      <c r="JQZ1" s="989"/>
      <c r="JRA1" s="989"/>
      <c r="JRB1" s="989"/>
      <c r="JRC1" s="989"/>
      <c r="JRD1" s="989"/>
      <c r="JRE1" s="989"/>
      <c r="JRF1" s="989"/>
      <c r="JRG1" s="989"/>
      <c r="JRH1" s="989"/>
      <c r="JRI1" s="989"/>
      <c r="JRJ1" s="989"/>
      <c r="JRK1" s="989"/>
      <c r="JRL1" s="989"/>
      <c r="JRM1" s="989"/>
      <c r="JRN1" s="989"/>
      <c r="JRO1" s="989"/>
      <c r="JRP1" s="989"/>
      <c r="JRQ1" s="989"/>
      <c r="JRR1" s="989"/>
      <c r="JRS1" s="989"/>
      <c r="JRT1" s="989"/>
      <c r="JRU1" s="989"/>
      <c r="JRV1" s="989"/>
      <c r="JRW1" s="989"/>
      <c r="JRX1" s="989"/>
      <c r="JRY1" s="989"/>
      <c r="JRZ1" s="989"/>
      <c r="JSA1" s="989"/>
      <c r="JSB1" s="989"/>
      <c r="JSC1" s="989"/>
      <c r="JSD1" s="989"/>
      <c r="JSE1" s="989"/>
      <c r="JSF1" s="989"/>
      <c r="JSG1" s="989"/>
      <c r="JSH1" s="989"/>
      <c r="JSI1" s="989"/>
      <c r="JSJ1" s="989"/>
      <c r="JSK1" s="989"/>
      <c r="JSL1" s="989"/>
      <c r="JSM1" s="989"/>
      <c r="JSN1" s="989"/>
      <c r="JSO1" s="989"/>
      <c r="JSP1" s="989"/>
      <c r="JSQ1" s="989"/>
      <c r="JSR1" s="989"/>
      <c r="JSS1" s="989"/>
      <c r="JST1" s="989"/>
      <c r="JSU1" s="989"/>
      <c r="JSV1" s="989"/>
      <c r="JSW1" s="989"/>
      <c r="JSX1" s="989"/>
      <c r="JSY1" s="989"/>
      <c r="JSZ1" s="989"/>
      <c r="JTA1" s="989"/>
      <c r="JTB1" s="989"/>
      <c r="JTC1" s="989"/>
      <c r="JTD1" s="989"/>
      <c r="JTE1" s="989"/>
      <c r="JTF1" s="989"/>
      <c r="JTG1" s="989"/>
      <c r="JTH1" s="989"/>
      <c r="JTI1" s="989"/>
      <c r="JTJ1" s="989"/>
      <c r="JTK1" s="989"/>
      <c r="JTL1" s="989"/>
      <c r="JTM1" s="989"/>
      <c r="JTN1" s="989"/>
      <c r="JTO1" s="989"/>
      <c r="JTP1" s="989"/>
      <c r="JTQ1" s="989"/>
      <c r="JTR1" s="989"/>
      <c r="JTS1" s="989"/>
      <c r="JTT1" s="989"/>
      <c r="JTU1" s="989"/>
      <c r="JTV1" s="989"/>
      <c r="JTW1" s="989"/>
      <c r="JTX1" s="989"/>
      <c r="JTY1" s="989"/>
      <c r="JTZ1" s="989"/>
      <c r="JUA1" s="989"/>
      <c r="JUB1" s="989"/>
      <c r="JUC1" s="989"/>
      <c r="JUD1" s="989"/>
      <c r="JUE1" s="989"/>
      <c r="JUF1" s="989"/>
      <c r="JUG1" s="989"/>
      <c r="JUH1" s="989"/>
      <c r="JUI1" s="989"/>
      <c r="JUJ1" s="989"/>
      <c r="JUK1" s="989"/>
      <c r="JUL1" s="989"/>
      <c r="JUM1" s="989"/>
      <c r="JUN1" s="989"/>
      <c r="JUO1" s="989"/>
      <c r="JUP1" s="989"/>
      <c r="JUQ1" s="989"/>
      <c r="JUR1" s="989"/>
      <c r="JUS1" s="989"/>
      <c r="JUT1" s="989"/>
      <c r="JUU1" s="989"/>
      <c r="JUV1" s="989"/>
      <c r="JUW1" s="989"/>
      <c r="JUX1" s="989"/>
      <c r="JUY1" s="989"/>
      <c r="JUZ1" s="989"/>
      <c r="JVA1" s="989"/>
      <c r="JVB1" s="989"/>
      <c r="JVC1" s="989"/>
      <c r="JVD1" s="989"/>
      <c r="JVE1" s="989"/>
      <c r="JVF1" s="989"/>
      <c r="JVG1" s="989"/>
      <c r="JVH1" s="989"/>
      <c r="JVI1" s="989"/>
      <c r="JVJ1" s="989"/>
      <c r="JVK1" s="989"/>
      <c r="JVL1" s="989"/>
      <c r="JVM1" s="989"/>
      <c r="JVN1" s="989"/>
      <c r="JVO1" s="989"/>
      <c r="JVP1" s="989"/>
      <c r="JVQ1" s="989"/>
      <c r="JVR1" s="989"/>
      <c r="JVS1" s="989"/>
      <c r="JVT1" s="989"/>
      <c r="JVU1" s="989"/>
      <c r="JVV1" s="989"/>
      <c r="JVW1" s="989"/>
      <c r="JVX1" s="989"/>
      <c r="JVY1" s="989"/>
      <c r="JVZ1" s="989"/>
      <c r="JWA1" s="989"/>
      <c r="JWB1" s="989"/>
      <c r="JWC1" s="989"/>
      <c r="JWD1" s="989"/>
      <c r="JWE1" s="989"/>
      <c r="JWF1" s="989"/>
      <c r="JWG1" s="989"/>
      <c r="JWH1" s="989"/>
      <c r="JWI1" s="989"/>
      <c r="JWJ1" s="989"/>
      <c r="JWK1" s="989"/>
      <c r="JWL1" s="989"/>
      <c r="JWM1" s="989"/>
      <c r="JWN1" s="989"/>
      <c r="JWO1" s="989"/>
      <c r="JWP1" s="989"/>
      <c r="JWQ1" s="989"/>
      <c r="JWR1" s="989"/>
      <c r="JWS1" s="989"/>
      <c r="JWT1" s="989"/>
      <c r="JWU1" s="989"/>
      <c r="JWV1" s="989"/>
      <c r="JWW1" s="989"/>
      <c r="JWX1" s="989"/>
      <c r="JWY1" s="989"/>
      <c r="JWZ1" s="989"/>
      <c r="JXA1" s="989"/>
      <c r="JXB1" s="989"/>
      <c r="JXC1" s="989"/>
      <c r="JXD1" s="989"/>
      <c r="JXE1" s="989"/>
      <c r="JXF1" s="989"/>
      <c r="JXG1" s="989"/>
      <c r="JXH1" s="989"/>
      <c r="JXI1" s="989"/>
      <c r="JXJ1" s="989"/>
      <c r="JXK1" s="989"/>
      <c r="JXL1" s="989"/>
      <c r="JXM1" s="989"/>
      <c r="JXN1" s="989"/>
      <c r="JXO1" s="989"/>
      <c r="JXP1" s="989"/>
      <c r="JXQ1" s="989"/>
      <c r="JXR1" s="989"/>
      <c r="JXS1" s="989"/>
      <c r="JXT1" s="989"/>
      <c r="JXU1" s="989"/>
      <c r="JXV1" s="989"/>
      <c r="JXW1" s="989"/>
      <c r="JXX1" s="989"/>
      <c r="JXY1" s="989"/>
      <c r="JXZ1" s="989"/>
      <c r="JYA1" s="989"/>
      <c r="JYB1" s="989"/>
      <c r="JYC1" s="989"/>
      <c r="JYD1" s="989"/>
      <c r="JYE1" s="989"/>
      <c r="JYF1" s="989"/>
      <c r="JYG1" s="989"/>
      <c r="JYH1" s="989"/>
      <c r="JYI1" s="989"/>
      <c r="JYJ1" s="989"/>
      <c r="JYK1" s="989"/>
      <c r="JYL1" s="989"/>
      <c r="JYM1" s="989"/>
      <c r="JYN1" s="989"/>
      <c r="JYO1" s="989"/>
      <c r="JYP1" s="989"/>
      <c r="JYQ1" s="989"/>
      <c r="JYR1" s="989"/>
      <c r="JYS1" s="989"/>
      <c r="JYT1" s="989"/>
      <c r="JYU1" s="989"/>
      <c r="JYV1" s="989"/>
      <c r="JYW1" s="989"/>
      <c r="JYX1" s="989"/>
      <c r="JYY1" s="989"/>
      <c r="JYZ1" s="989"/>
      <c r="JZA1" s="989"/>
      <c r="JZB1" s="989"/>
      <c r="JZC1" s="989"/>
      <c r="JZD1" s="989"/>
      <c r="JZE1" s="989"/>
      <c r="JZF1" s="989"/>
      <c r="JZG1" s="989"/>
      <c r="JZH1" s="989"/>
      <c r="JZI1" s="989"/>
      <c r="JZJ1" s="989"/>
      <c r="JZK1" s="989"/>
      <c r="JZL1" s="989"/>
      <c r="JZM1" s="989"/>
      <c r="JZN1" s="989"/>
      <c r="JZO1" s="989"/>
      <c r="JZP1" s="989"/>
      <c r="JZQ1" s="989"/>
      <c r="JZR1" s="989"/>
      <c r="JZS1" s="989"/>
      <c r="JZT1" s="989"/>
      <c r="JZU1" s="989"/>
      <c r="JZV1" s="989"/>
      <c r="JZW1" s="989"/>
      <c r="JZX1" s="989"/>
      <c r="JZY1" s="989"/>
      <c r="JZZ1" s="989"/>
      <c r="KAA1" s="989"/>
      <c r="KAB1" s="989"/>
      <c r="KAC1" s="989"/>
      <c r="KAD1" s="989"/>
      <c r="KAE1" s="989"/>
      <c r="KAF1" s="989"/>
      <c r="KAG1" s="989"/>
      <c r="KAH1" s="989"/>
      <c r="KAI1" s="989"/>
      <c r="KAJ1" s="989"/>
      <c r="KAK1" s="989"/>
      <c r="KAL1" s="989"/>
      <c r="KAM1" s="989"/>
      <c r="KAN1" s="989"/>
      <c r="KAO1" s="989"/>
      <c r="KAP1" s="989"/>
      <c r="KAQ1" s="989"/>
      <c r="KAR1" s="989"/>
      <c r="KAS1" s="989"/>
      <c r="KAT1" s="989"/>
      <c r="KAU1" s="989"/>
      <c r="KAV1" s="989"/>
      <c r="KAW1" s="989"/>
      <c r="KAX1" s="989"/>
      <c r="KAY1" s="989"/>
      <c r="KAZ1" s="989"/>
      <c r="KBA1" s="989"/>
      <c r="KBB1" s="989"/>
      <c r="KBC1" s="989"/>
      <c r="KBD1" s="989"/>
      <c r="KBE1" s="989"/>
      <c r="KBF1" s="989"/>
      <c r="KBG1" s="989"/>
      <c r="KBH1" s="989"/>
      <c r="KBI1" s="989"/>
      <c r="KBJ1" s="989"/>
      <c r="KBK1" s="989"/>
      <c r="KBL1" s="989"/>
      <c r="KBM1" s="989"/>
      <c r="KBN1" s="989"/>
      <c r="KBO1" s="989"/>
      <c r="KBP1" s="989"/>
      <c r="KBQ1" s="989"/>
      <c r="KBR1" s="989"/>
      <c r="KBS1" s="989"/>
      <c r="KBT1" s="989"/>
      <c r="KBU1" s="989"/>
      <c r="KBV1" s="989"/>
      <c r="KBW1" s="989"/>
      <c r="KBX1" s="989"/>
      <c r="KBY1" s="989"/>
      <c r="KBZ1" s="989"/>
      <c r="KCA1" s="989"/>
      <c r="KCB1" s="989"/>
      <c r="KCC1" s="989"/>
      <c r="KCD1" s="989"/>
      <c r="KCE1" s="989"/>
      <c r="KCF1" s="989"/>
      <c r="KCG1" s="989"/>
      <c r="KCH1" s="989"/>
      <c r="KCI1" s="989"/>
      <c r="KCJ1" s="989"/>
      <c r="KCK1" s="989"/>
      <c r="KCL1" s="989"/>
      <c r="KCM1" s="989"/>
      <c r="KCN1" s="989"/>
      <c r="KCO1" s="989"/>
      <c r="KCP1" s="989"/>
      <c r="KCQ1" s="989"/>
      <c r="KCR1" s="989"/>
      <c r="KCS1" s="989"/>
      <c r="KCT1" s="989"/>
      <c r="KCU1" s="989"/>
      <c r="KCV1" s="989"/>
      <c r="KCW1" s="989"/>
      <c r="KCX1" s="989"/>
      <c r="KCY1" s="989"/>
      <c r="KCZ1" s="989"/>
      <c r="KDA1" s="989"/>
      <c r="KDB1" s="989"/>
      <c r="KDC1" s="989"/>
      <c r="KDD1" s="989"/>
      <c r="KDE1" s="989"/>
      <c r="KDF1" s="989"/>
      <c r="KDG1" s="989"/>
      <c r="KDH1" s="989"/>
      <c r="KDI1" s="989"/>
      <c r="KDJ1" s="989"/>
      <c r="KDK1" s="989"/>
      <c r="KDL1" s="989"/>
      <c r="KDM1" s="989"/>
      <c r="KDN1" s="989"/>
      <c r="KDO1" s="989"/>
      <c r="KDP1" s="989"/>
      <c r="KDQ1" s="989"/>
      <c r="KDR1" s="989"/>
      <c r="KDS1" s="989"/>
      <c r="KDT1" s="989"/>
      <c r="KDU1" s="989"/>
      <c r="KDV1" s="989"/>
      <c r="KDW1" s="989"/>
      <c r="KDX1" s="989"/>
      <c r="KDY1" s="989"/>
      <c r="KDZ1" s="989"/>
      <c r="KEA1" s="989"/>
      <c r="KEB1" s="989"/>
      <c r="KEC1" s="989"/>
      <c r="KED1" s="989"/>
      <c r="KEE1" s="989"/>
      <c r="KEF1" s="989"/>
      <c r="KEG1" s="989"/>
      <c r="KEH1" s="989"/>
      <c r="KEI1" s="989"/>
      <c r="KEJ1" s="989"/>
      <c r="KEK1" s="989"/>
      <c r="KEL1" s="989"/>
      <c r="KEM1" s="989"/>
      <c r="KEN1" s="989"/>
      <c r="KEO1" s="989"/>
      <c r="KEP1" s="989"/>
      <c r="KEQ1" s="989"/>
      <c r="KER1" s="989"/>
      <c r="KES1" s="989"/>
      <c r="KET1" s="989"/>
      <c r="KEU1" s="989"/>
      <c r="KEV1" s="989"/>
      <c r="KEW1" s="989"/>
      <c r="KEX1" s="989"/>
      <c r="KEY1" s="989"/>
      <c r="KEZ1" s="989"/>
      <c r="KFA1" s="989"/>
      <c r="KFB1" s="989"/>
      <c r="KFC1" s="989"/>
      <c r="KFD1" s="989"/>
      <c r="KFE1" s="989"/>
      <c r="KFF1" s="989"/>
      <c r="KFG1" s="989"/>
      <c r="KFH1" s="989"/>
      <c r="KFI1" s="989"/>
      <c r="KFJ1" s="989"/>
      <c r="KFK1" s="989"/>
      <c r="KFL1" s="989"/>
      <c r="KFM1" s="989"/>
      <c r="KFN1" s="989"/>
      <c r="KFO1" s="989"/>
      <c r="KFP1" s="989"/>
      <c r="KFQ1" s="989"/>
      <c r="KFR1" s="989"/>
      <c r="KFS1" s="989"/>
      <c r="KFT1" s="989"/>
      <c r="KFU1" s="989"/>
      <c r="KFV1" s="989"/>
      <c r="KFW1" s="989"/>
      <c r="KFX1" s="989"/>
      <c r="KFY1" s="989"/>
      <c r="KFZ1" s="989"/>
      <c r="KGA1" s="989"/>
      <c r="KGB1" s="989"/>
      <c r="KGC1" s="989"/>
      <c r="KGD1" s="989"/>
      <c r="KGE1" s="989"/>
      <c r="KGF1" s="989"/>
      <c r="KGG1" s="989"/>
      <c r="KGH1" s="989"/>
      <c r="KGI1" s="989"/>
      <c r="KGJ1" s="989"/>
      <c r="KGK1" s="989"/>
      <c r="KGL1" s="989"/>
      <c r="KGM1" s="989"/>
      <c r="KGN1" s="989"/>
      <c r="KGO1" s="989"/>
      <c r="KGP1" s="989"/>
      <c r="KGQ1" s="989"/>
      <c r="KGR1" s="989"/>
      <c r="KGS1" s="989"/>
      <c r="KGT1" s="989"/>
      <c r="KGU1" s="989"/>
      <c r="KGV1" s="989"/>
      <c r="KGW1" s="989"/>
      <c r="KGX1" s="989"/>
      <c r="KGY1" s="989"/>
      <c r="KGZ1" s="989"/>
      <c r="KHA1" s="989"/>
      <c r="KHB1" s="989"/>
      <c r="KHC1" s="989"/>
      <c r="KHD1" s="989"/>
      <c r="KHE1" s="989"/>
      <c r="KHF1" s="989"/>
      <c r="KHG1" s="989"/>
      <c r="KHH1" s="989"/>
      <c r="KHI1" s="989"/>
      <c r="KHJ1" s="989"/>
      <c r="KHK1" s="989"/>
      <c r="KHL1" s="989"/>
      <c r="KHM1" s="989"/>
      <c r="KHN1" s="989"/>
      <c r="KHO1" s="989"/>
      <c r="KHP1" s="989"/>
      <c r="KHQ1" s="989"/>
      <c r="KHR1" s="989"/>
      <c r="KHS1" s="989"/>
      <c r="KHT1" s="989"/>
      <c r="KHU1" s="989"/>
      <c r="KHV1" s="989"/>
      <c r="KHW1" s="989"/>
      <c r="KHX1" s="989"/>
      <c r="KHY1" s="989"/>
      <c r="KHZ1" s="989"/>
      <c r="KIA1" s="989"/>
      <c r="KIB1" s="989"/>
      <c r="KIC1" s="989"/>
      <c r="KID1" s="989"/>
      <c r="KIE1" s="989"/>
      <c r="KIF1" s="989"/>
      <c r="KIG1" s="989"/>
      <c r="KIH1" s="989"/>
      <c r="KII1" s="989"/>
      <c r="KIJ1" s="989"/>
      <c r="KIK1" s="989"/>
      <c r="KIL1" s="989"/>
      <c r="KIM1" s="989"/>
      <c r="KIN1" s="989"/>
      <c r="KIO1" s="989"/>
      <c r="KIP1" s="989"/>
      <c r="KIQ1" s="989"/>
      <c r="KIR1" s="989"/>
      <c r="KIS1" s="989"/>
      <c r="KIT1" s="989"/>
      <c r="KIU1" s="989"/>
      <c r="KIV1" s="989"/>
      <c r="KIW1" s="989"/>
      <c r="KIX1" s="989"/>
      <c r="KIY1" s="989"/>
      <c r="KIZ1" s="989"/>
      <c r="KJA1" s="989"/>
      <c r="KJB1" s="989"/>
      <c r="KJC1" s="989"/>
      <c r="KJD1" s="989"/>
      <c r="KJE1" s="989"/>
      <c r="KJF1" s="989"/>
      <c r="KJG1" s="989"/>
      <c r="KJH1" s="989"/>
      <c r="KJI1" s="989"/>
      <c r="KJJ1" s="989"/>
      <c r="KJK1" s="989"/>
      <c r="KJL1" s="989"/>
      <c r="KJM1" s="989"/>
      <c r="KJN1" s="989"/>
      <c r="KJO1" s="989"/>
      <c r="KJP1" s="989"/>
      <c r="KJQ1" s="989"/>
      <c r="KJR1" s="989"/>
      <c r="KJS1" s="989"/>
      <c r="KJT1" s="989"/>
      <c r="KJU1" s="989"/>
      <c r="KJV1" s="989"/>
      <c r="KJW1" s="989"/>
      <c r="KJX1" s="989"/>
      <c r="KJY1" s="989"/>
      <c r="KJZ1" s="989"/>
      <c r="KKA1" s="989"/>
      <c r="KKB1" s="989"/>
      <c r="KKC1" s="989"/>
      <c r="KKD1" s="989"/>
      <c r="KKE1" s="989"/>
      <c r="KKF1" s="989"/>
      <c r="KKG1" s="989"/>
      <c r="KKH1" s="989"/>
      <c r="KKI1" s="989"/>
      <c r="KKJ1" s="989"/>
      <c r="KKK1" s="989"/>
      <c r="KKL1" s="989"/>
      <c r="KKM1" s="989"/>
      <c r="KKN1" s="989"/>
      <c r="KKO1" s="989"/>
      <c r="KKP1" s="989"/>
      <c r="KKQ1" s="989"/>
      <c r="KKR1" s="989"/>
      <c r="KKS1" s="989"/>
      <c r="KKT1" s="989"/>
      <c r="KKU1" s="989"/>
      <c r="KKV1" s="989"/>
      <c r="KKW1" s="989"/>
      <c r="KKX1" s="989"/>
      <c r="KKY1" s="989"/>
      <c r="KKZ1" s="989"/>
      <c r="KLA1" s="989"/>
      <c r="KLB1" s="989"/>
      <c r="KLC1" s="989"/>
      <c r="KLD1" s="989"/>
      <c r="KLE1" s="989"/>
      <c r="KLF1" s="989"/>
      <c r="KLG1" s="989"/>
      <c r="KLH1" s="989"/>
      <c r="KLI1" s="989"/>
      <c r="KLJ1" s="989"/>
      <c r="KLK1" s="989"/>
      <c r="KLL1" s="989"/>
      <c r="KLM1" s="989"/>
      <c r="KLN1" s="989"/>
      <c r="KLO1" s="989"/>
      <c r="KLP1" s="989"/>
      <c r="KLQ1" s="989"/>
      <c r="KLR1" s="989"/>
      <c r="KLS1" s="989"/>
      <c r="KLT1" s="989"/>
      <c r="KLU1" s="989"/>
      <c r="KLV1" s="989"/>
      <c r="KLW1" s="989"/>
      <c r="KLX1" s="989"/>
      <c r="KLY1" s="989"/>
      <c r="KLZ1" s="989"/>
      <c r="KMA1" s="989"/>
      <c r="KMB1" s="989"/>
      <c r="KMC1" s="989"/>
      <c r="KMD1" s="989"/>
      <c r="KME1" s="989"/>
      <c r="KMF1" s="989"/>
      <c r="KMG1" s="989"/>
      <c r="KMH1" s="989"/>
      <c r="KMI1" s="989"/>
      <c r="KMJ1" s="989"/>
      <c r="KMK1" s="989"/>
      <c r="KML1" s="989"/>
      <c r="KMM1" s="989"/>
      <c r="KMN1" s="989"/>
      <c r="KMO1" s="989"/>
      <c r="KMP1" s="989"/>
      <c r="KMQ1" s="989"/>
      <c r="KMR1" s="989"/>
      <c r="KMS1" s="989"/>
      <c r="KMT1" s="989"/>
      <c r="KMU1" s="989"/>
      <c r="KMV1" s="989"/>
      <c r="KMW1" s="989"/>
      <c r="KMX1" s="989"/>
      <c r="KMY1" s="989"/>
      <c r="KMZ1" s="989"/>
      <c r="KNA1" s="989"/>
      <c r="KNB1" s="989"/>
      <c r="KNC1" s="989"/>
      <c r="KND1" s="989"/>
      <c r="KNE1" s="989"/>
      <c r="KNF1" s="989"/>
      <c r="KNG1" s="989"/>
      <c r="KNH1" s="989"/>
      <c r="KNI1" s="989"/>
      <c r="KNJ1" s="989"/>
      <c r="KNK1" s="989"/>
      <c r="KNL1" s="989"/>
      <c r="KNM1" s="989"/>
      <c r="KNN1" s="989"/>
      <c r="KNO1" s="989"/>
      <c r="KNP1" s="989"/>
      <c r="KNQ1" s="989"/>
      <c r="KNR1" s="989"/>
      <c r="KNS1" s="989"/>
      <c r="KNT1" s="989"/>
      <c r="KNU1" s="989"/>
      <c r="KNV1" s="989"/>
      <c r="KNW1" s="989"/>
      <c r="KNX1" s="989"/>
      <c r="KNY1" s="989"/>
      <c r="KNZ1" s="989"/>
      <c r="KOA1" s="989"/>
      <c r="KOB1" s="989"/>
      <c r="KOC1" s="989"/>
      <c r="KOD1" s="989"/>
      <c r="KOE1" s="989"/>
      <c r="KOF1" s="989"/>
      <c r="KOG1" s="989"/>
      <c r="KOH1" s="989"/>
      <c r="KOI1" s="989"/>
      <c r="KOJ1" s="989"/>
      <c r="KOK1" s="989"/>
      <c r="KOL1" s="989"/>
      <c r="KOM1" s="989"/>
      <c r="KON1" s="989"/>
      <c r="KOO1" s="989"/>
      <c r="KOP1" s="989"/>
      <c r="KOQ1" s="989"/>
      <c r="KOR1" s="989"/>
      <c r="KOS1" s="989"/>
      <c r="KOT1" s="989"/>
      <c r="KOU1" s="989"/>
      <c r="KOV1" s="989"/>
      <c r="KOW1" s="989"/>
      <c r="KOX1" s="989"/>
      <c r="KOY1" s="989"/>
      <c r="KOZ1" s="989"/>
      <c r="KPA1" s="989"/>
      <c r="KPB1" s="989"/>
      <c r="KPC1" s="989"/>
      <c r="KPD1" s="989"/>
      <c r="KPE1" s="989"/>
      <c r="KPF1" s="989"/>
      <c r="KPG1" s="989"/>
      <c r="KPH1" s="989"/>
      <c r="KPI1" s="989"/>
      <c r="KPJ1" s="989"/>
      <c r="KPK1" s="989"/>
      <c r="KPL1" s="989"/>
      <c r="KPM1" s="989"/>
      <c r="KPN1" s="989"/>
      <c r="KPO1" s="989"/>
      <c r="KPP1" s="989"/>
      <c r="KPQ1" s="989"/>
      <c r="KPR1" s="989"/>
      <c r="KPS1" s="989"/>
      <c r="KPT1" s="989"/>
      <c r="KPU1" s="989"/>
      <c r="KPV1" s="989"/>
      <c r="KPW1" s="989"/>
      <c r="KPX1" s="989"/>
      <c r="KPY1" s="989"/>
      <c r="KPZ1" s="989"/>
      <c r="KQA1" s="989"/>
      <c r="KQB1" s="989"/>
      <c r="KQC1" s="989"/>
      <c r="KQD1" s="989"/>
      <c r="KQE1" s="989"/>
      <c r="KQF1" s="989"/>
      <c r="KQG1" s="989"/>
      <c r="KQH1" s="989"/>
      <c r="KQI1" s="989"/>
      <c r="KQJ1" s="989"/>
      <c r="KQK1" s="989"/>
      <c r="KQL1" s="989"/>
      <c r="KQM1" s="989"/>
      <c r="KQN1" s="989"/>
      <c r="KQO1" s="989"/>
      <c r="KQP1" s="989"/>
      <c r="KQQ1" s="989"/>
      <c r="KQR1" s="989"/>
      <c r="KQS1" s="989"/>
      <c r="KQT1" s="989"/>
      <c r="KQU1" s="989"/>
      <c r="KQV1" s="989"/>
      <c r="KQW1" s="989"/>
      <c r="KQX1" s="989"/>
      <c r="KQY1" s="989"/>
      <c r="KQZ1" s="989"/>
      <c r="KRA1" s="989"/>
      <c r="KRB1" s="989"/>
      <c r="KRC1" s="989"/>
      <c r="KRD1" s="989"/>
      <c r="KRE1" s="989"/>
      <c r="KRF1" s="989"/>
      <c r="KRG1" s="989"/>
      <c r="KRH1" s="989"/>
      <c r="KRI1" s="989"/>
      <c r="KRJ1" s="989"/>
      <c r="KRK1" s="989"/>
      <c r="KRL1" s="989"/>
      <c r="KRM1" s="989"/>
      <c r="KRN1" s="989"/>
      <c r="KRO1" s="989"/>
      <c r="KRP1" s="989"/>
      <c r="KRQ1" s="989"/>
      <c r="KRR1" s="989"/>
      <c r="KRS1" s="989"/>
      <c r="KRT1" s="989"/>
      <c r="KRU1" s="989"/>
      <c r="KRV1" s="989"/>
      <c r="KRW1" s="989"/>
      <c r="KRX1" s="989"/>
      <c r="KRY1" s="989"/>
      <c r="KRZ1" s="989"/>
      <c r="KSA1" s="989"/>
      <c r="KSB1" s="989"/>
      <c r="KSC1" s="989"/>
      <c r="KSD1" s="989"/>
      <c r="KSE1" s="989"/>
      <c r="KSF1" s="989"/>
      <c r="KSG1" s="989"/>
      <c r="KSH1" s="989"/>
      <c r="KSI1" s="989"/>
      <c r="KSJ1" s="989"/>
      <c r="KSK1" s="989"/>
      <c r="KSL1" s="989"/>
      <c r="KSM1" s="989"/>
      <c r="KSN1" s="989"/>
      <c r="KSO1" s="989"/>
      <c r="KSP1" s="989"/>
      <c r="KSQ1" s="989"/>
      <c r="KSR1" s="989"/>
      <c r="KSS1" s="989"/>
      <c r="KST1" s="989"/>
      <c r="KSU1" s="989"/>
      <c r="KSV1" s="989"/>
      <c r="KSW1" s="989"/>
      <c r="KSX1" s="989"/>
      <c r="KSY1" s="989"/>
      <c r="KSZ1" s="989"/>
      <c r="KTA1" s="989"/>
      <c r="KTB1" s="989"/>
      <c r="KTC1" s="989"/>
      <c r="KTD1" s="989"/>
      <c r="KTE1" s="989"/>
      <c r="KTF1" s="989"/>
      <c r="KTG1" s="989"/>
      <c r="KTH1" s="989"/>
      <c r="KTI1" s="989"/>
      <c r="KTJ1" s="989"/>
      <c r="KTK1" s="989"/>
      <c r="KTL1" s="989"/>
      <c r="KTM1" s="989"/>
      <c r="KTN1" s="989"/>
      <c r="KTO1" s="989"/>
      <c r="KTP1" s="989"/>
      <c r="KTQ1" s="989"/>
      <c r="KTR1" s="989"/>
      <c r="KTS1" s="989"/>
      <c r="KTT1" s="989"/>
      <c r="KTU1" s="989"/>
      <c r="KTV1" s="989"/>
      <c r="KTW1" s="989"/>
      <c r="KTX1" s="989"/>
      <c r="KTY1" s="989"/>
      <c r="KTZ1" s="989"/>
      <c r="KUA1" s="989"/>
      <c r="KUB1" s="989"/>
      <c r="KUC1" s="989"/>
      <c r="KUD1" s="989"/>
      <c r="KUE1" s="989"/>
      <c r="KUF1" s="989"/>
      <c r="KUG1" s="989"/>
      <c r="KUH1" s="989"/>
      <c r="KUI1" s="989"/>
      <c r="KUJ1" s="989"/>
      <c r="KUK1" s="989"/>
      <c r="KUL1" s="989"/>
      <c r="KUM1" s="989"/>
      <c r="KUN1" s="989"/>
      <c r="KUO1" s="989"/>
      <c r="KUP1" s="989"/>
      <c r="KUQ1" s="989"/>
      <c r="KUR1" s="989"/>
      <c r="KUS1" s="989"/>
      <c r="KUT1" s="989"/>
      <c r="KUU1" s="989"/>
      <c r="KUV1" s="989"/>
      <c r="KUW1" s="989"/>
      <c r="KUX1" s="989"/>
      <c r="KUY1" s="989"/>
      <c r="KUZ1" s="989"/>
      <c r="KVA1" s="989"/>
      <c r="KVB1" s="989"/>
      <c r="KVC1" s="989"/>
      <c r="KVD1" s="989"/>
      <c r="KVE1" s="989"/>
      <c r="KVF1" s="989"/>
      <c r="KVG1" s="989"/>
      <c r="KVH1" s="989"/>
      <c r="KVI1" s="989"/>
      <c r="KVJ1" s="989"/>
      <c r="KVK1" s="989"/>
      <c r="KVL1" s="989"/>
      <c r="KVM1" s="989"/>
      <c r="KVN1" s="989"/>
      <c r="KVO1" s="989"/>
      <c r="KVP1" s="989"/>
      <c r="KVQ1" s="989"/>
      <c r="KVR1" s="989"/>
      <c r="KVS1" s="989"/>
      <c r="KVT1" s="989"/>
      <c r="KVU1" s="989"/>
      <c r="KVV1" s="989"/>
      <c r="KVW1" s="989"/>
      <c r="KVX1" s="989"/>
      <c r="KVY1" s="989"/>
      <c r="KVZ1" s="989"/>
      <c r="KWA1" s="989"/>
      <c r="KWB1" s="989"/>
      <c r="KWC1" s="989"/>
      <c r="KWD1" s="989"/>
      <c r="KWE1" s="989"/>
      <c r="KWF1" s="989"/>
      <c r="KWG1" s="989"/>
      <c r="KWH1" s="989"/>
      <c r="KWI1" s="989"/>
      <c r="KWJ1" s="989"/>
      <c r="KWK1" s="989"/>
      <c r="KWL1" s="989"/>
      <c r="KWM1" s="989"/>
      <c r="KWN1" s="989"/>
      <c r="KWO1" s="989"/>
      <c r="KWP1" s="989"/>
      <c r="KWQ1" s="989"/>
      <c r="KWR1" s="989"/>
      <c r="KWS1" s="989"/>
      <c r="KWT1" s="989"/>
      <c r="KWU1" s="989"/>
      <c r="KWV1" s="989"/>
      <c r="KWW1" s="989"/>
      <c r="KWX1" s="989"/>
      <c r="KWY1" s="989"/>
      <c r="KWZ1" s="989"/>
      <c r="KXA1" s="989"/>
      <c r="KXB1" s="989"/>
      <c r="KXC1" s="989"/>
      <c r="KXD1" s="989"/>
      <c r="KXE1" s="989"/>
      <c r="KXF1" s="989"/>
      <c r="KXG1" s="989"/>
      <c r="KXH1" s="989"/>
      <c r="KXI1" s="989"/>
      <c r="KXJ1" s="989"/>
      <c r="KXK1" s="989"/>
      <c r="KXL1" s="989"/>
      <c r="KXM1" s="989"/>
      <c r="KXN1" s="989"/>
      <c r="KXO1" s="989"/>
      <c r="KXP1" s="989"/>
      <c r="KXQ1" s="989"/>
      <c r="KXR1" s="989"/>
      <c r="KXS1" s="989"/>
      <c r="KXT1" s="989"/>
      <c r="KXU1" s="989"/>
      <c r="KXV1" s="989"/>
      <c r="KXW1" s="989"/>
      <c r="KXX1" s="989"/>
      <c r="KXY1" s="989"/>
      <c r="KXZ1" s="989"/>
      <c r="KYA1" s="989"/>
      <c r="KYB1" s="989"/>
      <c r="KYC1" s="989"/>
      <c r="KYD1" s="989"/>
      <c r="KYE1" s="989"/>
      <c r="KYF1" s="989"/>
      <c r="KYG1" s="989"/>
      <c r="KYH1" s="989"/>
      <c r="KYI1" s="989"/>
      <c r="KYJ1" s="989"/>
      <c r="KYK1" s="989"/>
      <c r="KYL1" s="989"/>
      <c r="KYM1" s="989"/>
      <c r="KYN1" s="989"/>
      <c r="KYO1" s="989"/>
      <c r="KYP1" s="989"/>
      <c r="KYQ1" s="989"/>
      <c r="KYR1" s="989"/>
      <c r="KYS1" s="989"/>
      <c r="KYT1" s="989"/>
      <c r="KYU1" s="989"/>
      <c r="KYV1" s="989"/>
      <c r="KYW1" s="989"/>
      <c r="KYX1" s="989"/>
      <c r="KYY1" s="989"/>
      <c r="KYZ1" s="989"/>
      <c r="KZA1" s="989"/>
      <c r="KZB1" s="989"/>
      <c r="KZC1" s="989"/>
      <c r="KZD1" s="989"/>
      <c r="KZE1" s="989"/>
      <c r="KZF1" s="989"/>
      <c r="KZG1" s="989"/>
      <c r="KZH1" s="989"/>
      <c r="KZI1" s="989"/>
      <c r="KZJ1" s="989"/>
      <c r="KZK1" s="989"/>
      <c r="KZL1" s="989"/>
      <c r="KZM1" s="989"/>
      <c r="KZN1" s="989"/>
      <c r="KZO1" s="989"/>
      <c r="KZP1" s="989"/>
      <c r="KZQ1" s="989"/>
      <c r="KZR1" s="989"/>
      <c r="KZS1" s="989"/>
      <c r="KZT1" s="989"/>
      <c r="KZU1" s="989"/>
      <c r="KZV1" s="989"/>
      <c r="KZW1" s="989"/>
      <c r="KZX1" s="989"/>
      <c r="KZY1" s="989"/>
      <c r="KZZ1" s="989"/>
      <c r="LAA1" s="989"/>
      <c r="LAB1" s="989"/>
      <c r="LAC1" s="989"/>
      <c r="LAD1" s="989"/>
      <c r="LAE1" s="989"/>
      <c r="LAF1" s="989"/>
      <c r="LAG1" s="989"/>
      <c r="LAH1" s="989"/>
      <c r="LAI1" s="989"/>
      <c r="LAJ1" s="989"/>
      <c r="LAK1" s="989"/>
      <c r="LAL1" s="989"/>
      <c r="LAM1" s="989"/>
      <c r="LAN1" s="989"/>
      <c r="LAO1" s="989"/>
      <c r="LAP1" s="989"/>
      <c r="LAQ1" s="989"/>
      <c r="LAR1" s="989"/>
      <c r="LAS1" s="989"/>
      <c r="LAT1" s="989"/>
      <c r="LAU1" s="989"/>
      <c r="LAV1" s="989"/>
      <c r="LAW1" s="989"/>
      <c r="LAX1" s="989"/>
      <c r="LAY1" s="989"/>
      <c r="LAZ1" s="989"/>
      <c r="LBA1" s="989"/>
      <c r="LBB1" s="989"/>
      <c r="LBC1" s="989"/>
      <c r="LBD1" s="989"/>
      <c r="LBE1" s="989"/>
      <c r="LBF1" s="989"/>
      <c r="LBG1" s="989"/>
      <c r="LBH1" s="989"/>
      <c r="LBI1" s="989"/>
      <c r="LBJ1" s="989"/>
      <c r="LBK1" s="989"/>
      <c r="LBL1" s="989"/>
      <c r="LBM1" s="989"/>
      <c r="LBN1" s="989"/>
      <c r="LBO1" s="989"/>
      <c r="LBP1" s="989"/>
      <c r="LBQ1" s="989"/>
      <c r="LBR1" s="989"/>
      <c r="LBS1" s="989"/>
      <c r="LBT1" s="989"/>
      <c r="LBU1" s="989"/>
      <c r="LBV1" s="989"/>
      <c r="LBW1" s="989"/>
      <c r="LBX1" s="989"/>
      <c r="LBY1" s="989"/>
      <c r="LBZ1" s="989"/>
      <c r="LCA1" s="989"/>
      <c r="LCB1" s="989"/>
      <c r="LCC1" s="989"/>
      <c r="LCD1" s="989"/>
      <c r="LCE1" s="989"/>
      <c r="LCF1" s="989"/>
      <c r="LCG1" s="989"/>
      <c r="LCH1" s="989"/>
      <c r="LCI1" s="989"/>
      <c r="LCJ1" s="989"/>
      <c r="LCK1" s="989"/>
      <c r="LCL1" s="989"/>
      <c r="LCM1" s="989"/>
      <c r="LCN1" s="989"/>
      <c r="LCO1" s="989"/>
      <c r="LCP1" s="989"/>
      <c r="LCQ1" s="989"/>
      <c r="LCR1" s="989"/>
      <c r="LCS1" s="989"/>
      <c r="LCT1" s="989"/>
      <c r="LCU1" s="989"/>
      <c r="LCV1" s="989"/>
      <c r="LCW1" s="989"/>
      <c r="LCX1" s="989"/>
      <c r="LCY1" s="989"/>
      <c r="LCZ1" s="989"/>
      <c r="LDA1" s="989"/>
      <c r="LDB1" s="989"/>
      <c r="LDC1" s="989"/>
      <c r="LDD1" s="989"/>
      <c r="LDE1" s="989"/>
      <c r="LDF1" s="989"/>
      <c r="LDG1" s="989"/>
      <c r="LDH1" s="989"/>
      <c r="LDI1" s="989"/>
      <c r="LDJ1" s="989"/>
      <c r="LDK1" s="989"/>
      <c r="LDL1" s="989"/>
      <c r="LDM1" s="989"/>
      <c r="LDN1" s="989"/>
      <c r="LDO1" s="989"/>
      <c r="LDP1" s="989"/>
      <c r="LDQ1" s="989"/>
      <c r="LDR1" s="989"/>
      <c r="LDS1" s="989"/>
      <c r="LDT1" s="989"/>
      <c r="LDU1" s="989"/>
      <c r="LDV1" s="989"/>
      <c r="LDW1" s="989"/>
      <c r="LDX1" s="989"/>
      <c r="LDY1" s="989"/>
      <c r="LDZ1" s="989"/>
      <c r="LEA1" s="989"/>
      <c r="LEB1" s="989"/>
      <c r="LEC1" s="989"/>
      <c r="LED1" s="989"/>
      <c r="LEE1" s="989"/>
      <c r="LEF1" s="989"/>
      <c r="LEG1" s="989"/>
      <c r="LEH1" s="989"/>
      <c r="LEI1" s="989"/>
      <c r="LEJ1" s="989"/>
      <c r="LEK1" s="989"/>
      <c r="LEL1" s="989"/>
      <c r="LEM1" s="989"/>
      <c r="LEN1" s="989"/>
      <c r="LEO1" s="989"/>
      <c r="LEP1" s="989"/>
      <c r="LEQ1" s="989"/>
      <c r="LER1" s="989"/>
      <c r="LES1" s="989"/>
      <c r="LET1" s="989"/>
      <c r="LEU1" s="989"/>
      <c r="LEV1" s="989"/>
      <c r="LEW1" s="989"/>
      <c r="LEX1" s="989"/>
      <c r="LEY1" s="989"/>
      <c r="LEZ1" s="989"/>
      <c r="LFA1" s="989"/>
      <c r="LFB1" s="989"/>
      <c r="LFC1" s="989"/>
      <c r="LFD1" s="989"/>
      <c r="LFE1" s="989"/>
      <c r="LFF1" s="989"/>
      <c r="LFG1" s="989"/>
      <c r="LFH1" s="989"/>
      <c r="LFI1" s="989"/>
      <c r="LFJ1" s="989"/>
      <c r="LFK1" s="989"/>
      <c r="LFL1" s="989"/>
      <c r="LFM1" s="989"/>
      <c r="LFN1" s="989"/>
      <c r="LFO1" s="989"/>
      <c r="LFP1" s="989"/>
      <c r="LFQ1" s="989"/>
      <c r="LFR1" s="989"/>
      <c r="LFS1" s="989"/>
      <c r="LFT1" s="989"/>
      <c r="LFU1" s="989"/>
      <c r="LFV1" s="989"/>
      <c r="LFW1" s="989"/>
      <c r="LFX1" s="989"/>
      <c r="LFY1" s="989"/>
      <c r="LFZ1" s="989"/>
      <c r="LGA1" s="989"/>
      <c r="LGB1" s="989"/>
      <c r="LGC1" s="989"/>
      <c r="LGD1" s="989"/>
      <c r="LGE1" s="989"/>
      <c r="LGF1" s="989"/>
      <c r="LGG1" s="989"/>
      <c r="LGH1" s="989"/>
      <c r="LGI1" s="989"/>
      <c r="LGJ1" s="989"/>
      <c r="LGK1" s="989"/>
      <c r="LGL1" s="989"/>
      <c r="LGM1" s="989"/>
      <c r="LGN1" s="989"/>
      <c r="LGO1" s="989"/>
      <c r="LGP1" s="989"/>
      <c r="LGQ1" s="989"/>
      <c r="LGR1" s="989"/>
      <c r="LGS1" s="989"/>
      <c r="LGT1" s="989"/>
      <c r="LGU1" s="989"/>
      <c r="LGV1" s="989"/>
      <c r="LGW1" s="989"/>
      <c r="LGX1" s="989"/>
      <c r="LGY1" s="989"/>
      <c r="LGZ1" s="989"/>
      <c r="LHA1" s="989"/>
      <c r="LHB1" s="989"/>
      <c r="LHC1" s="989"/>
      <c r="LHD1" s="989"/>
      <c r="LHE1" s="989"/>
      <c r="LHF1" s="989"/>
      <c r="LHG1" s="989"/>
      <c r="LHH1" s="989"/>
      <c r="LHI1" s="989"/>
      <c r="LHJ1" s="989"/>
      <c r="LHK1" s="989"/>
      <c r="LHL1" s="989"/>
      <c r="LHM1" s="989"/>
      <c r="LHN1" s="989"/>
      <c r="LHO1" s="989"/>
      <c r="LHP1" s="989"/>
      <c r="LHQ1" s="989"/>
      <c r="LHR1" s="989"/>
      <c r="LHS1" s="989"/>
      <c r="LHT1" s="989"/>
      <c r="LHU1" s="989"/>
      <c r="LHV1" s="989"/>
      <c r="LHW1" s="989"/>
      <c r="LHX1" s="989"/>
      <c r="LHY1" s="989"/>
      <c r="LHZ1" s="989"/>
      <c r="LIA1" s="989"/>
      <c r="LIB1" s="989"/>
      <c r="LIC1" s="989"/>
      <c r="LID1" s="989"/>
      <c r="LIE1" s="989"/>
      <c r="LIF1" s="989"/>
      <c r="LIG1" s="989"/>
      <c r="LIH1" s="989"/>
      <c r="LII1" s="989"/>
      <c r="LIJ1" s="989"/>
      <c r="LIK1" s="989"/>
      <c r="LIL1" s="989"/>
      <c r="LIM1" s="989"/>
      <c r="LIN1" s="989"/>
      <c r="LIO1" s="989"/>
      <c r="LIP1" s="989"/>
      <c r="LIQ1" s="989"/>
      <c r="LIR1" s="989"/>
      <c r="LIS1" s="989"/>
      <c r="LIT1" s="989"/>
      <c r="LIU1" s="989"/>
      <c r="LIV1" s="989"/>
      <c r="LIW1" s="989"/>
      <c r="LIX1" s="989"/>
      <c r="LIY1" s="989"/>
      <c r="LIZ1" s="989"/>
      <c r="LJA1" s="989"/>
      <c r="LJB1" s="989"/>
      <c r="LJC1" s="989"/>
      <c r="LJD1" s="989"/>
      <c r="LJE1" s="989"/>
      <c r="LJF1" s="989"/>
      <c r="LJG1" s="989"/>
      <c r="LJH1" s="989"/>
      <c r="LJI1" s="989"/>
      <c r="LJJ1" s="989"/>
      <c r="LJK1" s="989"/>
      <c r="LJL1" s="989"/>
      <c r="LJM1" s="989"/>
      <c r="LJN1" s="989"/>
      <c r="LJO1" s="989"/>
      <c r="LJP1" s="989"/>
      <c r="LJQ1" s="989"/>
      <c r="LJR1" s="989"/>
      <c r="LJS1" s="989"/>
      <c r="LJT1" s="989"/>
      <c r="LJU1" s="989"/>
      <c r="LJV1" s="989"/>
      <c r="LJW1" s="989"/>
      <c r="LJX1" s="989"/>
      <c r="LJY1" s="989"/>
      <c r="LJZ1" s="989"/>
      <c r="LKA1" s="989"/>
      <c r="LKB1" s="989"/>
      <c r="LKC1" s="989"/>
      <c r="LKD1" s="989"/>
      <c r="LKE1" s="989"/>
      <c r="LKF1" s="989"/>
      <c r="LKG1" s="989"/>
      <c r="LKH1" s="989"/>
      <c r="LKI1" s="989"/>
      <c r="LKJ1" s="989"/>
      <c r="LKK1" s="989"/>
      <c r="LKL1" s="989"/>
      <c r="LKM1" s="989"/>
      <c r="LKN1" s="989"/>
      <c r="LKO1" s="989"/>
      <c r="LKP1" s="989"/>
      <c r="LKQ1" s="989"/>
      <c r="LKR1" s="989"/>
      <c r="LKS1" s="989"/>
      <c r="LKT1" s="989"/>
      <c r="LKU1" s="989"/>
      <c r="LKV1" s="989"/>
      <c r="LKW1" s="989"/>
      <c r="LKX1" s="989"/>
      <c r="LKY1" s="989"/>
      <c r="LKZ1" s="989"/>
      <c r="LLA1" s="989"/>
      <c r="LLB1" s="989"/>
      <c r="LLC1" s="989"/>
      <c r="LLD1" s="989"/>
      <c r="LLE1" s="989"/>
      <c r="LLF1" s="989"/>
      <c r="LLG1" s="989"/>
      <c r="LLH1" s="989"/>
      <c r="LLI1" s="989"/>
      <c r="LLJ1" s="989"/>
      <c r="LLK1" s="989"/>
      <c r="LLL1" s="989"/>
      <c r="LLM1" s="989"/>
      <c r="LLN1" s="989"/>
      <c r="LLO1" s="989"/>
      <c r="LLP1" s="989"/>
      <c r="LLQ1" s="989"/>
      <c r="LLR1" s="989"/>
      <c r="LLS1" s="989"/>
      <c r="LLT1" s="989"/>
      <c r="LLU1" s="989"/>
      <c r="LLV1" s="989"/>
      <c r="LLW1" s="989"/>
      <c r="LLX1" s="989"/>
      <c r="LLY1" s="989"/>
      <c r="LLZ1" s="989"/>
      <c r="LMA1" s="989"/>
      <c r="LMB1" s="989"/>
      <c r="LMC1" s="989"/>
      <c r="LMD1" s="989"/>
      <c r="LME1" s="989"/>
      <c r="LMF1" s="989"/>
      <c r="LMG1" s="989"/>
      <c r="LMH1" s="989"/>
      <c r="LMI1" s="989"/>
      <c r="LMJ1" s="989"/>
      <c r="LMK1" s="989"/>
      <c r="LML1" s="989"/>
      <c r="LMM1" s="989"/>
      <c r="LMN1" s="989"/>
      <c r="LMO1" s="989"/>
      <c r="LMP1" s="989"/>
      <c r="LMQ1" s="989"/>
      <c r="LMR1" s="989"/>
      <c r="LMS1" s="989"/>
      <c r="LMT1" s="989"/>
      <c r="LMU1" s="989"/>
      <c r="LMV1" s="989"/>
      <c r="LMW1" s="989"/>
      <c r="LMX1" s="989"/>
      <c r="LMY1" s="989"/>
      <c r="LMZ1" s="989"/>
      <c r="LNA1" s="989"/>
      <c r="LNB1" s="989"/>
      <c r="LNC1" s="989"/>
      <c r="LND1" s="989"/>
      <c r="LNE1" s="989"/>
      <c r="LNF1" s="989"/>
      <c r="LNG1" s="989"/>
      <c r="LNH1" s="989"/>
      <c r="LNI1" s="989"/>
      <c r="LNJ1" s="989"/>
      <c r="LNK1" s="989"/>
      <c r="LNL1" s="989"/>
      <c r="LNM1" s="989"/>
      <c r="LNN1" s="989"/>
      <c r="LNO1" s="989"/>
      <c r="LNP1" s="989"/>
      <c r="LNQ1" s="989"/>
      <c r="LNR1" s="989"/>
      <c r="LNS1" s="989"/>
      <c r="LNT1" s="989"/>
      <c r="LNU1" s="989"/>
      <c r="LNV1" s="989"/>
      <c r="LNW1" s="989"/>
      <c r="LNX1" s="989"/>
      <c r="LNY1" s="989"/>
      <c r="LNZ1" s="989"/>
      <c r="LOA1" s="989"/>
      <c r="LOB1" s="989"/>
      <c r="LOC1" s="989"/>
      <c r="LOD1" s="989"/>
      <c r="LOE1" s="989"/>
      <c r="LOF1" s="989"/>
      <c r="LOG1" s="989"/>
      <c r="LOH1" s="989"/>
      <c r="LOI1" s="989"/>
      <c r="LOJ1" s="989"/>
      <c r="LOK1" s="989"/>
      <c r="LOL1" s="989"/>
      <c r="LOM1" s="989"/>
      <c r="LON1" s="989"/>
      <c r="LOO1" s="989"/>
      <c r="LOP1" s="989"/>
      <c r="LOQ1" s="989"/>
      <c r="LOR1" s="989"/>
      <c r="LOS1" s="989"/>
      <c r="LOT1" s="989"/>
      <c r="LOU1" s="989"/>
      <c r="LOV1" s="989"/>
      <c r="LOW1" s="989"/>
      <c r="LOX1" s="989"/>
      <c r="LOY1" s="989"/>
      <c r="LOZ1" s="989"/>
      <c r="LPA1" s="989"/>
      <c r="LPB1" s="989"/>
      <c r="LPC1" s="989"/>
      <c r="LPD1" s="989"/>
      <c r="LPE1" s="989"/>
      <c r="LPF1" s="989"/>
      <c r="LPG1" s="989"/>
      <c r="LPH1" s="989"/>
      <c r="LPI1" s="989"/>
      <c r="LPJ1" s="989"/>
      <c r="LPK1" s="989"/>
      <c r="LPL1" s="989"/>
      <c r="LPM1" s="989"/>
      <c r="LPN1" s="989"/>
      <c r="LPO1" s="989"/>
      <c r="LPP1" s="989"/>
      <c r="LPQ1" s="989"/>
      <c r="LPR1" s="989"/>
      <c r="LPS1" s="989"/>
      <c r="LPT1" s="989"/>
      <c r="LPU1" s="989"/>
      <c r="LPV1" s="989"/>
      <c r="LPW1" s="989"/>
      <c r="LPX1" s="989"/>
      <c r="LPY1" s="989"/>
      <c r="LPZ1" s="989"/>
      <c r="LQA1" s="989"/>
      <c r="LQB1" s="989"/>
      <c r="LQC1" s="989"/>
      <c r="LQD1" s="989"/>
      <c r="LQE1" s="989"/>
      <c r="LQF1" s="989"/>
      <c r="LQG1" s="989"/>
      <c r="LQH1" s="989"/>
      <c r="LQI1" s="989"/>
      <c r="LQJ1" s="989"/>
      <c r="LQK1" s="989"/>
      <c r="LQL1" s="989"/>
      <c r="LQM1" s="989"/>
      <c r="LQN1" s="989"/>
      <c r="LQO1" s="989"/>
      <c r="LQP1" s="989"/>
      <c r="LQQ1" s="989"/>
      <c r="LQR1" s="989"/>
      <c r="LQS1" s="989"/>
      <c r="LQT1" s="989"/>
      <c r="LQU1" s="989"/>
      <c r="LQV1" s="989"/>
      <c r="LQW1" s="989"/>
      <c r="LQX1" s="989"/>
      <c r="LQY1" s="989"/>
      <c r="LQZ1" s="989"/>
      <c r="LRA1" s="989"/>
      <c r="LRB1" s="989"/>
      <c r="LRC1" s="989"/>
      <c r="LRD1" s="989"/>
      <c r="LRE1" s="989"/>
      <c r="LRF1" s="989"/>
      <c r="LRG1" s="989"/>
      <c r="LRH1" s="989"/>
      <c r="LRI1" s="989"/>
      <c r="LRJ1" s="989"/>
      <c r="LRK1" s="989"/>
      <c r="LRL1" s="989"/>
      <c r="LRM1" s="989"/>
      <c r="LRN1" s="989"/>
      <c r="LRO1" s="989"/>
      <c r="LRP1" s="989"/>
      <c r="LRQ1" s="989"/>
      <c r="LRR1" s="989"/>
      <c r="LRS1" s="989"/>
      <c r="LRT1" s="989"/>
      <c r="LRU1" s="989"/>
      <c r="LRV1" s="989"/>
      <c r="LRW1" s="989"/>
      <c r="LRX1" s="989"/>
      <c r="LRY1" s="989"/>
      <c r="LRZ1" s="989"/>
      <c r="LSA1" s="989"/>
      <c r="LSB1" s="989"/>
      <c r="LSC1" s="989"/>
      <c r="LSD1" s="989"/>
      <c r="LSE1" s="989"/>
      <c r="LSF1" s="989"/>
      <c r="LSG1" s="989"/>
      <c r="LSH1" s="989"/>
      <c r="LSI1" s="989"/>
      <c r="LSJ1" s="989"/>
      <c r="LSK1" s="989"/>
      <c r="LSL1" s="989"/>
      <c r="LSM1" s="989"/>
      <c r="LSN1" s="989"/>
      <c r="LSO1" s="989"/>
      <c r="LSP1" s="989"/>
      <c r="LSQ1" s="989"/>
      <c r="LSR1" s="989"/>
      <c r="LSS1" s="989"/>
      <c r="LST1" s="989"/>
      <c r="LSU1" s="989"/>
      <c r="LSV1" s="989"/>
      <c r="LSW1" s="989"/>
      <c r="LSX1" s="989"/>
      <c r="LSY1" s="989"/>
      <c r="LSZ1" s="989"/>
      <c r="LTA1" s="989"/>
      <c r="LTB1" s="989"/>
      <c r="LTC1" s="989"/>
      <c r="LTD1" s="989"/>
      <c r="LTE1" s="989"/>
      <c r="LTF1" s="989"/>
      <c r="LTG1" s="989"/>
      <c r="LTH1" s="989"/>
      <c r="LTI1" s="989"/>
      <c r="LTJ1" s="989"/>
      <c r="LTK1" s="989"/>
      <c r="LTL1" s="989"/>
      <c r="LTM1" s="989"/>
      <c r="LTN1" s="989"/>
      <c r="LTO1" s="989"/>
      <c r="LTP1" s="989"/>
      <c r="LTQ1" s="989"/>
      <c r="LTR1" s="989"/>
      <c r="LTS1" s="989"/>
      <c r="LTT1" s="989"/>
      <c r="LTU1" s="989"/>
      <c r="LTV1" s="989"/>
      <c r="LTW1" s="989"/>
      <c r="LTX1" s="989"/>
      <c r="LTY1" s="989"/>
      <c r="LTZ1" s="989"/>
      <c r="LUA1" s="989"/>
      <c r="LUB1" s="989"/>
      <c r="LUC1" s="989"/>
      <c r="LUD1" s="989"/>
      <c r="LUE1" s="989"/>
      <c r="LUF1" s="989"/>
      <c r="LUG1" s="989"/>
      <c r="LUH1" s="989"/>
      <c r="LUI1" s="989"/>
      <c r="LUJ1" s="989"/>
      <c r="LUK1" s="989"/>
      <c r="LUL1" s="989"/>
      <c r="LUM1" s="989"/>
      <c r="LUN1" s="989"/>
      <c r="LUO1" s="989"/>
      <c r="LUP1" s="989"/>
      <c r="LUQ1" s="989"/>
      <c r="LUR1" s="989"/>
      <c r="LUS1" s="989"/>
      <c r="LUT1" s="989"/>
      <c r="LUU1" s="989"/>
      <c r="LUV1" s="989"/>
      <c r="LUW1" s="989"/>
      <c r="LUX1" s="989"/>
      <c r="LUY1" s="989"/>
      <c r="LUZ1" s="989"/>
      <c r="LVA1" s="989"/>
      <c r="LVB1" s="989"/>
      <c r="LVC1" s="989"/>
      <c r="LVD1" s="989"/>
      <c r="LVE1" s="989"/>
      <c r="LVF1" s="989"/>
      <c r="LVG1" s="989"/>
      <c r="LVH1" s="989"/>
      <c r="LVI1" s="989"/>
      <c r="LVJ1" s="989"/>
      <c r="LVK1" s="989"/>
      <c r="LVL1" s="989"/>
      <c r="LVM1" s="989"/>
      <c r="LVN1" s="989"/>
      <c r="LVO1" s="989"/>
      <c r="LVP1" s="989"/>
      <c r="LVQ1" s="989"/>
      <c r="LVR1" s="989"/>
      <c r="LVS1" s="989"/>
      <c r="LVT1" s="989"/>
      <c r="LVU1" s="989"/>
      <c r="LVV1" s="989"/>
      <c r="LVW1" s="989"/>
      <c r="LVX1" s="989"/>
      <c r="LVY1" s="989"/>
      <c r="LVZ1" s="989"/>
      <c r="LWA1" s="989"/>
      <c r="LWB1" s="989"/>
      <c r="LWC1" s="989"/>
      <c r="LWD1" s="989"/>
      <c r="LWE1" s="989"/>
      <c r="LWF1" s="989"/>
      <c r="LWG1" s="989"/>
      <c r="LWH1" s="989"/>
      <c r="LWI1" s="989"/>
      <c r="LWJ1" s="989"/>
      <c r="LWK1" s="989"/>
      <c r="LWL1" s="989"/>
      <c r="LWM1" s="989"/>
      <c r="LWN1" s="989"/>
      <c r="LWO1" s="989"/>
      <c r="LWP1" s="989"/>
      <c r="LWQ1" s="989"/>
      <c r="LWR1" s="989"/>
      <c r="LWS1" s="989"/>
      <c r="LWT1" s="989"/>
      <c r="LWU1" s="989"/>
      <c r="LWV1" s="989"/>
      <c r="LWW1" s="989"/>
      <c r="LWX1" s="989"/>
      <c r="LWY1" s="989"/>
      <c r="LWZ1" s="989"/>
      <c r="LXA1" s="989"/>
      <c r="LXB1" s="989"/>
      <c r="LXC1" s="989"/>
      <c r="LXD1" s="989"/>
      <c r="LXE1" s="989"/>
      <c r="LXF1" s="989"/>
      <c r="LXG1" s="989"/>
      <c r="LXH1" s="989"/>
      <c r="LXI1" s="989"/>
      <c r="LXJ1" s="989"/>
      <c r="LXK1" s="989"/>
      <c r="LXL1" s="989"/>
      <c r="LXM1" s="989"/>
      <c r="LXN1" s="989"/>
      <c r="LXO1" s="989"/>
      <c r="LXP1" s="989"/>
      <c r="LXQ1" s="989"/>
      <c r="LXR1" s="989"/>
      <c r="LXS1" s="989"/>
      <c r="LXT1" s="989"/>
      <c r="LXU1" s="989"/>
      <c r="LXV1" s="989"/>
      <c r="LXW1" s="989"/>
      <c r="LXX1" s="989"/>
      <c r="LXY1" s="989"/>
      <c r="LXZ1" s="989"/>
      <c r="LYA1" s="989"/>
      <c r="LYB1" s="989"/>
      <c r="LYC1" s="989"/>
      <c r="LYD1" s="989"/>
      <c r="LYE1" s="989"/>
      <c r="LYF1" s="989"/>
      <c r="LYG1" s="989"/>
      <c r="LYH1" s="989"/>
      <c r="LYI1" s="989"/>
      <c r="LYJ1" s="989"/>
      <c r="LYK1" s="989"/>
      <c r="LYL1" s="989"/>
      <c r="LYM1" s="989"/>
      <c r="LYN1" s="989"/>
      <c r="LYO1" s="989"/>
      <c r="LYP1" s="989"/>
      <c r="LYQ1" s="989"/>
      <c r="LYR1" s="989"/>
      <c r="LYS1" s="989"/>
      <c r="LYT1" s="989"/>
      <c r="LYU1" s="989"/>
      <c r="LYV1" s="989"/>
      <c r="LYW1" s="989"/>
      <c r="LYX1" s="989"/>
      <c r="LYY1" s="989"/>
      <c r="LYZ1" s="989"/>
      <c r="LZA1" s="989"/>
      <c r="LZB1" s="989"/>
      <c r="LZC1" s="989"/>
      <c r="LZD1" s="989"/>
      <c r="LZE1" s="989"/>
      <c r="LZF1" s="989"/>
      <c r="LZG1" s="989"/>
      <c r="LZH1" s="989"/>
      <c r="LZI1" s="989"/>
      <c r="LZJ1" s="989"/>
      <c r="LZK1" s="989"/>
      <c r="LZL1" s="989"/>
      <c r="LZM1" s="989"/>
      <c r="LZN1" s="989"/>
      <c r="LZO1" s="989"/>
      <c r="LZP1" s="989"/>
      <c r="LZQ1" s="989"/>
      <c r="LZR1" s="989"/>
      <c r="LZS1" s="989"/>
      <c r="LZT1" s="989"/>
      <c r="LZU1" s="989"/>
      <c r="LZV1" s="989"/>
      <c r="LZW1" s="989"/>
      <c r="LZX1" s="989"/>
      <c r="LZY1" s="989"/>
      <c r="LZZ1" s="989"/>
      <c r="MAA1" s="989"/>
      <c r="MAB1" s="989"/>
      <c r="MAC1" s="989"/>
      <c r="MAD1" s="989"/>
      <c r="MAE1" s="989"/>
      <c r="MAF1" s="989"/>
      <c r="MAG1" s="989"/>
      <c r="MAH1" s="989"/>
      <c r="MAI1" s="989"/>
      <c r="MAJ1" s="989"/>
      <c r="MAK1" s="989"/>
      <c r="MAL1" s="989"/>
      <c r="MAM1" s="989"/>
      <c r="MAN1" s="989"/>
      <c r="MAO1" s="989"/>
      <c r="MAP1" s="989"/>
      <c r="MAQ1" s="989"/>
      <c r="MAR1" s="989"/>
      <c r="MAS1" s="989"/>
      <c r="MAT1" s="989"/>
      <c r="MAU1" s="989"/>
      <c r="MAV1" s="989"/>
      <c r="MAW1" s="989"/>
      <c r="MAX1" s="989"/>
      <c r="MAY1" s="989"/>
      <c r="MAZ1" s="989"/>
      <c r="MBA1" s="989"/>
      <c r="MBB1" s="989"/>
      <c r="MBC1" s="989"/>
      <c r="MBD1" s="989"/>
      <c r="MBE1" s="989"/>
      <c r="MBF1" s="989"/>
      <c r="MBG1" s="989"/>
      <c r="MBH1" s="989"/>
      <c r="MBI1" s="989"/>
      <c r="MBJ1" s="989"/>
      <c r="MBK1" s="989"/>
      <c r="MBL1" s="989"/>
      <c r="MBM1" s="989"/>
      <c r="MBN1" s="989"/>
      <c r="MBO1" s="989"/>
      <c r="MBP1" s="989"/>
      <c r="MBQ1" s="989"/>
      <c r="MBR1" s="989"/>
      <c r="MBS1" s="989"/>
      <c r="MBT1" s="989"/>
      <c r="MBU1" s="989"/>
      <c r="MBV1" s="989"/>
      <c r="MBW1" s="989"/>
      <c r="MBX1" s="989"/>
      <c r="MBY1" s="989"/>
      <c r="MBZ1" s="989"/>
      <c r="MCA1" s="989"/>
      <c r="MCB1" s="989"/>
      <c r="MCC1" s="989"/>
      <c r="MCD1" s="989"/>
      <c r="MCE1" s="989"/>
      <c r="MCF1" s="989"/>
      <c r="MCG1" s="989"/>
      <c r="MCH1" s="989"/>
      <c r="MCI1" s="989"/>
      <c r="MCJ1" s="989"/>
      <c r="MCK1" s="989"/>
      <c r="MCL1" s="989"/>
      <c r="MCM1" s="989"/>
      <c r="MCN1" s="989"/>
      <c r="MCO1" s="989"/>
      <c r="MCP1" s="989"/>
      <c r="MCQ1" s="989"/>
      <c r="MCR1" s="989"/>
      <c r="MCS1" s="989"/>
      <c r="MCT1" s="989"/>
      <c r="MCU1" s="989"/>
      <c r="MCV1" s="989"/>
      <c r="MCW1" s="989"/>
      <c r="MCX1" s="989"/>
      <c r="MCY1" s="989"/>
      <c r="MCZ1" s="989"/>
      <c r="MDA1" s="989"/>
      <c r="MDB1" s="989"/>
      <c r="MDC1" s="989"/>
      <c r="MDD1" s="989"/>
      <c r="MDE1" s="989"/>
      <c r="MDF1" s="989"/>
      <c r="MDG1" s="989"/>
      <c r="MDH1" s="989"/>
      <c r="MDI1" s="989"/>
      <c r="MDJ1" s="989"/>
      <c r="MDK1" s="989"/>
      <c r="MDL1" s="989"/>
      <c r="MDM1" s="989"/>
      <c r="MDN1" s="989"/>
      <c r="MDO1" s="989"/>
      <c r="MDP1" s="989"/>
      <c r="MDQ1" s="989"/>
      <c r="MDR1" s="989"/>
      <c r="MDS1" s="989"/>
      <c r="MDT1" s="989"/>
      <c r="MDU1" s="989"/>
      <c r="MDV1" s="989"/>
      <c r="MDW1" s="989"/>
      <c r="MDX1" s="989"/>
      <c r="MDY1" s="989"/>
      <c r="MDZ1" s="989"/>
      <c r="MEA1" s="989"/>
      <c r="MEB1" s="989"/>
      <c r="MEC1" s="989"/>
      <c r="MED1" s="989"/>
      <c r="MEE1" s="989"/>
      <c r="MEF1" s="989"/>
      <c r="MEG1" s="989"/>
      <c r="MEH1" s="989"/>
      <c r="MEI1" s="989"/>
      <c r="MEJ1" s="989"/>
      <c r="MEK1" s="989"/>
      <c r="MEL1" s="989"/>
      <c r="MEM1" s="989"/>
      <c r="MEN1" s="989"/>
      <c r="MEO1" s="989"/>
      <c r="MEP1" s="989"/>
      <c r="MEQ1" s="989"/>
      <c r="MER1" s="989"/>
      <c r="MES1" s="989"/>
      <c r="MET1" s="989"/>
      <c r="MEU1" s="989"/>
      <c r="MEV1" s="989"/>
      <c r="MEW1" s="989"/>
      <c r="MEX1" s="989"/>
      <c r="MEY1" s="989"/>
      <c r="MEZ1" s="989"/>
      <c r="MFA1" s="989"/>
      <c r="MFB1" s="989"/>
      <c r="MFC1" s="989"/>
      <c r="MFD1" s="989"/>
      <c r="MFE1" s="989"/>
      <c r="MFF1" s="989"/>
      <c r="MFG1" s="989"/>
      <c r="MFH1" s="989"/>
      <c r="MFI1" s="989"/>
      <c r="MFJ1" s="989"/>
      <c r="MFK1" s="989"/>
      <c r="MFL1" s="989"/>
      <c r="MFM1" s="989"/>
      <c r="MFN1" s="989"/>
      <c r="MFO1" s="989"/>
      <c r="MFP1" s="989"/>
      <c r="MFQ1" s="989"/>
      <c r="MFR1" s="989"/>
      <c r="MFS1" s="989"/>
      <c r="MFT1" s="989"/>
      <c r="MFU1" s="989"/>
      <c r="MFV1" s="989"/>
      <c r="MFW1" s="989"/>
      <c r="MFX1" s="989"/>
      <c r="MFY1" s="989"/>
      <c r="MFZ1" s="989"/>
      <c r="MGA1" s="989"/>
      <c r="MGB1" s="989"/>
      <c r="MGC1" s="989"/>
      <c r="MGD1" s="989"/>
      <c r="MGE1" s="989"/>
      <c r="MGF1" s="989"/>
      <c r="MGG1" s="989"/>
      <c r="MGH1" s="989"/>
      <c r="MGI1" s="989"/>
      <c r="MGJ1" s="989"/>
      <c r="MGK1" s="989"/>
      <c r="MGL1" s="989"/>
      <c r="MGM1" s="989"/>
      <c r="MGN1" s="989"/>
      <c r="MGO1" s="989"/>
      <c r="MGP1" s="989"/>
      <c r="MGQ1" s="989"/>
      <c r="MGR1" s="989"/>
      <c r="MGS1" s="989"/>
      <c r="MGT1" s="989"/>
      <c r="MGU1" s="989"/>
      <c r="MGV1" s="989"/>
      <c r="MGW1" s="989"/>
      <c r="MGX1" s="989"/>
      <c r="MGY1" s="989"/>
      <c r="MGZ1" s="989"/>
      <c r="MHA1" s="989"/>
      <c r="MHB1" s="989"/>
      <c r="MHC1" s="989"/>
      <c r="MHD1" s="989"/>
      <c r="MHE1" s="989"/>
      <c r="MHF1" s="989"/>
      <c r="MHG1" s="989"/>
      <c r="MHH1" s="989"/>
      <c r="MHI1" s="989"/>
      <c r="MHJ1" s="989"/>
      <c r="MHK1" s="989"/>
      <c r="MHL1" s="989"/>
      <c r="MHM1" s="989"/>
      <c r="MHN1" s="989"/>
      <c r="MHO1" s="989"/>
      <c r="MHP1" s="989"/>
      <c r="MHQ1" s="989"/>
      <c r="MHR1" s="989"/>
      <c r="MHS1" s="989"/>
      <c r="MHT1" s="989"/>
      <c r="MHU1" s="989"/>
      <c r="MHV1" s="989"/>
      <c r="MHW1" s="989"/>
      <c r="MHX1" s="989"/>
      <c r="MHY1" s="989"/>
      <c r="MHZ1" s="989"/>
      <c r="MIA1" s="989"/>
      <c r="MIB1" s="989"/>
      <c r="MIC1" s="989"/>
      <c r="MID1" s="989"/>
      <c r="MIE1" s="989"/>
      <c r="MIF1" s="989"/>
      <c r="MIG1" s="989"/>
      <c r="MIH1" s="989"/>
      <c r="MII1" s="989"/>
      <c r="MIJ1" s="989"/>
      <c r="MIK1" s="989"/>
      <c r="MIL1" s="989"/>
      <c r="MIM1" s="989"/>
      <c r="MIN1" s="989"/>
      <c r="MIO1" s="989"/>
      <c r="MIP1" s="989"/>
      <c r="MIQ1" s="989"/>
      <c r="MIR1" s="989"/>
      <c r="MIS1" s="989"/>
      <c r="MIT1" s="989"/>
      <c r="MIU1" s="989"/>
      <c r="MIV1" s="989"/>
      <c r="MIW1" s="989"/>
      <c r="MIX1" s="989"/>
      <c r="MIY1" s="989"/>
      <c r="MIZ1" s="989"/>
      <c r="MJA1" s="989"/>
      <c r="MJB1" s="989"/>
      <c r="MJC1" s="989"/>
      <c r="MJD1" s="989"/>
      <c r="MJE1" s="989"/>
      <c r="MJF1" s="989"/>
      <c r="MJG1" s="989"/>
      <c r="MJH1" s="989"/>
      <c r="MJI1" s="989"/>
      <c r="MJJ1" s="989"/>
      <c r="MJK1" s="989"/>
      <c r="MJL1" s="989"/>
      <c r="MJM1" s="989"/>
      <c r="MJN1" s="989"/>
      <c r="MJO1" s="989"/>
      <c r="MJP1" s="989"/>
      <c r="MJQ1" s="989"/>
      <c r="MJR1" s="989"/>
      <c r="MJS1" s="989"/>
      <c r="MJT1" s="989"/>
      <c r="MJU1" s="989"/>
      <c r="MJV1" s="989"/>
      <c r="MJW1" s="989"/>
      <c r="MJX1" s="989"/>
      <c r="MJY1" s="989"/>
      <c r="MJZ1" s="989"/>
      <c r="MKA1" s="989"/>
      <c r="MKB1" s="989"/>
      <c r="MKC1" s="989"/>
      <c r="MKD1" s="989"/>
      <c r="MKE1" s="989"/>
      <c r="MKF1" s="989"/>
      <c r="MKG1" s="989"/>
      <c r="MKH1" s="989"/>
      <c r="MKI1" s="989"/>
      <c r="MKJ1" s="989"/>
      <c r="MKK1" s="989"/>
      <c r="MKL1" s="989"/>
      <c r="MKM1" s="989"/>
      <c r="MKN1" s="989"/>
      <c r="MKO1" s="989"/>
      <c r="MKP1" s="989"/>
      <c r="MKQ1" s="989"/>
      <c r="MKR1" s="989"/>
      <c r="MKS1" s="989"/>
      <c r="MKT1" s="989"/>
      <c r="MKU1" s="989"/>
      <c r="MKV1" s="989"/>
      <c r="MKW1" s="989"/>
      <c r="MKX1" s="989"/>
      <c r="MKY1" s="989"/>
      <c r="MKZ1" s="989"/>
      <c r="MLA1" s="989"/>
      <c r="MLB1" s="989"/>
      <c r="MLC1" s="989"/>
      <c r="MLD1" s="989"/>
      <c r="MLE1" s="989"/>
      <c r="MLF1" s="989"/>
      <c r="MLG1" s="989"/>
      <c r="MLH1" s="989"/>
      <c r="MLI1" s="989"/>
      <c r="MLJ1" s="989"/>
      <c r="MLK1" s="989"/>
      <c r="MLL1" s="989"/>
      <c r="MLM1" s="989"/>
      <c r="MLN1" s="989"/>
      <c r="MLO1" s="989"/>
      <c r="MLP1" s="989"/>
      <c r="MLQ1" s="989"/>
      <c r="MLR1" s="989"/>
      <c r="MLS1" s="989"/>
      <c r="MLT1" s="989"/>
      <c r="MLU1" s="989"/>
      <c r="MLV1" s="989"/>
      <c r="MLW1" s="989"/>
      <c r="MLX1" s="989"/>
      <c r="MLY1" s="989"/>
      <c r="MLZ1" s="989"/>
      <c r="MMA1" s="989"/>
      <c r="MMB1" s="989"/>
      <c r="MMC1" s="989"/>
      <c r="MMD1" s="989"/>
      <c r="MME1" s="989"/>
      <c r="MMF1" s="989"/>
      <c r="MMG1" s="989"/>
      <c r="MMH1" s="989"/>
      <c r="MMI1" s="989"/>
      <c r="MMJ1" s="989"/>
      <c r="MMK1" s="989"/>
      <c r="MML1" s="989"/>
      <c r="MMM1" s="989"/>
      <c r="MMN1" s="989"/>
      <c r="MMO1" s="989"/>
      <c r="MMP1" s="989"/>
      <c r="MMQ1" s="989"/>
      <c r="MMR1" s="989"/>
      <c r="MMS1" s="989"/>
      <c r="MMT1" s="989"/>
      <c r="MMU1" s="989"/>
      <c r="MMV1" s="989"/>
      <c r="MMW1" s="989"/>
      <c r="MMX1" s="989"/>
      <c r="MMY1" s="989"/>
      <c r="MMZ1" s="989"/>
      <c r="MNA1" s="989"/>
      <c r="MNB1" s="989"/>
      <c r="MNC1" s="989"/>
      <c r="MND1" s="989"/>
      <c r="MNE1" s="989"/>
      <c r="MNF1" s="989"/>
      <c r="MNG1" s="989"/>
      <c r="MNH1" s="989"/>
      <c r="MNI1" s="989"/>
      <c r="MNJ1" s="989"/>
      <c r="MNK1" s="989"/>
      <c r="MNL1" s="989"/>
      <c r="MNM1" s="989"/>
      <c r="MNN1" s="989"/>
      <c r="MNO1" s="989"/>
      <c r="MNP1" s="989"/>
      <c r="MNQ1" s="989"/>
      <c r="MNR1" s="989"/>
      <c r="MNS1" s="989"/>
      <c r="MNT1" s="989"/>
      <c r="MNU1" s="989"/>
      <c r="MNV1" s="989"/>
      <c r="MNW1" s="989"/>
      <c r="MNX1" s="989"/>
      <c r="MNY1" s="989"/>
      <c r="MNZ1" s="989"/>
      <c r="MOA1" s="989"/>
      <c r="MOB1" s="989"/>
      <c r="MOC1" s="989"/>
      <c r="MOD1" s="989"/>
      <c r="MOE1" s="989"/>
      <c r="MOF1" s="989"/>
      <c r="MOG1" s="989"/>
      <c r="MOH1" s="989"/>
      <c r="MOI1" s="989"/>
      <c r="MOJ1" s="989"/>
      <c r="MOK1" s="989"/>
      <c r="MOL1" s="989"/>
      <c r="MOM1" s="989"/>
      <c r="MON1" s="989"/>
      <c r="MOO1" s="989"/>
      <c r="MOP1" s="989"/>
      <c r="MOQ1" s="989"/>
      <c r="MOR1" s="989"/>
      <c r="MOS1" s="989"/>
      <c r="MOT1" s="989"/>
      <c r="MOU1" s="989"/>
      <c r="MOV1" s="989"/>
      <c r="MOW1" s="989"/>
      <c r="MOX1" s="989"/>
      <c r="MOY1" s="989"/>
      <c r="MOZ1" s="989"/>
      <c r="MPA1" s="989"/>
      <c r="MPB1" s="989"/>
      <c r="MPC1" s="989"/>
      <c r="MPD1" s="989"/>
      <c r="MPE1" s="989"/>
      <c r="MPF1" s="989"/>
      <c r="MPG1" s="989"/>
      <c r="MPH1" s="989"/>
      <c r="MPI1" s="989"/>
      <c r="MPJ1" s="989"/>
      <c r="MPK1" s="989"/>
      <c r="MPL1" s="989"/>
      <c r="MPM1" s="989"/>
      <c r="MPN1" s="989"/>
      <c r="MPO1" s="989"/>
      <c r="MPP1" s="989"/>
      <c r="MPQ1" s="989"/>
      <c r="MPR1" s="989"/>
      <c r="MPS1" s="989"/>
      <c r="MPT1" s="989"/>
      <c r="MPU1" s="989"/>
      <c r="MPV1" s="989"/>
      <c r="MPW1" s="989"/>
      <c r="MPX1" s="989"/>
      <c r="MPY1" s="989"/>
      <c r="MPZ1" s="989"/>
      <c r="MQA1" s="989"/>
      <c r="MQB1" s="989"/>
      <c r="MQC1" s="989"/>
      <c r="MQD1" s="989"/>
      <c r="MQE1" s="989"/>
      <c r="MQF1" s="989"/>
      <c r="MQG1" s="989"/>
      <c r="MQH1" s="989"/>
      <c r="MQI1" s="989"/>
      <c r="MQJ1" s="989"/>
      <c r="MQK1" s="989"/>
      <c r="MQL1" s="989"/>
      <c r="MQM1" s="989"/>
      <c r="MQN1" s="989"/>
      <c r="MQO1" s="989"/>
      <c r="MQP1" s="989"/>
      <c r="MQQ1" s="989"/>
      <c r="MQR1" s="989"/>
      <c r="MQS1" s="989"/>
      <c r="MQT1" s="989"/>
      <c r="MQU1" s="989"/>
      <c r="MQV1" s="989"/>
      <c r="MQW1" s="989"/>
      <c r="MQX1" s="989"/>
      <c r="MQY1" s="989"/>
      <c r="MQZ1" s="989"/>
      <c r="MRA1" s="989"/>
      <c r="MRB1" s="989"/>
      <c r="MRC1" s="989"/>
      <c r="MRD1" s="989"/>
      <c r="MRE1" s="989"/>
      <c r="MRF1" s="989"/>
      <c r="MRG1" s="989"/>
      <c r="MRH1" s="989"/>
      <c r="MRI1" s="989"/>
      <c r="MRJ1" s="989"/>
      <c r="MRK1" s="989"/>
      <c r="MRL1" s="989"/>
      <c r="MRM1" s="989"/>
      <c r="MRN1" s="989"/>
      <c r="MRO1" s="989"/>
      <c r="MRP1" s="989"/>
      <c r="MRQ1" s="989"/>
      <c r="MRR1" s="989"/>
      <c r="MRS1" s="989"/>
      <c r="MRT1" s="989"/>
      <c r="MRU1" s="989"/>
      <c r="MRV1" s="989"/>
      <c r="MRW1" s="989"/>
      <c r="MRX1" s="989"/>
      <c r="MRY1" s="989"/>
      <c r="MRZ1" s="989"/>
      <c r="MSA1" s="989"/>
      <c r="MSB1" s="989"/>
      <c r="MSC1" s="989"/>
      <c r="MSD1" s="989"/>
      <c r="MSE1" s="989"/>
      <c r="MSF1" s="989"/>
      <c r="MSG1" s="989"/>
      <c r="MSH1" s="989"/>
      <c r="MSI1" s="989"/>
      <c r="MSJ1" s="989"/>
      <c r="MSK1" s="989"/>
      <c r="MSL1" s="989"/>
      <c r="MSM1" s="989"/>
      <c r="MSN1" s="989"/>
      <c r="MSO1" s="989"/>
      <c r="MSP1" s="989"/>
      <c r="MSQ1" s="989"/>
      <c r="MSR1" s="989"/>
      <c r="MSS1" s="989"/>
      <c r="MST1" s="989"/>
      <c r="MSU1" s="989"/>
      <c r="MSV1" s="989"/>
      <c r="MSW1" s="989"/>
      <c r="MSX1" s="989"/>
      <c r="MSY1" s="989"/>
      <c r="MSZ1" s="989"/>
      <c r="MTA1" s="989"/>
      <c r="MTB1" s="989"/>
      <c r="MTC1" s="989"/>
      <c r="MTD1" s="989"/>
      <c r="MTE1" s="989"/>
      <c r="MTF1" s="989"/>
      <c r="MTG1" s="989"/>
      <c r="MTH1" s="989"/>
      <c r="MTI1" s="989"/>
      <c r="MTJ1" s="989"/>
      <c r="MTK1" s="989"/>
      <c r="MTL1" s="989"/>
      <c r="MTM1" s="989"/>
      <c r="MTN1" s="989"/>
      <c r="MTO1" s="989"/>
      <c r="MTP1" s="989"/>
      <c r="MTQ1" s="989"/>
      <c r="MTR1" s="989"/>
      <c r="MTS1" s="989"/>
      <c r="MTT1" s="989"/>
      <c r="MTU1" s="989"/>
      <c r="MTV1" s="989"/>
      <c r="MTW1" s="989"/>
      <c r="MTX1" s="989"/>
      <c r="MTY1" s="989"/>
      <c r="MTZ1" s="989"/>
      <c r="MUA1" s="989"/>
      <c r="MUB1" s="989"/>
      <c r="MUC1" s="989"/>
      <c r="MUD1" s="989"/>
      <c r="MUE1" s="989"/>
      <c r="MUF1" s="989"/>
      <c r="MUG1" s="989"/>
      <c r="MUH1" s="989"/>
      <c r="MUI1" s="989"/>
      <c r="MUJ1" s="989"/>
      <c r="MUK1" s="989"/>
      <c r="MUL1" s="989"/>
      <c r="MUM1" s="989"/>
      <c r="MUN1" s="989"/>
      <c r="MUO1" s="989"/>
      <c r="MUP1" s="989"/>
      <c r="MUQ1" s="989"/>
      <c r="MUR1" s="989"/>
      <c r="MUS1" s="989"/>
      <c r="MUT1" s="989"/>
      <c r="MUU1" s="989"/>
      <c r="MUV1" s="989"/>
      <c r="MUW1" s="989"/>
      <c r="MUX1" s="989"/>
      <c r="MUY1" s="989"/>
      <c r="MUZ1" s="989"/>
      <c r="MVA1" s="989"/>
      <c r="MVB1" s="989"/>
      <c r="MVC1" s="989"/>
      <c r="MVD1" s="989"/>
      <c r="MVE1" s="989"/>
      <c r="MVF1" s="989"/>
      <c r="MVG1" s="989"/>
      <c r="MVH1" s="989"/>
      <c r="MVI1" s="989"/>
      <c r="MVJ1" s="989"/>
      <c r="MVK1" s="989"/>
      <c r="MVL1" s="989"/>
      <c r="MVM1" s="989"/>
      <c r="MVN1" s="989"/>
      <c r="MVO1" s="989"/>
      <c r="MVP1" s="989"/>
      <c r="MVQ1" s="989"/>
      <c r="MVR1" s="989"/>
      <c r="MVS1" s="989"/>
      <c r="MVT1" s="989"/>
      <c r="MVU1" s="989"/>
      <c r="MVV1" s="989"/>
      <c r="MVW1" s="989"/>
      <c r="MVX1" s="989"/>
      <c r="MVY1" s="989"/>
      <c r="MVZ1" s="989"/>
      <c r="MWA1" s="989"/>
      <c r="MWB1" s="989"/>
      <c r="MWC1" s="989"/>
      <c r="MWD1" s="989"/>
      <c r="MWE1" s="989"/>
      <c r="MWF1" s="989"/>
      <c r="MWG1" s="989"/>
      <c r="MWH1" s="989"/>
      <c r="MWI1" s="989"/>
      <c r="MWJ1" s="989"/>
      <c r="MWK1" s="989"/>
      <c r="MWL1" s="989"/>
      <c r="MWM1" s="989"/>
      <c r="MWN1" s="989"/>
      <c r="MWO1" s="989"/>
      <c r="MWP1" s="989"/>
      <c r="MWQ1" s="989"/>
      <c r="MWR1" s="989"/>
      <c r="MWS1" s="989"/>
      <c r="MWT1" s="989"/>
      <c r="MWU1" s="989"/>
      <c r="MWV1" s="989"/>
      <c r="MWW1" s="989"/>
      <c r="MWX1" s="989"/>
      <c r="MWY1" s="989"/>
      <c r="MWZ1" s="989"/>
      <c r="MXA1" s="989"/>
      <c r="MXB1" s="989"/>
      <c r="MXC1" s="989"/>
      <c r="MXD1" s="989"/>
      <c r="MXE1" s="989"/>
      <c r="MXF1" s="989"/>
      <c r="MXG1" s="989"/>
      <c r="MXH1" s="989"/>
      <c r="MXI1" s="989"/>
      <c r="MXJ1" s="989"/>
      <c r="MXK1" s="989"/>
      <c r="MXL1" s="989"/>
      <c r="MXM1" s="989"/>
      <c r="MXN1" s="989"/>
      <c r="MXO1" s="989"/>
      <c r="MXP1" s="989"/>
      <c r="MXQ1" s="989"/>
      <c r="MXR1" s="989"/>
      <c r="MXS1" s="989"/>
      <c r="MXT1" s="989"/>
      <c r="MXU1" s="989"/>
      <c r="MXV1" s="989"/>
      <c r="MXW1" s="989"/>
      <c r="MXX1" s="989"/>
      <c r="MXY1" s="989"/>
      <c r="MXZ1" s="989"/>
      <c r="MYA1" s="989"/>
      <c r="MYB1" s="989"/>
      <c r="MYC1" s="989"/>
      <c r="MYD1" s="989"/>
      <c r="MYE1" s="989"/>
      <c r="MYF1" s="989"/>
      <c r="MYG1" s="989"/>
      <c r="MYH1" s="989"/>
      <c r="MYI1" s="989"/>
      <c r="MYJ1" s="989"/>
      <c r="MYK1" s="989"/>
      <c r="MYL1" s="989"/>
      <c r="MYM1" s="989"/>
      <c r="MYN1" s="989"/>
      <c r="MYO1" s="989"/>
      <c r="MYP1" s="989"/>
      <c r="MYQ1" s="989"/>
      <c r="MYR1" s="989"/>
      <c r="MYS1" s="989"/>
      <c r="MYT1" s="989"/>
      <c r="MYU1" s="989"/>
      <c r="MYV1" s="989"/>
      <c r="MYW1" s="989"/>
      <c r="MYX1" s="989"/>
      <c r="MYY1" s="989"/>
      <c r="MYZ1" s="989"/>
      <c r="MZA1" s="989"/>
      <c r="MZB1" s="989"/>
      <c r="MZC1" s="989"/>
      <c r="MZD1" s="989"/>
      <c r="MZE1" s="989"/>
      <c r="MZF1" s="989"/>
      <c r="MZG1" s="989"/>
      <c r="MZH1" s="989"/>
      <c r="MZI1" s="989"/>
      <c r="MZJ1" s="989"/>
      <c r="MZK1" s="989"/>
      <c r="MZL1" s="989"/>
      <c r="MZM1" s="989"/>
      <c r="MZN1" s="989"/>
      <c r="MZO1" s="989"/>
      <c r="MZP1" s="989"/>
      <c r="MZQ1" s="989"/>
      <c r="MZR1" s="989"/>
      <c r="MZS1" s="989"/>
      <c r="MZT1" s="989"/>
      <c r="MZU1" s="989"/>
      <c r="MZV1" s="989"/>
      <c r="MZW1" s="989"/>
      <c r="MZX1" s="989"/>
      <c r="MZY1" s="989"/>
      <c r="MZZ1" s="989"/>
      <c r="NAA1" s="989"/>
      <c r="NAB1" s="989"/>
      <c r="NAC1" s="989"/>
      <c r="NAD1" s="989"/>
      <c r="NAE1" s="989"/>
      <c r="NAF1" s="989"/>
      <c r="NAG1" s="989"/>
      <c r="NAH1" s="989"/>
      <c r="NAI1" s="989"/>
      <c r="NAJ1" s="989"/>
      <c r="NAK1" s="989"/>
      <c r="NAL1" s="989"/>
      <c r="NAM1" s="989"/>
      <c r="NAN1" s="989"/>
      <c r="NAO1" s="989"/>
      <c r="NAP1" s="989"/>
      <c r="NAQ1" s="989"/>
      <c r="NAR1" s="989"/>
      <c r="NAS1" s="989"/>
      <c r="NAT1" s="989"/>
      <c r="NAU1" s="989"/>
      <c r="NAV1" s="989"/>
      <c r="NAW1" s="989"/>
      <c r="NAX1" s="989"/>
      <c r="NAY1" s="989"/>
      <c r="NAZ1" s="989"/>
      <c r="NBA1" s="989"/>
      <c r="NBB1" s="989"/>
      <c r="NBC1" s="989"/>
      <c r="NBD1" s="989"/>
      <c r="NBE1" s="989"/>
      <c r="NBF1" s="989"/>
      <c r="NBG1" s="989"/>
      <c r="NBH1" s="989"/>
      <c r="NBI1" s="989"/>
      <c r="NBJ1" s="989"/>
      <c r="NBK1" s="989"/>
      <c r="NBL1" s="989"/>
      <c r="NBM1" s="989"/>
      <c r="NBN1" s="989"/>
      <c r="NBO1" s="989"/>
      <c r="NBP1" s="989"/>
      <c r="NBQ1" s="989"/>
      <c r="NBR1" s="989"/>
      <c r="NBS1" s="989"/>
      <c r="NBT1" s="989"/>
      <c r="NBU1" s="989"/>
      <c r="NBV1" s="989"/>
      <c r="NBW1" s="989"/>
      <c r="NBX1" s="989"/>
      <c r="NBY1" s="989"/>
      <c r="NBZ1" s="989"/>
      <c r="NCA1" s="989"/>
      <c r="NCB1" s="989"/>
      <c r="NCC1" s="989"/>
      <c r="NCD1" s="989"/>
      <c r="NCE1" s="989"/>
      <c r="NCF1" s="989"/>
      <c r="NCG1" s="989"/>
      <c r="NCH1" s="989"/>
      <c r="NCI1" s="989"/>
      <c r="NCJ1" s="989"/>
      <c r="NCK1" s="989"/>
      <c r="NCL1" s="989"/>
      <c r="NCM1" s="989"/>
      <c r="NCN1" s="989"/>
      <c r="NCO1" s="989"/>
      <c r="NCP1" s="989"/>
      <c r="NCQ1" s="989"/>
      <c r="NCR1" s="989"/>
      <c r="NCS1" s="989"/>
      <c r="NCT1" s="989"/>
      <c r="NCU1" s="989"/>
      <c r="NCV1" s="989"/>
      <c r="NCW1" s="989"/>
      <c r="NCX1" s="989"/>
      <c r="NCY1" s="989"/>
      <c r="NCZ1" s="989"/>
      <c r="NDA1" s="989"/>
      <c r="NDB1" s="989"/>
      <c r="NDC1" s="989"/>
      <c r="NDD1" s="989"/>
      <c r="NDE1" s="989"/>
      <c r="NDF1" s="989"/>
      <c r="NDG1" s="989"/>
      <c r="NDH1" s="989"/>
      <c r="NDI1" s="989"/>
      <c r="NDJ1" s="989"/>
      <c r="NDK1" s="989"/>
      <c r="NDL1" s="989"/>
      <c r="NDM1" s="989"/>
      <c r="NDN1" s="989"/>
      <c r="NDO1" s="989"/>
      <c r="NDP1" s="989"/>
      <c r="NDQ1" s="989"/>
      <c r="NDR1" s="989"/>
      <c r="NDS1" s="989"/>
      <c r="NDT1" s="989"/>
      <c r="NDU1" s="989"/>
      <c r="NDV1" s="989"/>
      <c r="NDW1" s="989"/>
      <c r="NDX1" s="989"/>
      <c r="NDY1" s="989"/>
      <c r="NDZ1" s="989"/>
      <c r="NEA1" s="989"/>
      <c r="NEB1" s="989"/>
      <c r="NEC1" s="989"/>
      <c r="NED1" s="989"/>
      <c r="NEE1" s="989"/>
      <c r="NEF1" s="989"/>
      <c r="NEG1" s="989"/>
      <c r="NEH1" s="989"/>
      <c r="NEI1" s="989"/>
      <c r="NEJ1" s="989"/>
      <c r="NEK1" s="989"/>
      <c r="NEL1" s="989"/>
      <c r="NEM1" s="989"/>
      <c r="NEN1" s="989"/>
      <c r="NEO1" s="989"/>
      <c r="NEP1" s="989"/>
      <c r="NEQ1" s="989"/>
      <c r="NER1" s="989"/>
      <c r="NES1" s="989"/>
      <c r="NET1" s="989"/>
      <c r="NEU1" s="989"/>
      <c r="NEV1" s="989"/>
      <c r="NEW1" s="989"/>
      <c r="NEX1" s="989"/>
      <c r="NEY1" s="989"/>
      <c r="NEZ1" s="989"/>
      <c r="NFA1" s="989"/>
      <c r="NFB1" s="989"/>
      <c r="NFC1" s="989"/>
      <c r="NFD1" s="989"/>
      <c r="NFE1" s="989"/>
      <c r="NFF1" s="989"/>
      <c r="NFG1" s="989"/>
      <c r="NFH1" s="989"/>
      <c r="NFI1" s="989"/>
      <c r="NFJ1" s="989"/>
      <c r="NFK1" s="989"/>
      <c r="NFL1" s="989"/>
      <c r="NFM1" s="989"/>
      <c r="NFN1" s="989"/>
      <c r="NFO1" s="989"/>
      <c r="NFP1" s="989"/>
      <c r="NFQ1" s="989"/>
      <c r="NFR1" s="989"/>
      <c r="NFS1" s="989"/>
      <c r="NFT1" s="989"/>
      <c r="NFU1" s="989"/>
      <c r="NFV1" s="989"/>
      <c r="NFW1" s="989"/>
      <c r="NFX1" s="989"/>
      <c r="NFY1" s="989"/>
      <c r="NFZ1" s="989"/>
      <c r="NGA1" s="989"/>
      <c r="NGB1" s="989"/>
      <c r="NGC1" s="989"/>
      <c r="NGD1" s="989"/>
      <c r="NGE1" s="989"/>
      <c r="NGF1" s="989"/>
      <c r="NGG1" s="989"/>
      <c r="NGH1" s="989"/>
      <c r="NGI1" s="989"/>
      <c r="NGJ1" s="989"/>
      <c r="NGK1" s="989"/>
      <c r="NGL1" s="989"/>
      <c r="NGM1" s="989"/>
      <c r="NGN1" s="989"/>
      <c r="NGO1" s="989"/>
      <c r="NGP1" s="989"/>
      <c r="NGQ1" s="989"/>
      <c r="NGR1" s="989"/>
      <c r="NGS1" s="989"/>
      <c r="NGT1" s="989"/>
      <c r="NGU1" s="989"/>
      <c r="NGV1" s="989"/>
      <c r="NGW1" s="989"/>
      <c r="NGX1" s="989"/>
      <c r="NGY1" s="989"/>
      <c r="NGZ1" s="989"/>
      <c r="NHA1" s="989"/>
      <c r="NHB1" s="989"/>
      <c r="NHC1" s="989"/>
      <c r="NHD1" s="989"/>
      <c r="NHE1" s="989"/>
      <c r="NHF1" s="989"/>
      <c r="NHG1" s="989"/>
      <c r="NHH1" s="989"/>
      <c r="NHI1" s="989"/>
      <c r="NHJ1" s="989"/>
      <c r="NHK1" s="989"/>
      <c r="NHL1" s="989"/>
      <c r="NHM1" s="989"/>
      <c r="NHN1" s="989"/>
      <c r="NHO1" s="989"/>
      <c r="NHP1" s="989"/>
      <c r="NHQ1" s="989"/>
      <c r="NHR1" s="989"/>
      <c r="NHS1" s="989"/>
      <c r="NHT1" s="989"/>
      <c r="NHU1" s="989"/>
      <c r="NHV1" s="989"/>
      <c r="NHW1" s="989"/>
      <c r="NHX1" s="989"/>
      <c r="NHY1" s="989"/>
      <c r="NHZ1" s="989"/>
      <c r="NIA1" s="989"/>
      <c r="NIB1" s="989"/>
      <c r="NIC1" s="989"/>
      <c r="NID1" s="989"/>
      <c r="NIE1" s="989"/>
      <c r="NIF1" s="989"/>
      <c r="NIG1" s="989"/>
      <c r="NIH1" s="989"/>
      <c r="NII1" s="989"/>
      <c r="NIJ1" s="989"/>
      <c r="NIK1" s="989"/>
      <c r="NIL1" s="989"/>
      <c r="NIM1" s="989"/>
      <c r="NIN1" s="989"/>
      <c r="NIO1" s="989"/>
      <c r="NIP1" s="989"/>
      <c r="NIQ1" s="989"/>
      <c r="NIR1" s="989"/>
      <c r="NIS1" s="989"/>
      <c r="NIT1" s="989"/>
      <c r="NIU1" s="989"/>
      <c r="NIV1" s="989"/>
      <c r="NIW1" s="989"/>
      <c r="NIX1" s="989"/>
      <c r="NIY1" s="989"/>
      <c r="NIZ1" s="989"/>
      <c r="NJA1" s="989"/>
      <c r="NJB1" s="989"/>
      <c r="NJC1" s="989"/>
      <c r="NJD1" s="989"/>
      <c r="NJE1" s="989"/>
      <c r="NJF1" s="989"/>
      <c r="NJG1" s="989"/>
      <c r="NJH1" s="989"/>
      <c r="NJI1" s="989"/>
      <c r="NJJ1" s="989"/>
      <c r="NJK1" s="989"/>
      <c r="NJL1" s="989"/>
      <c r="NJM1" s="989"/>
      <c r="NJN1" s="989"/>
      <c r="NJO1" s="989"/>
      <c r="NJP1" s="989"/>
      <c r="NJQ1" s="989"/>
      <c r="NJR1" s="989"/>
      <c r="NJS1" s="989"/>
      <c r="NJT1" s="989"/>
      <c r="NJU1" s="989"/>
      <c r="NJV1" s="989"/>
      <c r="NJW1" s="989"/>
      <c r="NJX1" s="989"/>
      <c r="NJY1" s="989"/>
      <c r="NJZ1" s="989"/>
      <c r="NKA1" s="989"/>
      <c r="NKB1" s="989"/>
      <c r="NKC1" s="989"/>
      <c r="NKD1" s="989"/>
      <c r="NKE1" s="989"/>
      <c r="NKF1" s="989"/>
      <c r="NKG1" s="989"/>
      <c r="NKH1" s="989"/>
      <c r="NKI1" s="989"/>
      <c r="NKJ1" s="989"/>
      <c r="NKK1" s="989"/>
      <c r="NKL1" s="989"/>
      <c r="NKM1" s="989"/>
      <c r="NKN1" s="989"/>
      <c r="NKO1" s="989"/>
      <c r="NKP1" s="989"/>
      <c r="NKQ1" s="989"/>
      <c r="NKR1" s="989"/>
      <c r="NKS1" s="989"/>
      <c r="NKT1" s="989"/>
      <c r="NKU1" s="989"/>
      <c r="NKV1" s="989"/>
      <c r="NKW1" s="989"/>
      <c r="NKX1" s="989"/>
      <c r="NKY1" s="989"/>
      <c r="NKZ1" s="989"/>
      <c r="NLA1" s="989"/>
      <c r="NLB1" s="989"/>
      <c r="NLC1" s="989"/>
      <c r="NLD1" s="989"/>
      <c r="NLE1" s="989"/>
      <c r="NLF1" s="989"/>
      <c r="NLG1" s="989"/>
      <c r="NLH1" s="989"/>
      <c r="NLI1" s="989"/>
      <c r="NLJ1" s="989"/>
      <c r="NLK1" s="989"/>
      <c r="NLL1" s="989"/>
      <c r="NLM1" s="989"/>
      <c r="NLN1" s="989"/>
      <c r="NLO1" s="989"/>
      <c r="NLP1" s="989"/>
      <c r="NLQ1" s="989"/>
      <c r="NLR1" s="989"/>
      <c r="NLS1" s="989"/>
      <c r="NLT1" s="989"/>
      <c r="NLU1" s="989"/>
      <c r="NLV1" s="989"/>
      <c r="NLW1" s="989"/>
      <c r="NLX1" s="989"/>
      <c r="NLY1" s="989"/>
      <c r="NLZ1" s="989"/>
      <c r="NMA1" s="989"/>
      <c r="NMB1" s="989"/>
      <c r="NMC1" s="989"/>
      <c r="NMD1" s="989"/>
      <c r="NME1" s="989"/>
      <c r="NMF1" s="989"/>
      <c r="NMG1" s="989"/>
      <c r="NMH1" s="989"/>
      <c r="NMI1" s="989"/>
      <c r="NMJ1" s="989"/>
      <c r="NMK1" s="989"/>
      <c r="NML1" s="989"/>
      <c r="NMM1" s="989"/>
      <c r="NMN1" s="989"/>
      <c r="NMO1" s="989"/>
      <c r="NMP1" s="989"/>
      <c r="NMQ1" s="989"/>
      <c r="NMR1" s="989"/>
      <c r="NMS1" s="989"/>
      <c r="NMT1" s="989"/>
      <c r="NMU1" s="989"/>
      <c r="NMV1" s="989"/>
      <c r="NMW1" s="989"/>
      <c r="NMX1" s="989"/>
      <c r="NMY1" s="989"/>
      <c r="NMZ1" s="989"/>
      <c r="NNA1" s="989"/>
      <c r="NNB1" s="989"/>
      <c r="NNC1" s="989"/>
      <c r="NND1" s="989"/>
      <c r="NNE1" s="989"/>
      <c r="NNF1" s="989"/>
      <c r="NNG1" s="989"/>
      <c r="NNH1" s="989"/>
      <c r="NNI1" s="989"/>
      <c r="NNJ1" s="989"/>
      <c r="NNK1" s="989"/>
      <c r="NNL1" s="989"/>
      <c r="NNM1" s="989"/>
      <c r="NNN1" s="989"/>
      <c r="NNO1" s="989"/>
      <c r="NNP1" s="989"/>
      <c r="NNQ1" s="989"/>
      <c r="NNR1" s="989"/>
      <c r="NNS1" s="989"/>
      <c r="NNT1" s="989"/>
      <c r="NNU1" s="989"/>
      <c r="NNV1" s="989"/>
      <c r="NNW1" s="989"/>
      <c r="NNX1" s="989"/>
      <c r="NNY1" s="989"/>
      <c r="NNZ1" s="989"/>
      <c r="NOA1" s="989"/>
      <c r="NOB1" s="989"/>
      <c r="NOC1" s="989"/>
      <c r="NOD1" s="989"/>
      <c r="NOE1" s="989"/>
      <c r="NOF1" s="989"/>
      <c r="NOG1" s="989"/>
      <c r="NOH1" s="989"/>
      <c r="NOI1" s="989"/>
      <c r="NOJ1" s="989"/>
      <c r="NOK1" s="989"/>
      <c r="NOL1" s="989"/>
      <c r="NOM1" s="989"/>
      <c r="NON1" s="989"/>
      <c r="NOO1" s="989"/>
      <c r="NOP1" s="989"/>
      <c r="NOQ1" s="989"/>
      <c r="NOR1" s="989"/>
      <c r="NOS1" s="989"/>
      <c r="NOT1" s="989"/>
      <c r="NOU1" s="989"/>
      <c r="NOV1" s="989"/>
      <c r="NOW1" s="989"/>
      <c r="NOX1" s="989"/>
      <c r="NOY1" s="989"/>
      <c r="NOZ1" s="989"/>
      <c r="NPA1" s="989"/>
      <c r="NPB1" s="989"/>
      <c r="NPC1" s="989"/>
      <c r="NPD1" s="989"/>
      <c r="NPE1" s="989"/>
      <c r="NPF1" s="989"/>
      <c r="NPG1" s="989"/>
      <c r="NPH1" s="989"/>
      <c r="NPI1" s="989"/>
      <c r="NPJ1" s="989"/>
      <c r="NPK1" s="989"/>
      <c r="NPL1" s="989"/>
      <c r="NPM1" s="989"/>
      <c r="NPN1" s="989"/>
      <c r="NPO1" s="989"/>
      <c r="NPP1" s="989"/>
      <c r="NPQ1" s="989"/>
      <c r="NPR1" s="989"/>
      <c r="NPS1" s="989"/>
      <c r="NPT1" s="989"/>
      <c r="NPU1" s="989"/>
      <c r="NPV1" s="989"/>
      <c r="NPW1" s="989"/>
      <c r="NPX1" s="989"/>
      <c r="NPY1" s="989"/>
      <c r="NPZ1" s="989"/>
      <c r="NQA1" s="989"/>
      <c r="NQB1" s="989"/>
      <c r="NQC1" s="989"/>
      <c r="NQD1" s="989"/>
      <c r="NQE1" s="989"/>
      <c r="NQF1" s="989"/>
      <c r="NQG1" s="989"/>
      <c r="NQH1" s="989"/>
      <c r="NQI1" s="989"/>
      <c r="NQJ1" s="989"/>
      <c r="NQK1" s="989"/>
      <c r="NQL1" s="989"/>
      <c r="NQM1" s="989"/>
      <c r="NQN1" s="989"/>
      <c r="NQO1" s="989"/>
      <c r="NQP1" s="989"/>
      <c r="NQQ1" s="989"/>
      <c r="NQR1" s="989"/>
      <c r="NQS1" s="989"/>
      <c r="NQT1" s="989"/>
      <c r="NQU1" s="989"/>
      <c r="NQV1" s="989"/>
      <c r="NQW1" s="989"/>
      <c r="NQX1" s="989"/>
      <c r="NQY1" s="989"/>
      <c r="NQZ1" s="989"/>
      <c r="NRA1" s="989"/>
      <c r="NRB1" s="989"/>
      <c r="NRC1" s="989"/>
      <c r="NRD1" s="989"/>
      <c r="NRE1" s="989"/>
      <c r="NRF1" s="989"/>
      <c r="NRG1" s="989"/>
      <c r="NRH1" s="989"/>
      <c r="NRI1" s="989"/>
      <c r="NRJ1" s="989"/>
      <c r="NRK1" s="989"/>
      <c r="NRL1" s="989"/>
      <c r="NRM1" s="989"/>
      <c r="NRN1" s="989"/>
      <c r="NRO1" s="989"/>
      <c r="NRP1" s="989"/>
      <c r="NRQ1" s="989"/>
      <c r="NRR1" s="989"/>
      <c r="NRS1" s="989"/>
      <c r="NRT1" s="989"/>
      <c r="NRU1" s="989"/>
      <c r="NRV1" s="989"/>
      <c r="NRW1" s="989"/>
      <c r="NRX1" s="989"/>
      <c r="NRY1" s="989"/>
      <c r="NRZ1" s="989"/>
      <c r="NSA1" s="989"/>
      <c r="NSB1" s="989"/>
      <c r="NSC1" s="989"/>
      <c r="NSD1" s="989"/>
      <c r="NSE1" s="989"/>
      <c r="NSF1" s="989"/>
      <c r="NSG1" s="989"/>
      <c r="NSH1" s="989"/>
      <c r="NSI1" s="989"/>
      <c r="NSJ1" s="989"/>
      <c r="NSK1" s="989"/>
      <c r="NSL1" s="989"/>
      <c r="NSM1" s="989"/>
      <c r="NSN1" s="989"/>
      <c r="NSO1" s="989"/>
      <c r="NSP1" s="989"/>
      <c r="NSQ1" s="989"/>
      <c r="NSR1" s="989"/>
      <c r="NSS1" s="989"/>
      <c r="NST1" s="989"/>
      <c r="NSU1" s="989"/>
      <c r="NSV1" s="989"/>
      <c r="NSW1" s="989"/>
      <c r="NSX1" s="989"/>
      <c r="NSY1" s="989"/>
      <c r="NSZ1" s="989"/>
      <c r="NTA1" s="989"/>
      <c r="NTB1" s="989"/>
      <c r="NTC1" s="989"/>
      <c r="NTD1" s="989"/>
      <c r="NTE1" s="989"/>
      <c r="NTF1" s="989"/>
      <c r="NTG1" s="989"/>
      <c r="NTH1" s="989"/>
      <c r="NTI1" s="989"/>
      <c r="NTJ1" s="989"/>
      <c r="NTK1" s="989"/>
      <c r="NTL1" s="989"/>
      <c r="NTM1" s="989"/>
      <c r="NTN1" s="989"/>
      <c r="NTO1" s="989"/>
      <c r="NTP1" s="989"/>
      <c r="NTQ1" s="989"/>
      <c r="NTR1" s="989"/>
      <c r="NTS1" s="989"/>
      <c r="NTT1" s="989"/>
      <c r="NTU1" s="989"/>
      <c r="NTV1" s="989"/>
      <c r="NTW1" s="989"/>
      <c r="NTX1" s="989"/>
      <c r="NTY1" s="989"/>
      <c r="NTZ1" s="989"/>
      <c r="NUA1" s="989"/>
      <c r="NUB1" s="989"/>
      <c r="NUC1" s="989"/>
      <c r="NUD1" s="989"/>
      <c r="NUE1" s="989"/>
      <c r="NUF1" s="989"/>
      <c r="NUG1" s="989"/>
      <c r="NUH1" s="989"/>
      <c r="NUI1" s="989"/>
      <c r="NUJ1" s="989"/>
      <c r="NUK1" s="989"/>
      <c r="NUL1" s="989"/>
      <c r="NUM1" s="989"/>
      <c r="NUN1" s="989"/>
      <c r="NUO1" s="989"/>
      <c r="NUP1" s="989"/>
      <c r="NUQ1" s="989"/>
      <c r="NUR1" s="989"/>
      <c r="NUS1" s="989"/>
      <c r="NUT1" s="989"/>
      <c r="NUU1" s="989"/>
      <c r="NUV1" s="989"/>
      <c r="NUW1" s="989"/>
      <c r="NUX1" s="989"/>
      <c r="NUY1" s="989"/>
      <c r="NUZ1" s="989"/>
      <c r="NVA1" s="989"/>
      <c r="NVB1" s="989"/>
      <c r="NVC1" s="989"/>
      <c r="NVD1" s="989"/>
      <c r="NVE1" s="989"/>
      <c r="NVF1" s="989"/>
      <c r="NVG1" s="989"/>
      <c r="NVH1" s="989"/>
      <c r="NVI1" s="989"/>
      <c r="NVJ1" s="989"/>
      <c r="NVK1" s="989"/>
      <c r="NVL1" s="989"/>
      <c r="NVM1" s="989"/>
      <c r="NVN1" s="989"/>
      <c r="NVO1" s="989"/>
      <c r="NVP1" s="989"/>
      <c r="NVQ1" s="989"/>
      <c r="NVR1" s="989"/>
      <c r="NVS1" s="989"/>
      <c r="NVT1" s="989"/>
      <c r="NVU1" s="989"/>
      <c r="NVV1" s="989"/>
      <c r="NVW1" s="989"/>
      <c r="NVX1" s="989"/>
      <c r="NVY1" s="989"/>
      <c r="NVZ1" s="989"/>
      <c r="NWA1" s="989"/>
      <c r="NWB1" s="989"/>
      <c r="NWC1" s="989"/>
      <c r="NWD1" s="989"/>
      <c r="NWE1" s="989"/>
      <c r="NWF1" s="989"/>
      <c r="NWG1" s="989"/>
      <c r="NWH1" s="989"/>
      <c r="NWI1" s="989"/>
      <c r="NWJ1" s="989"/>
      <c r="NWK1" s="989"/>
      <c r="NWL1" s="989"/>
      <c r="NWM1" s="989"/>
      <c r="NWN1" s="989"/>
      <c r="NWO1" s="989"/>
      <c r="NWP1" s="989"/>
      <c r="NWQ1" s="989"/>
      <c r="NWR1" s="989"/>
      <c r="NWS1" s="989"/>
      <c r="NWT1" s="989"/>
      <c r="NWU1" s="989"/>
      <c r="NWV1" s="989"/>
      <c r="NWW1" s="989"/>
      <c r="NWX1" s="989"/>
      <c r="NWY1" s="989"/>
      <c r="NWZ1" s="989"/>
      <c r="NXA1" s="989"/>
      <c r="NXB1" s="989"/>
      <c r="NXC1" s="989"/>
      <c r="NXD1" s="989"/>
      <c r="NXE1" s="989"/>
      <c r="NXF1" s="989"/>
      <c r="NXG1" s="989"/>
      <c r="NXH1" s="989"/>
      <c r="NXI1" s="989"/>
      <c r="NXJ1" s="989"/>
      <c r="NXK1" s="989"/>
      <c r="NXL1" s="989"/>
      <c r="NXM1" s="989"/>
      <c r="NXN1" s="989"/>
      <c r="NXO1" s="989"/>
      <c r="NXP1" s="989"/>
      <c r="NXQ1" s="989"/>
      <c r="NXR1" s="989"/>
      <c r="NXS1" s="989"/>
      <c r="NXT1" s="989"/>
      <c r="NXU1" s="989"/>
      <c r="NXV1" s="989"/>
      <c r="NXW1" s="989"/>
      <c r="NXX1" s="989"/>
      <c r="NXY1" s="989"/>
      <c r="NXZ1" s="989"/>
      <c r="NYA1" s="989"/>
      <c r="NYB1" s="989"/>
      <c r="NYC1" s="989"/>
      <c r="NYD1" s="989"/>
      <c r="NYE1" s="989"/>
      <c r="NYF1" s="989"/>
      <c r="NYG1" s="989"/>
      <c r="NYH1" s="989"/>
      <c r="NYI1" s="989"/>
      <c r="NYJ1" s="989"/>
      <c r="NYK1" s="989"/>
      <c r="NYL1" s="989"/>
      <c r="NYM1" s="989"/>
      <c r="NYN1" s="989"/>
      <c r="NYO1" s="989"/>
      <c r="NYP1" s="989"/>
      <c r="NYQ1" s="989"/>
      <c r="NYR1" s="989"/>
      <c r="NYS1" s="989"/>
      <c r="NYT1" s="989"/>
      <c r="NYU1" s="989"/>
      <c r="NYV1" s="989"/>
      <c r="NYW1" s="989"/>
      <c r="NYX1" s="989"/>
      <c r="NYY1" s="989"/>
      <c r="NYZ1" s="989"/>
      <c r="NZA1" s="989"/>
      <c r="NZB1" s="989"/>
      <c r="NZC1" s="989"/>
      <c r="NZD1" s="989"/>
      <c r="NZE1" s="989"/>
      <c r="NZF1" s="989"/>
      <c r="NZG1" s="989"/>
      <c r="NZH1" s="989"/>
      <c r="NZI1" s="989"/>
      <c r="NZJ1" s="989"/>
      <c r="NZK1" s="989"/>
      <c r="NZL1" s="989"/>
      <c r="NZM1" s="989"/>
      <c r="NZN1" s="989"/>
      <c r="NZO1" s="989"/>
      <c r="NZP1" s="989"/>
      <c r="NZQ1" s="989"/>
      <c r="NZR1" s="989"/>
      <c r="NZS1" s="989"/>
      <c r="NZT1" s="989"/>
      <c r="NZU1" s="989"/>
      <c r="NZV1" s="989"/>
      <c r="NZW1" s="989"/>
      <c r="NZX1" s="989"/>
      <c r="NZY1" s="989"/>
      <c r="NZZ1" s="989"/>
      <c r="OAA1" s="989"/>
      <c r="OAB1" s="989"/>
      <c r="OAC1" s="989"/>
      <c r="OAD1" s="989"/>
      <c r="OAE1" s="989"/>
      <c r="OAF1" s="989"/>
      <c r="OAG1" s="989"/>
      <c r="OAH1" s="989"/>
      <c r="OAI1" s="989"/>
      <c r="OAJ1" s="989"/>
      <c r="OAK1" s="989"/>
      <c r="OAL1" s="989"/>
      <c r="OAM1" s="989"/>
      <c r="OAN1" s="989"/>
      <c r="OAO1" s="989"/>
      <c r="OAP1" s="989"/>
      <c r="OAQ1" s="989"/>
      <c r="OAR1" s="989"/>
      <c r="OAS1" s="989"/>
      <c r="OAT1" s="989"/>
      <c r="OAU1" s="989"/>
      <c r="OAV1" s="989"/>
      <c r="OAW1" s="989"/>
      <c r="OAX1" s="989"/>
      <c r="OAY1" s="989"/>
      <c r="OAZ1" s="989"/>
      <c r="OBA1" s="989"/>
      <c r="OBB1" s="989"/>
      <c r="OBC1" s="989"/>
      <c r="OBD1" s="989"/>
      <c r="OBE1" s="989"/>
      <c r="OBF1" s="989"/>
      <c r="OBG1" s="989"/>
      <c r="OBH1" s="989"/>
      <c r="OBI1" s="989"/>
      <c r="OBJ1" s="989"/>
      <c r="OBK1" s="989"/>
      <c r="OBL1" s="989"/>
      <c r="OBM1" s="989"/>
      <c r="OBN1" s="989"/>
      <c r="OBO1" s="989"/>
      <c r="OBP1" s="989"/>
      <c r="OBQ1" s="989"/>
      <c r="OBR1" s="989"/>
      <c r="OBS1" s="989"/>
      <c r="OBT1" s="989"/>
      <c r="OBU1" s="989"/>
      <c r="OBV1" s="989"/>
      <c r="OBW1" s="989"/>
      <c r="OBX1" s="989"/>
      <c r="OBY1" s="989"/>
      <c r="OBZ1" s="989"/>
      <c r="OCA1" s="989"/>
      <c r="OCB1" s="989"/>
      <c r="OCC1" s="989"/>
      <c r="OCD1" s="989"/>
      <c r="OCE1" s="989"/>
      <c r="OCF1" s="989"/>
      <c r="OCG1" s="989"/>
      <c r="OCH1" s="989"/>
      <c r="OCI1" s="989"/>
      <c r="OCJ1" s="989"/>
      <c r="OCK1" s="989"/>
      <c r="OCL1" s="989"/>
      <c r="OCM1" s="989"/>
      <c r="OCN1" s="989"/>
      <c r="OCO1" s="989"/>
      <c r="OCP1" s="989"/>
      <c r="OCQ1" s="989"/>
      <c r="OCR1" s="989"/>
      <c r="OCS1" s="989"/>
      <c r="OCT1" s="989"/>
      <c r="OCU1" s="989"/>
      <c r="OCV1" s="989"/>
      <c r="OCW1" s="989"/>
      <c r="OCX1" s="989"/>
      <c r="OCY1" s="989"/>
      <c r="OCZ1" s="989"/>
      <c r="ODA1" s="989"/>
      <c r="ODB1" s="989"/>
      <c r="ODC1" s="989"/>
      <c r="ODD1" s="989"/>
      <c r="ODE1" s="989"/>
      <c r="ODF1" s="989"/>
      <c r="ODG1" s="989"/>
      <c r="ODH1" s="989"/>
      <c r="ODI1" s="989"/>
      <c r="ODJ1" s="989"/>
      <c r="ODK1" s="989"/>
      <c r="ODL1" s="989"/>
      <c r="ODM1" s="989"/>
      <c r="ODN1" s="989"/>
      <c r="ODO1" s="989"/>
      <c r="ODP1" s="989"/>
      <c r="ODQ1" s="989"/>
      <c r="ODR1" s="989"/>
      <c r="ODS1" s="989"/>
      <c r="ODT1" s="989"/>
      <c r="ODU1" s="989"/>
      <c r="ODV1" s="989"/>
      <c r="ODW1" s="989"/>
      <c r="ODX1" s="989"/>
      <c r="ODY1" s="989"/>
      <c r="ODZ1" s="989"/>
      <c r="OEA1" s="989"/>
      <c r="OEB1" s="989"/>
      <c r="OEC1" s="989"/>
      <c r="OED1" s="989"/>
      <c r="OEE1" s="989"/>
      <c r="OEF1" s="989"/>
      <c r="OEG1" s="989"/>
      <c r="OEH1" s="989"/>
      <c r="OEI1" s="989"/>
      <c r="OEJ1" s="989"/>
      <c r="OEK1" s="989"/>
      <c r="OEL1" s="989"/>
      <c r="OEM1" s="989"/>
      <c r="OEN1" s="989"/>
      <c r="OEO1" s="989"/>
      <c r="OEP1" s="989"/>
      <c r="OEQ1" s="989"/>
      <c r="OER1" s="989"/>
      <c r="OES1" s="989"/>
      <c r="OET1" s="989"/>
      <c r="OEU1" s="989"/>
      <c r="OEV1" s="989"/>
      <c r="OEW1" s="989"/>
      <c r="OEX1" s="989"/>
      <c r="OEY1" s="989"/>
      <c r="OEZ1" s="989"/>
      <c r="OFA1" s="989"/>
      <c r="OFB1" s="989"/>
      <c r="OFC1" s="989"/>
      <c r="OFD1" s="989"/>
      <c r="OFE1" s="989"/>
      <c r="OFF1" s="989"/>
      <c r="OFG1" s="989"/>
      <c r="OFH1" s="989"/>
      <c r="OFI1" s="989"/>
      <c r="OFJ1" s="989"/>
      <c r="OFK1" s="989"/>
      <c r="OFL1" s="989"/>
      <c r="OFM1" s="989"/>
      <c r="OFN1" s="989"/>
      <c r="OFO1" s="989"/>
      <c r="OFP1" s="989"/>
      <c r="OFQ1" s="989"/>
      <c r="OFR1" s="989"/>
      <c r="OFS1" s="989"/>
      <c r="OFT1" s="989"/>
      <c r="OFU1" s="989"/>
      <c r="OFV1" s="989"/>
      <c r="OFW1" s="989"/>
      <c r="OFX1" s="989"/>
      <c r="OFY1" s="989"/>
      <c r="OFZ1" s="989"/>
      <c r="OGA1" s="989"/>
      <c r="OGB1" s="989"/>
      <c r="OGC1" s="989"/>
      <c r="OGD1" s="989"/>
      <c r="OGE1" s="989"/>
      <c r="OGF1" s="989"/>
      <c r="OGG1" s="989"/>
      <c r="OGH1" s="989"/>
      <c r="OGI1" s="989"/>
      <c r="OGJ1" s="989"/>
      <c r="OGK1" s="989"/>
      <c r="OGL1" s="989"/>
      <c r="OGM1" s="989"/>
      <c r="OGN1" s="989"/>
      <c r="OGO1" s="989"/>
      <c r="OGP1" s="989"/>
      <c r="OGQ1" s="989"/>
      <c r="OGR1" s="989"/>
      <c r="OGS1" s="989"/>
      <c r="OGT1" s="989"/>
      <c r="OGU1" s="989"/>
      <c r="OGV1" s="989"/>
      <c r="OGW1" s="989"/>
      <c r="OGX1" s="989"/>
      <c r="OGY1" s="989"/>
      <c r="OGZ1" s="989"/>
      <c r="OHA1" s="989"/>
      <c r="OHB1" s="989"/>
      <c r="OHC1" s="989"/>
      <c r="OHD1" s="989"/>
      <c r="OHE1" s="989"/>
      <c r="OHF1" s="989"/>
      <c r="OHG1" s="989"/>
      <c r="OHH1" s="989"/>
      <c r="OHI1" s="989"/>
      <c r="OHJ1" s="989"/>
      <c r="OHK1" s="989"/>
      <c r="OHL1" s="989"/>
      <c r="OHM1" s="989"/>
      <c r="OHN1" s="989"/>
      <c r="OHO1" s="989"/>
      <c r="OHP1" s="989"/>
      <c r="OHQ1" s="989"/>
      <c r="OHR1" s="989"/>
      <c r="OHS1" s="989"/>
      <c r="OHT1" s="989"/>
      <c r="OHU1" s="989"/>
      <c r="OHV1" s="989"/>
      <c r="OHW1" s="989"/>
      <c r="OHX1" s="989"/>
      <c r="OHY1" s="989"/>
      <c r="OHZ1" s="989"/>
      <c r="OIA1" s="989"/>
      <c r="OIB1" s="989"/>
      <c r="OIC1" s="989"/>
      <c r="OID1" s="989"/>
      <c r="OIE1" s="989"/>
      <c r="OIF1" s="989"/>
      <c r="OIG1" s="989"/>
      <c r="OIH1" s="989"/>
      <c r="OII1" s="989"/>
      <c r="OIJ1" s="989"/>
      <c r="OIK1" s="989"/>
      <c r="OIL1" s="989"/>
      <c r="OIM1" s="989"/>
      <c r="OIN1" s="989"/>
      <c r="OIO1" s="989"/>
      <c r="OIP1" s="989"/>
      <c r="OIQ1" s="989"/>
      <c r="OIR1" s="989"/>
      <c r="OIS1" s="989"/>
      <c r="OIT1" s="989"/>
      <c r="OIU1" s="989"/>
      <c r="OIV1" s="989"/>
      <c r="OIW1" s="989"/>
      <c r="OIX1" s="989"/>
      <c r="OIY1" s="989"/>
      <c r="OIZ1" s="989"/>
      <c r="OJA1" s="989"/>
      <c r="OJB1" s="989"/>
      <c r="OJC1" s="989"/>
      <c r="OJD1" s="989"/>
      <c r="OJE1" s="989"/>
      <c r="OJF1" s="989"/>
      <c r="OJG1" s="989"/>
      <c r="OJH1" s="989"/>
      <c r="OJI1" s="989"/>
      <c r="OJJ1" s="989"/>
      <c r="OJK1" s="989"/>
      <c r="OJL1" s="989"/>
      <c r="OJM1" s="989"/>
      <c r="OJN1" s="989"/>
      <c r="OJO1" s="989"/>
      <c r="OJP1" s="989"/>
      <c r="OJQ1" s="989"/>
      <c r="OJR1" s="989"/>
      <c r="OJS1" s="989"/>
      <c r="OJT1" s="989"/>
      <c r="OJU1" s="989"/>
      <c r="OJV1" s="989"/>
      <c r="OJW1" s="989"/>
      <c r="OJX1" s="989"/>
      <c r="OJY1" s="989"/>
      <c r="OJZ1" s="989"/>
      <c r="OKA1" s="989"/>
      <c r="OKB1" s="989"/>
      <c r="OKC1" s="989"/>
      <c r="OKD1" s="989"/>
      <c r="OKE1" s="989"/>
      <c r="OKF1" s="989"/>
      <c r="OKG1" s="989"/>
      <c r="OKH1" s="989"/>
      <c r="OKI1" s="989"/>
      <c r="OKJ1" s="989"/>
      <c r="OKK1" s="989"/>
      <c r="OKL1" s="989"/>
      <c r="OKM1" s="989"/>
      <c r="OKN1" s="989"/>
      <c r="OKO1" s="989"/>
      <c r="OKP1" s="989"/>
      <c r="OKQ1" s="989"/>
      <c r="OKR1" s="989"/>
      <c r="OKS1" s="989"/>
      <c r="OKT1" s="989"/>
      <c r="OKU1" s="989"/>
      <c r="OKV1" s="989"/>
      <c r="OKW1" s="989"/>
      <c r="OKX1" s="989"/>
      <c r="OKY1" s="989"/>
      <c r="OKZ1" s="989"/>
      <c r="OLA1" s="989"/>
      <c r="OLB1" s="989"/>
      <c r="OLC1" s="989"/>
      <c r="OLD1" s="989"/>
      <c r="OLE1" s="989"/>
      <c r="OLF1" s="989"/>
      <c r="OLG1" s="989"/>
      <c r="OLH1" s="989"/>
      <c r="OLI1" s="989"/>
      <c r="OLJ1" s="989"/>
      <c r="OLK1" s="989"/>
      <c r="OLL1" s="989"/>
      <c r="OLM1" s="989"/>
      <c r="OLN1" s="989"/>
      <c r="OLO1" s="989"/>
      <c r="OLP1" s="989"/>
      <c r="OLQ1" s="989"/>
      <c r="OLR1" s="989"/>
      <c r="OLS1" s="989"/>
      <c r="OLT1" s="989"/>
      <c r="OLU1" s="989"/>
      <c r="OLV1" s="989"/>
      <c r="OLW1" s="989"/>
      <c r="OLX1" s="989"/>
      <c r="OLY1" s="989"/>
      <c r="OLZ1" s="989"/>
      <c r="OMA1" s="989"/>
      <c r="OMB1" s="989"/>
      <c r="OMC1" s="989"/>
      <c r="OMD1" s="989"/>
      <c r="OME1" s="989"/>
      <c r="OMF1" s="989"/>
      <c r="OMG1" s="989"/>
      <c r="OMH1" s="989"/>
      <c r="OMI1" s="989"/>
      <c r="OMJ1" s="989"/>
      <c r="OMK1" s="989"/>
      <c r="OML1" s="989"/>
      <c r="OMM1" s="989"/>
      <c r="OMN1" s="989"/>
      <c r="OMO1" s="989"/>
      <c r="OMP1" s="989"/>
      <c r="OMQ1" s="989"/>
      <c r="OMR1" s="989"/>
      <c r="OMS1" s="989"/>
      <c r="OMT1" s="989"/>
      <c r="OMU1" s="989"/>
      <c r="OMV1" s="989"/>
      <c r="OMW1" s="989"/>
      <c r="OMX1" s="989"/>
      <c r="OMY1" s="989"/>
      <c r="OMZ1" s="989"/>
      <c r="ONA1" s="989"/>
      <c r="ONB1" s="989"/>
      <c r="ONC1" s="989"/>
      <c r="OND1" s="989"/>
      <c r="ONE1" s="989"/>
      <c r="ONF1" s="989"/>
      <c r="ONG1" s="989"/>
      <c r="ONH1" s="989"/>
      <c r="ONI1" s="989"/>
      <c r="ONJ1" s="989"/>
      <c r="ONK1" s="989"/>
      <c r="ONL1" s="989"/>
      <c r="ONM1" s="989"/>
      <c r="ONN1" s="989"/>
      <c r="ONO1" s="989"/>
      <c r="ONP1" s="989"/>
      <c r="ONQ1" s="989"/>
      <c r="ONR1" s="989"/>
      <c r="ONS1" s="989"/>
      <c r="ONT1" s="989"/>
      <c r="ONU1" s="989"/>
      <c r="ONV1" s="989"/>
      <c r="ONW1" s="989"/>
      <c r="ONX1" s="989"/>
      <c r="ONY1" s="989"/>
      <c r="ONZ1" s="989"/>
      <c r="OOA1" s="989"/>
      <c r="OOB1" s="989"/>
      <c r="OOC1" s="989"/>
      <c r="OOD1" s="989"/>
      <c r="OOE1" s="989"/>
      <c r="OOF1" s="989"/>
      <c r="OOG1" s="989"/>
      <c r="OOH1" s="989"/>
      <c r="OOI1" s="989"/>
      <c r="OOJ1" s="989"/>
      <c r="OOK1" s="989"/>
      <c r="OOL1" s="989"/>
      <c r="OOM1" s="989"/>
      <c r="OON1" s="989"/>
      <c r="OOO1" s="989"/>
      <c r="OOP1" s="989"/>
      <c r="OOQ1" s="989"/>
      <c r="OOR1" s="989"/>
      <c r="OOS1" s="989"/>
      <c r="OOT1" s="989"/>
      <c r="OOU1" s="989"/>
      <c r="OOV1" s="989"/>
      <c r="OOW1" s="989"/>
      <c r="OOX1" s="989"/>
      <c r="OOY1" s="989"/>
      <c r="OOZ1" s="989"/>
      <c r="OPA1" s="989"/>
      <c r="OPB1" s="989"/>
      <c r="OPC1" s="989"/>
      <c r="OPD1" s="989"/>
      <c r="OPE1" s="989"/>
      <c r="OPF1" s="989"/>
      <c r="OPG1" s="989"/>
      <c r="OPH1" s="989"/>
      <c r="OPI1" s="989"/>
      <c r="OPJ1" s="989"/>
      <c r="OPK1" s="989"/>
      <c r="OPL1" s="989"/>
      <c r="OPM1" s="989"/>
      <c r="OPN1" s="989"/>
      <c r="OPO1" s="989"/>
      <c r="OPP1" s="989"/>
      <c r="OPQ1" s="989"/>
      <c r="OPR1" s="989"/>
      <c r="OPS1" s="989"/>
      <c r="OPT1" s="989"/>
      <c r="OPU1" s="989"/>
      <c r="OPV1" s="989"/>
      <c r="OPW1" s="989"/>
      <c r="OPX1" s="989"/>
      <c r="OPY1" s="989"/>
      <c r="OPZ1" s="989"/>
      <c r="OQA1" s="989"/>
      <c r="OQB1" s="989"/>
      <c r="OQC1" s="989"/>
      <c r="OQD1" s="989"/>
      <c r="OQE1" s="989"/>
      <c r="OQF1" s="989"/>
      <c r="OQG1" s="989"/>
      <c r="OQH1" s="989"/>
      <c r="OQI1" s="989"/>
      <c r="OQJ1" s="989"/>
      <c r="OQK1" s="989"/>
      <c r="OQL1" s="989"/>
      <c r="OQM1" s="989"/>
      <c r="OQN1" s="989"/>
      <c r="OQO1" s="989"/>
      <c r="OQP1" s="989"/>
      <c r="OQQ1" s="989"/>
      <c r="OQR1" s="989"/>
      <c r="OQS1" s="989"/>
      <c r="OQT1" s="989"/>
      <c r="OQU1" s="989"/>
      <c r="OQV1" s="989"/>
      <c r="OQW1" s="989"/>
      <c r="OQX1" s="989"/>
      <c r="OQY1" s="989"/>
      <c r="OQZ1" s="989"/>
      <c r="ORA1" s="989"/>
      <c r="ORB1" s="989"/>
      <c r="ORC1" s="989"/>
      <c r="ORD1" s="989"/>
      <c r="ORE1" s="989"/>
      <c r="ORF1" s="989"/>
      <c r="ORG1" s="989"/>
      <c r="ORH1" s="989"/>
      <c r="ORI1" s="989"/>
      <c r="ORJ1" s="989"/>
      <c r="ORK1" s="989"/>
      <c r="ORL1" s="989"/>
      <c r="ORM1" s="989"/>
      <c r="ORN1" s="989"/>
      <c r="ORO1" s="989"/>
      <c r="ORP1" s="989"/>
      <c r="ORQ1" s="989"/>
      <c r="ORR1" s="989"/>
      <c r="ORS1" s="989"/>
      <c r="ORT1" s="989"/>
      <c r="ORU1" s="989"/>
      <c r="ORV1" s="989"/>
      <c r="ORW1" s="989"/>
      <c r="ORX1" s="989"/>
      <c r="ORY1" s="989"/>
      <c r="ORZ1" s="989"/>
      <c r="OSA1" s="989"/>
      <c r="OSB1" s="989"/>
      <c r="OSC1" s="989"/>
      <c r="OSD1" s="989"/>
      <c r="OSE1" s="989"/>
      <c r="OSF1" s="989"/>
      <c r="OSG1" s="989"/>
      <c r="OSH1" s="989"/>
      <c r="OSI1" s="989"/>
      <c r="OSJ1" s="989"/>
      <c r="OSK1" s="989"/>
      <c r="OSL1" s="989"/>
      <c r="OSM1" s="989"/>
      <c r="OSN1" s="989"/>
      <c r="OSO1" s="989"/>
      <c r="OSP1" s="989"/>
      <c r="OSQ1" s="989"/>
      <c r="OSR1" s="989"/>
      <c r="OSS1" s="989"/>
      <c r="OST1" s="989"/>
      <c r="OSU1" s="989"/>
      <c r="OSV1" s="989"/>
      <c r="OSW1" s="989"/>
      <c r="OSX1" s="989"/>
      <c r="OSY1" s="989"/>
      <c r="OSZ1" s="989"/>
      <c r="OTA1" s="989"/>
      <c r="OTB1" s="989"/>
      <c r="OTC1" s="989"/>
      <c r="OTD1" s="989"/>
      <c r="OTE1" s="989"/>
      <c r="OTF1" s="989"/>
      <c r="OTG1" s="989"/>
      <c r="OTH1" s="989"/>
      <c r="OTI1" s="989"/>
      <c r="OTJ1" s="989"/>
      <c r="OTK1" s="989"/>
      <c r="OTL1" s="989"/>
      <c r="OTM1" s="989"/>
      <c r="OTN1" s="989"/>
      <c r="OTO1" s="989"/>
      <c r="OTP1" s="989"/>
      <c r="OTQ1" s="989"/>
      <c r="OTR1" s="989"/>
      <c r="OTS1" s="989"/>
      <c r="OTT1" s="989"/>
      <c r="OTU1" s="989"/>
      <c r="OTV1" s="989"/>
      <c r="OTW1" s="989"/>
      <c r="OTX1" s="989"/>
      <c r="OTY1" s="989"/>
      <c r="OTZ1" s="989"/>
      <c r="OUA1" s="989"/>
      <c r="OUB1" s="989"/>
      <c r="OUC1" s="989"/>
      <c r="OUD1" s="989"/>
      <c r="OUE1" s="989"/>
      <c r="OUF1" s="989"/>
      <c r="OUG1" s="989"/>
      <c r="OUH1" s="989"/>
      <c r="OUI1" s="989"/>
      <c r="OUJ1" s="989"/>
      <c r="OUK1" s="989"/>
      <c r="OUL1" s="989"/>
      <c r="OUM1" s="989"/>
      <c r="OUN1" s="989"/>
      <c r="OUO1" s="989"/>
      <c r="OUP1" s="989"/>
      <c r="OUQ1" s="989"/>
      <c r="OUR1" s="989"/>
      <c r="OUS1" s="989"/>
      <c r="OUT1" s="989"/>
      <c r="OUU1" s="989"/>
      <c r="OUV1" s="989"/>
      <c r="OUW1" s="989"/>
      <c r="OUX1" s="989"/>
      <c r="OUY1" s="989"/>
      <c r="OUZ1" s="989"/>
      <c r="OVA1" s="989"/>
      <c r="OVB1" s="989"/>
      <c r="OVC1" s="989"/>
      <c r="OVD1" s="989"/>
      <c r="OVE1" s="989"/>
      <c r="OVF1" s="989"/>
      <c r="OVG1" s="989"/>
      <c r="OVH1" s="989"/>
      <c r="OVI1" s="989"/>
      <c r="OVJ1" s="989"/>
      <c r="OVK1" s="989"/>
      <c r="OVL1" s="989"/>
      <c r="OVM1" s="989"/>
      <c r="OVN1" s="989"/>
      <c r="OVO1" s="989"/>
      <c r="OVP1" s="989"/>
      <c r="OVQ1" s="989"/>
      <c r="OVR1" s="989"/>
      <c r="OVS1" s="989"/>
      <c r="OVT1" s="989"/>
      <c r="OVU1" s="989"/>
      <c r="OVV1" s="989"/>
      <c r="OVW1" s="989"/>
      <c r="OVX1" s="989"/>
      <c r="OVY1" s="989"/>
      <c r="OVZ1" s="989"/>
      <c r="OWA1" s="989"/>
      <c r="OWB1" s="989"/>
      <c r="OWC1" s="989"/>
      <c r="OWD1" s="989"/>
      <c r="OWE1" s="989"/>
      <c r="OWF1" s="989"/>
      <c r="OWG1" s="989"/>
      <c r="OWH1" s="989"/>
      <c r="OWI1" s="989"/>
      <c r="OWJ1" s="989"/>
      <c r="OWK1" s="989"/>
      <c r="OWL1" s="989"/>
      <c r="OWM1" s="989"/>
      <c r="OWN1" s="989"/>
      <c r="OWO1" s="989"/>
      <c r="OWP1" s="989"/>
      <c r="OWQ1" s="989"/>
      <c r="OWR1" s="989"/>
      <c r="OWS1" s="989"/>
      <c r="OWT1" s="989"/>
      <c r="OWU1" s="989"/>
      <c r="OWV1" s="989"/>
      <c r="OWW1" s="989"/>
      <c r="OWX1" s="989"/>
      <c r="OWY1" s="989"/>
      <c r="OWZ1" s="989"/>
      <c r="OXA1" s="989"/>
      <c r="OXB1" s="989"/>
      <c r="OXC1" s="989"/>
      <c r="OXD1" s="989"/>
      <c r="OXE1" s="989"/>
      <c r="OXF1" s="989"/>
      <c r="OXG1" s="989"/>
      <c r="OXH1" s="989"/>
      <c r="OXI1" s="989"/>
      <c r="OXJ1" s="989"/>
      <c r="OXK1" s="989"/>
      <c r="OXL1" s="989"/>
      <c r="OXM1" s="989"/>
      <c r="OXN1" s="989"/>
      <c r="OXO1" s="989"/>
      <c r="OXP1" s="989"/>
      <c r="OXQ1" s="989"/>
      <c r="OXR1" s="989"/>
      <c r="OXS1" s="989"/>
      <c r="OXT1" s="989"/>
      <c r="OXU1" s="989"/>
      <c r="OXV1" s="989"/>
      <c r="OXW1" s="989"/>
      <c r="OXX1" s="989"/>
      <c r="OXY1" s="989"/>
      <c r="OXZ1" s="989"/>
      <c r="OYA1" s="989"/>
      <c r="OYB1" s="989"/>
      <c r="OYC1" s="989"/>
      <c r="OYD1" s="989"/>
      <c r="OYE1" s="989"/>
      <c r="OYF1" s="989"/>
      <c r="OYG1" s="989"/>
      <c r="OYH1" s="989"/>
      <c r="OYI1" s="989"/>
      <c r="OYJ1" s="989"/>
      <c r="OYK1" s="989"/>
      <c r="OYL1" s="989"/>
      <c r="OYM1" s="989"/>
      <c r="OYN1" s="989"/>
      <c r="OYO1" s="989"/>
      <c r="OYP1" s="989"/>
      <c r="OYQ1" s="989"/>
      <c r="OYR1" s="989"/>
      <c r="OYS1" s="989"/>
      <c r="OYT1" s="989"/>
      <c r="OYU1" s="989"/>
      <c r="OYV1" s="989"/>
      <c r="OYW1" s="989"/>
      <c r="OYX1" s="989"/>
      <c r="OYY1" s="989"/>
      <c r="OYZ1" s="989"/>
      <c r="OZA1" s="989"/>
      <c r="OZB1" s="989"/>
      <c r="OZC1" s="989"/>
      <c r="OZD1" s="989"/>
      <c r="OZE1" s="989"/>
      <c r="OZF1" s="989"/>
      <c r="OZG1" s="989"/>
      <c r="OZH1" s="989"/>
      <c r="OZI1" s="989"/>
      <c r="OZJ1" s="989"/>
      <c r="OZK1" s="989"/>
      <c r="OZL1" s="989"/>
      <c r="OZM1" s="989"/>
      <c r="OZN1" s="989"/>
      <c r="OZO1" s="989"/>
      <c r="OZP1" s="989"/>
      <c r="OZQ1" s="989"/>
      <c r="OZR1" s="989"/>
      <c r="OZS1" s="989"/>
      <c r="OZT1" s="989"/>
      <c r="OZU1" s="989"/>
      <c r="OZV1" s="989"/>
      <c r="OZW1" s="989"/>
      <c r="OZX1" s="989"/>
      <c r="OZY1" s="989"/>
      <c r="OZZ1" s="989"/>
      <c r="PAA1" s="989"/>
      <c r="PAB1" s="989"/>
      <c r="PAC1" s="989"/>
      <c r="PAD1" s="989"/>
      <c r="PAE1" s="989"/>
      <c r="PAF1" s="989"/>
      <c r="PAG1" s="989"/>
      <c r="PAH1" s="989"/>
      <c r="PAI1" s="989"/>
      <c r="PAJ1" s="989"/>
      <c r="PAK1" s="989"/>
      <c r="PAL1" s="989"/>
      <c r="PAM1" s="989"/>
      <c r="PAN1" s="989"/>
      <c r="PAO1" s="989"/>
      <c r="PAP1" s="989"/>
      <c r="PAQ1" s="989"/>
      <c r="PAR1" s="989"/>
      <c r="PAS1" s="989"/>
      <c r="PAT1" s="989"/>
      <c r="PAU1" s="989"/>
      <c r="PAV1" s="989"/>
      <c r="PAW1" s="989"/>
      <c r="PAX1" s="989"/>
      <c r="PAY1" s="989"/>
      <c r="PAZ1" s="989"/>
      <c r="PBA1" s="989"/>
      <c r="PBB1" s="989"/>
      <c r="PBC1" s="989"/>
      <c r="PBD1" s="989"/>
      <c r="PBE1" s="989"/>
      <c r="PBF1" s="989"/>
      <c r="PBG1" s="989"/>
      <c r="PBH1" s="989"/>
      <c r="PBI1" s="989"/>
      <c r="PBJ1" s="989"/>
      <c r="PBK1" s="989"/>
      <c r="PBL1" s="989"/>
      <c r="PBM1" s="989"/>
      <c r="PBN1" s="989"/>
      <c r="PBO1" s="989"/>
      <c r="PBP1" s="989"/>
      <c r="PBQ1" s="989"/>
      <c r="PBR1" s="989"/>
      <c r="PBS1" s="989"/>
      <c r="PBT1" s="989"/>
      <c r="PBU1" s="989"/>
      <c r="PBV1" s="989"/>
      <c r="PBW1" s="989"/>
      <c r="PBX1" s="989"/>
      <c r="PBY1" s="989"/>
      <c r="PBZ1" s="989"/>
      <c r="PCA1" s="989"/>
      <c r="PCB1" s="989"/>
      <c r="PCC1" s="989"/>
      <c r="PCD1" s="989"/>
      <c r="PCE1" s="989"/>
      <c r="PCF1" s="989"/>
      <c r="PCG1" s="989"/>
      <c r="PCH1" s="989"/>
      <c r="PCI1" s="989"/>
      <c r="PCJ1" s="989"/>
      <c r="PCK1" s="989"/>
      <c r="PCL1" s="989"/>
      <c r="PCM1" s="989"/>
      <c r="PCN1" s="989"/>
      <c r="PCO1" s="989"/>
      <c r="PCP1" s="989"/>
      <c r="PCQ1" s="989"/>
      <c r="PCR1" s="989"/>
      <c r="PCS1" s="989"/>
      <c r="PCT1" s="989"/>
      <c r="PCU1" s="989"/>
      <c r="PCV1" s="989"/>
      <c r="PCW1" s="989"/>
      <c r="PCX1" s="989"/>
      <c r="PCY1" s="989"/>
      <c r="PCZ1" s="989"/>
      <c r="PDA1" s="989"/>
      <c r="PDB1" s="989"/>
      <c r="PDC1" s="989"/>
      <c r="PDD1" s="989"/>
      <c r="PDE1" s="989"/>
      <c r="PDF1" s="989"/>
      <c r="PDG1" s="989"/>
      <c r="PDH1" s="989"/>
      <c r="PDI1" s="989"/>
      <c r="PDJ1" s="989"/>
      <c r="PDK1" s="989"/>
      <c r="PDL1" s="989"/>
      <c r="PDM1" s="989"/>
      <c r="PDN1" s="989"/>
      <c r="PDO1" s="989"/>
      <c r="PDP1" s="989"/>
      <c r="PDQ1" s="989"/>
      <c r="PDR1" s="989"/>
      <c r="PDS1" s="989"/>
      <c r="PDT1" s="989"/>
      <c r="PDU1" s="989"/>
      <c r="PDV1" s="989"/>
      <c r="PDW1" s="989"/>
      <c r="PDX1" s="989"/>
      <c r="PDY1" s="989"/>
      <c r="PDZ1" s="989"/>
      <c r="PEA1" s="989"/>
      <c r="PEB1" s="989"/>
      <c r="PEC1" s="989"/>
      <c r="PED1" s="989"/>
      <c r="PEE1" s="989"/>
      <c r="PEF1" s="989"/>
      <c r="PEG1" s="989"/>
      <c r="PEH1" s="989"/>
      <c r="PEI1" s="989"/>
      <c r="PEJ1" s="989"/>
      <c r="PEK1" s="989"/>
      <c r="PEL1" s="989"/>
      <c r="PEM1" s="989"/>
      <c r="PEN1" s="989"/>
      <c r="PEO1" s="989"/>
      <c r="PEP1" s="989"/>
      <c r="PEQ1" s="989"/>
      <c r="PER1" s="989"/>
      <c r="PES1" s="989"/>
      <c r="PET1" s="989"/>
      <c r="PEU1" s="989"/>
      <c r="PEV1" s="989"/>
      <c r="PEW1" s="989"/>
      <c r="PEX1" s="989"/>
      <c r="PEY1" s="989"/>
      <c r="PEZ1" s="989"/>
      <c r="PFA1" s="989"/>
      <c r="PFB1" s="989"/>
      <c r="PFC1" s="989"/>
      <c r="PFD1" s="989"/>
      <c r="PFE1" s="989"/>
      <c r="PFF1" s="989"/>
      <c r="PFG1" s="989"/>
      <c r="PFH1" s="989"/>
      <c r="PFI1" s="989"/>
      <c r="PFJ1" s="989"/>
      <c r="PFK1" s="989"/>
      <c r="PFL1" s="989"/>
      <c r="PFM1" s="989"/>
      <c r="PFN1" s="989"/>
      <c r="PFO1" s="989"/>
      <c r="PFP1" s="989"/>
      <c r="PFQ1" s="989"/>
      <c r="PFR1" s="989"/>
      <c r="PFS1" s="989"/>
      <c r="PFT1" s="989"/>
      <c r="PFU1" s="989"/>
      <c r="PFV1" s="989"/>
      <c r="PFW1" s="989"/>
      <c r="PFX1" s="989"/>
      <c r="PFY1" s="989"/>
      <c r="PFZ1" s="989"/>
      <c r="PGA1" s="989"/>
      <c r="PGB1" s="989"/>
      <c r="PGC1" s="989"/>
      <c r="PGD1" s="989"/>
      <c r="PGE1" s="989"/>
      <c r="PGF1" s="989"/>
      <c r="PGG1" s="989"/>
      <c r="PGH1" s="989"/>
      <c r="PGI1" s="989"/>
      <c r="PGJ1" s="989"/>
      <c r="PGK1" s="989"/>
      <c r="PGL1" s="989"/>
      <c r="PGM1" s="989"/>
      <c r="PGN1" s="989"/>
      <c r="PGO1" s="989"/>
      <c r="PGP1" s="989"/>
      <c r="PGQ1" s="989"/>
      <c r="PGR1" s="989"/>
      <c r="PGS1" s="989"/>
      <c r="PGT1" s="989"/>
      <c r="PGU1" s="989"/>
      <c r="PGV1" s="989"/>
      <c r="PGW1" s="989"/>
      <c r="PGX1" s="989"/>
      <c r="PGY1" s="989"/>
      <c r="PGZ1" s="989"/>
      <c r="PHA1" s="989"/>
      <c r="PHB1" s="989"/>
      <c r="PHC1" s="989"/>
      <c r="PHD1" s="989"/>
      <c r="PHE1" s="989"/>
      <c r="PHF1" s="989"/>
      <c r="PHG1" s="989"/>
      <c r="PHH1" s="989"/>
      <c r="PHI1" s="989"/>
      <c r="PHJ1" s="989"/>
      <c r="PHK1" s="989"/>
      <c r="PHL1" s="989"/>
      <c r="PHM1" s="989"/>
      <c r="PHN1" s="989"/>
      <c r="PHO1" s="989"/>
      <c r="PHP1" s="989"/>
      <c r="PHQ1" s="989"/>
      <c r="PHR1" s="989"/>
      <c r="PHS1" s="989"/>
      <c r="PHT1" s="989"/>
      <c r="PHU1" s="989"/>
      <c r="PHV1" s="989"/>
      <c r="PHW1" s="989"/>
      <c r="PHX1" s="989"/>
      <c r="PHY1" s="989"/>
      <c r="PHZ1" s="989"/>
      <c r="PIA1" s="989"/>
      <c r="PIB1" s="989"/>
      <c r="PIC1" s="989"/>
      <c r="PID1" s="989"/>
      <c r="PIE1" s="989"/>
      <c r="PIF1" s="989"/>
      <c r="PIG1" s="989"/>
      <c r="PIH1" s="989"/>
      <c r="PII1" s="989"/>
      <c r="PIJ1" s="989"/>
      <c r="PIK1" s="989"/>
      <c r="PIL1" s="989"/>
      <c r="PIM1" s="989"/>
      <c r="PIN1" s="989"/>
      <c r="PIO1" s="989"/>
      <c r="PIP1" s="989"/>
      <c r="PIQ1" s="989"/>
      <c r="PIR1" s="989"/>
      <c r="PIS1" s="989"/>
      <c r="PIT1" s="989"/>
      <c r="PIU1" s="989"/>
      <c r="PIV1" s="989"/>
      <c r="PIW1" s="989"/>
      <c r="PIX1" s="989"/>
      <c r="PIY1" s="989"/>
      <c r="PIZ1" s="989"/>
      <c r="PJA1" s="989"/>
      <c r="PJB1" s="989"/>
      <c r="PJC1" s="989"/>
      <c r="PJD1" s="989"/>
      <c r="PJE1" s="989"/>
      <c r="PJF1" s="989"/>
      <c r="PJG1" s="989"/>
      <c r="PJH1" s="989"/>
      <c r="PJI1" s="989"/>
      <c r="PJJ1" s="989"/>
      <c r="PJK1" s="989"/>
      <c r="PJL1" s="989"/>
      <c r="PJM1" s="989"/>
      <c r="PJN1" s="989"/>
      <c r="PJO1" s="989"/>
      <c r="PJP1" s="989"/>
      <c r="PJQ1" s="989"/>
      <c r="PJR1" s="989"/>
      <c r="PJS1" s="989"/>
      <c r="PJT1" s="989"/>
      <c r="PJU1" s="989"/>
      <c r="PJV1" s="989"/>
      <c r="PJW1" s="989"/>
      <c r="PJX1" s="989"/>
      <c r="PJY1" s="989"/>
      <c r="PJZ1" s="989"/>
      <c r="PKA1" s="989"/>
      <c r="PKB1" s="989"/>
      <c r="PKC1" s="989"/>
      <c r="PKD1" s="989"/>
      <c r="PKE1" s="989"/>
      <c r="PKF1" s="989"/>
      <c r="PKG1" s="989"/>
      <c r="PKH1" s="989"/>
      <c r="PKI1" s="989"/>
      <c r="PKJ1" s="989"/>
      <c r="PKK1" s="989"/>
      <c r="PKL1" s="989"/>
      <c r="PKM1" s="989"/>
      <c r="PKN1" s="989"/>
      <c r="PKO1" s="989"/>
      <c r="PKP1" s="989"/>
      <c r="PKQ1" s="989"/>
      <c r="PKR1" s="989"/>
      <c r="PKS1" s="989"/>
      <c r="PKT1" s="989"/>
      <c r="PKU1" s="989"/>
      <c r="PKV1" s="989"/>
      <c r="PKW1" s="989"/>
      <c r="PKX1" s="989"/>
      <c r="PKY1" s="989"/>
      <c r="PKZ1" s="989"/>
      <c r="PLA1" s="989"/>
      <c r="PLB1" s="989"/>
      <c r="PLC1" s="989"/>
      <c r="PLD1" s="989"/>
      <c r="PLE1" s="989"/>
      <c r="PLF1" s="989"/>
      <c r="PLG1" s="989"/>
      <c r="PLH1" s="989"/>
      <c r="PLI1" s="989"/>
      <c r="PLJ1" s="989"/>
      <c r="PLK1" s="989"/>
      <c r="PLL1" s="989"/>
      <c r="PLM1" s="989"/>
      <c r="PLN1" s="989"/>
      <c r="PLO1" s="989"/>
      <c r="PLP1" s="989"/>
      <c r="PLQ1" s="989"/>
      <c r="PLR1" s="989"/>
      <c r="PLS1" s="989"/>
      <c r="PLT1" s="989"/>
      <c r="PLU1" s="989"/>
      <c r="PLV1" s="989"/>
      <c r="PLW1" s="989"/>
      <c r="PLX1" s="989"/>
      <c r="PLY1" s="989"/>
      <c r="PLZ1" s="989"/>
      <c r="PMA1" s="989"/>
      <c r="PMB1" s="989"/>
      <c r="PMC1" s="989"/>
      <c r="PMD1" s="989"/>
      <c r="PME1" s="989"/>
      <c r="PMF1" s="989"/>
      <c r="PMG1" s="989"/>
      <c r="PMH1" s="989"/>
      <c r="PMI1" s="989"/>
      <c r="PMJ1" s="989"/>
      <c r="PMK1" s="989"/>
      <c r="PML1" s="989"/>
      <c r="PMM1" s="989"/>
      <c r="PMN1" s="989"/>
      <c r="PMO1" s="989"/>
      <c r="PMP1" s="989"/>
      <c r="PMQ1" s="989"/>
      <c r="PMR1" s="989"/>
      <c r="PMS1" s="989"/>
      <c r="PMT1" s="989"/>
      <c r="PMU1" s="989"/>
      <c r="PMV1" s="989"/>
      <c r="PMW1" s="989"/>
      <c r="PMX1" s="989"/>
      <c r="PMY1" s="989"/>
      <c r="PMZ1" s="989"/>
      <c r="PNA1" s="989"/>
      <c r="PNB1" s="989"/>
      <c r="PNC1" s="989"/>
      <c r="PND1" s="989"/>
      <c r="PNE1" s="989"/>
      <c r="PNF1" s="989"/>
      <c r="PNG1" s="989"/>
      <c r="PNH1" s="989"/>
      <c r="PNI1" s="989"/>
      <c r="PNJ1" s="989"/>
      <c r="PNK1" s="989"/>
      <c r="PNL1" s="989"/>
      <c r="PNM1" s="989"/>
      <c r="PNN1" s="989"/>
      <c r="PNO1" s="989"/>
      <c r="PNP1" s="989"/>
      <c r="PNQ1" s="989"/>
      <c r="PNR1" s="989"/>
      <c r="PNS1" s="989"/>
      <c r="PNT1" s="989"/>
      <c r="PNU1" s="989"/>
      <c r="PNV1" s="989"/>
      <c r="PNW1" s="989"/>
      <c r="PNX1" s="989"/>
      <c r="PNY1" s="989"/>
      <c r="PNZ1" s="989"/>
      <c r="POA1" s="989"/>
      <c r="POB1" s="989"/>
      <c r="POC1" s="989"/>
      <c r="POD1" s="989"/>
      <c r="POE1" s="989"/>
      <c r="POF1" s="989"/>
      <c r="POG1" s="989"/>
      <c r="POH1" s="989"/>
      <c r="POI1" s="989"/>
      <c r="POJ1" s="989"/>
      <c r="POK1" s="989"/>
      <c r="POL1" s="989"/>
      <c r="POM1" s="989"/>
      <c r="PON1" s="989"/>
      <c r="POO1" s="989"/>
      <c r="POP1" s="989"/>
      <c r="POQ1" s="989"/>
      <c r="POR1" s="989"/>
      <c r="POS1" s="989"/>
      <c r="POT1" s="989"/>
      <c r="POU1" s="989"/>
      <c r="POV1" s="989"/>
      <c r="POW1" s="989"/>
      <c r="POX1" s="989"/>
      <c r="POY1" s="989"/>
      <c r="POZ1" s="989"/>
      <c r="PPA1" s="989"/>
      <c r="PPB1" s="989"/>
      <c r="PPC1" s="989"/>
      <c r="PPD1" s="989"/>
      <c r="PPE1" s="989"/>
      <c r="PPF1" s="989"/>
      <c r="PPG1" s="989"/>
      <c r="PPH1" s="989"/>
      <c r="PPI1" s="989"/>
      <c r="PPJ1" s="989"/>
      <c r="PPK1" s="989"/>
      <c r="PPL1" s="989"/>
      <c r="PPM1" s="989"/>
      <c r="PPN1" s="989"/>
      <c r="PPO1" s="989"/>
      <c r="PPP1" s="989"/>
      <c r="PPQ1" s="989"/>
      <c r="PPR1" s="989"/>
      <c r="PPS1" s="989"/>
      <c r="PPT1" s="989"/>
      <c r="PPU1" s="989"/>
      <c r="PPV1" s="989"/>
      <c r="PPW1" s="989"/>
      <c r="PPX1" s="989"/>
      <c r="PPY1" s="989"/>
      <c r="PPZ1" s="989"/>
      <c r="PQA1" s="989"/>
      <c r="PQB1" s="989"/>
      <c r="PQC1" s="989"/>
      <c r="PQD1" s="989"/>
      <c r="PQE1" s="989"/>
      <c r="PQF1" s="989"/>
      <c r="PQG1" s="989"/>
      <c r="PQH1" s="989"/>
      <c r="PQI1" s="989"/>
      <c r="PQJ1" s="989"/>
      <c r="PQK1" s="989"/>
      <c r="PQL1" s="989"/>
      <c r="PQM1" s="989"/>
      <c r="PQN1" s="989"/>
      <c r="PQO1" s="989"/>
      <c r="PQP1" s="989"/>
      <c r="PQQ1" s="989"/>
      <c r="PQR1" s="989"/>
      <c r="PQS1" s="989"/>
      <c r="PQT1" s="989"/>
      <c r="PQU1" s="989"/>
      <c r="PQV1" s="989"/>
      <c r="PQW1" s="989"/>
      <c r="PQX1" s="989"/>
      <c r="PQY1" s="989"/>
      <c r="PQZ1" s="989"/>
      <c r="PRA1" s="989"/>
      <c r="PRB1" s="989"/>
      <c r="PRC1" s="989"/>
      <c r="PRD1" s="989"/>
      <c r="PRE1" s="989"/>
      <c r="PRF1" s="989"/>
      <c r="PRG1" s="989"/>
      <c r="PRH1" s="989"/>
      <c r="PRI1" s="989"/>
      <c r="PRJ1" s="989"/>
      <c r="PRK1" s="989"/>
      <c r="PRL1" s="989"/>
      <c r="PRM1" s="989"/>
      <c r="PRN1" s="989"/>
      <c r="PRO1" s="989"/>
      <c r="PRP1" s="989"/>
      <c r="PRQ1" s="989"/>
      <c r="PRR1" s="989"/>
      <c r="PRS1" s="989"/>
      <c r="PRT1" s="989"/>
      <c r="PRU1" s="989"/>
      <c r="PRV1" s="989"/>
      <c r="PRW1" s="989"/>
      <c r="PRX1" s="989"/>
      <c r="PRY1" s="989"/>
      <c r="PRZ1" s="989"/>
      <c r="PSA1" s="989"/>
      <c r="PSB1" s="989"/>
      <c r="PSC1" s="989"/>
      <c r="PSD1" s="989"/>
      <c r="PSE1" s="989"/>
      <c r="PSF1" s="989"/>
      <c r="PSG1" s="989"/>
      <c r="PSH1" s="989"/>
      <c r="PSI1" s="989"/>
      <c r="PSJ1" s="989"/>
      <c r="PSK1" s="989"/>
      <c r="PSL1" s="989"/>
      <c r="PSM1" s="989"/>
      <c r="PSN1" s="989"/>
      <c r="PSO1" s="989"/>
      <c r="PSP1" s="989"/>
      <c r="PSQ1" s="989"/>
      <c r="PSR1" s="989"/>
      <c r="PSS1" s="989"/>
      <c r="PST1" s="989"/>
      <c r="PSU1" s="989"/>
      <c r="PSV1" s="989"/>
      <c r="PSW1" s="989"/>
      <c r="PSX1" s="989"/>
      <c r="PSY1" s="989"/>
      <c r="PSZ1" s="989"/>
      <c r="PTA1" s="989"/>
      <c r="PTB1" s="989"/>
      <c r="PTC1" s="989"/>
      <c r="PTD1" s="989"/>
      <c r="PTE1" s="989"/>
      <c r="PTF1" s="989"/>
      <c r="PTG1" s="989"/>
      <c r="PTH1" s="989"/>
      <c r="PTI1" s="989"/>
      <c r="PTJ1" s="989"/>
      <c r="PTK1" s="989"/>
      <c r="PTL1" s="989"/>
      <c r="PTM1" s="989"/>
      <c r="PTN1" s="989"/>
      <c r="PTO1" s="989"/>
      <c r="PTP1" s="989"/>
      <c r="PTQ1" s="989"/>
      <c r="PTR1" s="989"/>
      <c r="PTS1" s="989"/>
      <c r="PTT1" s="989"/>
      <c r="PTU1" s="989"/>
      <c r="PTV1" s="989"/>
      <c r="PTW1" s="989"/>
      <c r="PTX1" s="989"/>
      <c r="PTY1" s="989"/>
      <c r="PTZ1" s="989"/>
      <c r="PUA1" s="989"/>
      <c r="PUB1" s="989"/>
      <c r="PUC1" s="989"/>
      <c r="PUD1" s="989"/>
      <c r="PUE1" s="989"/>
      <c r="PUF1" s="989"/>
      <c r="PUG1" s="989"/>
      <c r="PUH1" s="989"/>
      <c r="PUI1" s="989"/>
      <c r="PUJ1" s="989"/>
      <c r="PUK1" s="989"/>
      <c r="PUL1" s="989"/>
      <c r="PUM1" s="989"/>
      <c r="PUN1" s="989"/>
      <c r="PUO1" s="989"/>
      <c r="PUP1" s="989"/>
      <c r="PUQ1" s="989"/>
      <c r="PUR1" s="989"/>
      <c r="PUS1" s="989"/>
      <c r="PUT1" s="989"/>
      <c r="PUU1" s="989"/>
      <c r="PUV1" s="989"/>
      <c r="PUW1" s="989"/>
      <c r="PUX1" s="989"/>
      <c r="PUY1" s="989"/>
      <c r="PUZ1" s="989"/>
      <c r="PVA1" s="989"/>
      <c r="PVB1" s="989"/>
      <c r="PVC1" s="989"/>
      <c r="PVD1" s="989"/>
      <c r="PVE1" s="989"/>
      <c r="PVF1" s="989"/>
      <c r="PVG1" s="989"/>
      <c r="PVH1" s="989"/>
      <c r="PVI1" s="989"/>
      <c r="PVJ1" s="989"/>
      <c r="PVK1" s="989"/>
      <c r="PVL1" s="989"/>
      <c r="PVM1" s="989"/>
      <c r="PVN1" s="989"/>
      <c r="PVO1" s="989"/>
      <c r="PVP1" s="989"/>
      <c r="PVQ1" s="989"/>
      <c r="PVR1" s="989"/>
      <c r="PVS1" s="989"/>
      <c r="PVT1" s="989"/>
      <c r="PVU1" s="989"/>
      <c r="PVV1" s="989"/>
      <c r="PVW1" s="989"/>
      <c r="PVX1" s="989"/>
      <c r="PVY1" s="989"/>
      <c r="PVZ1" s="989"/>
      <c r="PWA1" s="989"/>
      <c r="PWB1" s="989"/>
      <c r="PWC1" s="989"/>
      <c r="PWD1" s="989"/>
      <c r="PWE1" s="989"/>
      <c r="PWF1" s="989"/>
      <c r="PWG1" s="989"/>
      <c r="PWH1" s="989"/>
      <c r="PWI1" s="989"/>
      <c r="PWJ1" s="989"/>
      <c r="PWK1" s="989"/>
      <c r="PWL1" s="989"/>
      <c r="PWM1" s="989"/>
      <c r="PWN1" s="989"/>
      <c r="PWO1" s="989"/>
      <c r="PWP1" s="989"/>
      <c r="PWQ1" s="989"/>
      <c r="PWR1" s="989"/>
      <c r="PWS1" s="989"/>
      <c r="PWT1" s="989"/>
      <c r="PWU1" s="989"/>
      <c r="PWV1" s="989"/>
      <c r="PWW1" s="989"/>
      <c r="PWX1" s="989"/>
      <c r="PWY1" s="989"/>
      <c r="PWZ1" s="989"/>
      <c r="PXA1" s="989"/>
      <c r="PXB1" s="989"/>
      <c r="PXC1" s="989"/>
      <c r="PXD1" s="989"/>
      <c r="PXE1" s="989"/>
      <c r="PXF1" s="989"/>
      <c r="PXG1" s="989"/>
      <c r="PXH1" s="989"/>
      <c r="PXI1" s="989"/>
      <c r="PXJ1" s="989"/>
      <c r="PXK1" s="989"/>
      <c r="PXL1" s="989"/>
      <c r="PXM1" s="989"/>
      <c r="PXN1" s="989"/>
      <c r="PXO1" s="989"/>
      <c r="PXP1" s="989"/>
      <c r="PXQ1" s="989"/>
      <c r="PXR1" s="989"/>
      <c r="PXS1" s="989"/>
      <c r="PXT1" s="989"/>
      <c r="PXU1" s="989"/>
      <c r="PXV1" s="989"/>
      <c r="PXW1" s="989"/>
      <c r="PXX1" s="989"/>
      <c r="PXY1" s="989"/>
      <c r="PXZ1" s="989"/>
      <c r="PYA1" s="989"/>
      <c r="PYB1" s="989"/>
      <c r="PYC1" s="989"/>
      <c r="PYD1" s="989"/>
      <c r="PYE1" s="989"/>
      <c r="PYF1" s="989"/>
      <c r="PYG1" s="989"/>
      <c r="PYH1" s="989"/>
      <c r="PYI1" s="989"/>
      <c r="PYJ1" s="989"/>
      <c r="PYK1" s="989"/>
      <c r="PYL1" s="989"/>
      <c r="PYM1" s="989"/>
      <c r="PYN1" s="989"/>
      <c r="PYO1" s="989"/>
      <c r="PYP1" s="989"/>
      <c r="PYQ1" s="989"/>
      <c r="PYR1" s="989"/>
      <c r="PYS1" s="989"/>
      <c r="PYT1" s="989"/>
      <c r="PYU1" s="989"/>
      <c r="PYV1" s="989"/>
      <c r="PYW1" s="989"/>
      <c r="PYX1" s="989"/>
      <c r="PYY1" s="989"/>
      <c r="PYZ1" s="989"/>
      <c r="PZA1" s="989"/>
      <c r="PZB1" s="989"/>
      <c r="PZC1" s="989"/>
      <c r="PZD1" s="989"/>
      <c r="PZE1" s="989"/>
      <c r="PZF1" s="989"/>
      <c r="PZG1" s="989"/>
      <c r="PZH1" s="989"/>
      <c r="PZI1" s="989"/>
      <c r="PZJ1" s="989"/>
      <c r="PZK1" s="989"/>
      <c r="PZL1" s="989"/>
      <c r="PZM1" s="989"/>
      <c r="PZN1" s="989"/>
      <c r="PZO1" s="989"/>
      <c r="PZP1" s="989"/>
      <c r="PZQ1" s="989"/>
      <c r="PZR1" s="989"/>
      <c r="PZS1" s="989"/>
      <c r="PZT1" s="989"/>
      <c r="PZU1" s="989"/>
      <c r="PZV1" s="989"/>
      <c r="PZW1" s="989"/>
      <c r="PZX1" s="989"/>
      <c r="PZY1" s="989"/>
      <c r="PZZ1" s="989"/>
      <c r="QAA1" s="989"/>
      <c r="QAB1" s="989"/>
      <c r="QAC1" s="989"/>
      <c r="QAD1" s="989"/>
      <c r="QAE1" s="989"/>
      <c r="QAF1" s="989"/>
      <c r="QAG1" s="989"/>
      <c r="QAH1" s="989"/>
      <c r="QAI1" s="989"/>
      <c r="QAJ1" s="989"/>
      <c r="QAK1" s="989"/>
      <c r="QAL1" s="989"/>
      <c r="QAM1" s="989"/>
      <c r="QAN1" s="989"/>
      <c r="QAO1" s="989"/>
      <c r="QAP1" s="989"/>
      <c r="QAQ1" s="989"/>
      <c r="QAR1" s="989"/>
      <c r="QAS1" s="989"/>
      <c r="QAT1" s="989"/>
      <c r="QAU1" s="989"/>
      <c r="QAV1" s="989"/>
      <c r="QAW1" s="989"/>
      <c r="QAX1" s="989"/>
      <c r="QAY1" s="989"/>
      <c r="QAZ1" s="989"/>
      <c r="QBA1" s="989"/>
      <c r="QBB1" s="989"/>
      <c r="QBC1" s="989"/>
      <c r="QBD1" s="989"/>
      <c r="QBE1" s="989"/>
      <c r="QBF1" s="989"/>
      <c r="QBG1" s="989"/>
      <c r="QBH1" s="989"/>
      <c r="QBI1" s="989"/>
      <c r="QBJ1" s="989"/>
      <c r="QBK1" s="989"/>
      <c r="QBL1" s="989"/>
      <c r="QBM1" s="989"/>
      <c r="QBN1" s="989"/>
      <c r="QBO1" s="989"/>
      <c r="QBP1" s="989"/>
      <c r="QBQ1" s="989"/>
      <c r="QBR1" s="989"/>
      <c r="QBS1" s="989"/>
      <c r="QBT1" s="989"/>
      <c r="QBU1" s="989"/>
      <c r="QBV1" s="989"/>
      <c r="QBW1" s="989"/>
      <c r="QBX1" s="989"/>
      <c r="QBY1" s="989"/>
      <c r="QBZ1" s="989"/>
      <c r="QCA1" s="989"/>
      <c r="QCB1" s="989"/>
      <c r="QCC1" s="989"/>
      <c r="QCD1" s="989"/>
      <c r="QCE1" s="989"/>
      <c r="QCF1" s="989"/>
      <c r="QCG1" s="989"/>
      <c r="QCH1" s="989"/>
      <c r="QCI1" s="989"/>
      <c r="QCJ1" s="989"/>
      <c r="QCK1" s="989"/>
      <c r="QCL1" s="989"/>
      <c r="QCM1" s="989"/>
      <c r="QCN1" s="989"/>
      <c r="QCO1" s="989"/>
      <c r="QCP1" s="989"/>
      <c r="QCQ1" s="989"/>
      <c r="QCR1" s="989"/>
      <c r="QCS1" s="989"/>
      <c r="QCT1" s="989"/>
      <c r="QCU1" s="989"/>
      <c r="QCV1" s="989"/>
      <c r="QCW1" s="989"/>
      <c r="QCX1" s="989"/>
      <c r="QCY1" s="989"/>
      <c r="QCZ1" s="989"/>
      <c r="QDA1" s="989"/>
      <c r="QDB1" s="989"/>
      <c r="QDC1" s="989"/>
      <c r="QDD1" s="989"/>
      <c r="QDE1" s="989"/>
      <c r="QDF1" s="989"/>
      <c r="QDG1" s="989"/>
      <c r="QDH1" s="989"/>
      <c r="QDI1" s="989"/>
      <c r="QDJ1" s="989"/>
      <c r="QDK1" s="989"/>
      <c r="QDL1" s="989"/>
      <c r="QDM1" s="989"/>
      <c r="QDN1" s="989"/>
      <c r="QDO1" s="989"/>
      <c r="QDP1" s="989"/>
      <c r="QDQ1" s="989"/>
      <c r="QDR1" s="989"/>
      <c r="QDS1" s="989"/>
      <c r="QDT1" s="989"/>
      <c r="QDU1" s="989"/>
      <c r="QDV1" s="989"/>
      <c r="QDW1" s="989"/>
      <c r="QDX1" s="989"/>
      <c r="QDY1" s="989"/>
      <c r="QDZ1" s="989"/>
      <c r="QEA1" s="989"/>
      <c r="QEB1" s="989"/>
      <c r="QEC1" s="989"/>
      <c r="QED1" s="989"/>
      <c r="QEE1" s="989"/>
      <c r="QEF1" s="989"/>
      <c r="QEG1" s="989"/>
      <c r="QEH1" s="989"/>
      <c r="QEI1" s="989"/>
      <c r="QEJ1" s="989"/>
      <c r="QEK1" s="989"/>
      <c r="QEL1" s="989"/>
      <c r="QEM1" s="989"/>
      <c r="QEN1" s="989"/>
      <c r="QEO1" s="989"/>
      <c r="QEP1" s="989"/>
      <c r="QEQ1" s="989"/>
      <c r="QER1" s="989"/>
      <c r="QES1" s="989"/>
      <c r="QET1" s="989"/>
      <c r="QEU1" s="989"/>
      <c r="QEV1" s="989"/>
      <c r="QEW1" s="989"/>
      <c r="QEX1" s="989"/>
      <c r="QEY1" s="989"/>
      <c r="QEZ1" s="989"/>
      <c r="QFA1" s="989"/>
      <c r="QFB1" s="989"/>
      <c r="QFC1" s="989"/>
      <c r="QFD1" s="989"/>
      <c r="QFE1" s="989"/>
      <c r="QFF1" s="989"/>
      <c r="QFG1" s="989"/>
      <c r="QFH1" s="989"/>
      <c r="QFI1" s="989"/>
      <c r="QFJ1" s="989"/>
      <c r="QFK1" s="989"/>
      <c r="QFL1" s="989"/>
      <c r="QFM1" s="989"/>
      <c r="QFN1" s="989"/>
      <c r="QFO1" s="989"/>
      <c r="QFP1" s="989"/>
      <c r="QFQ1" s="989"/>
      <c r="QFR1" s="989"/>
      <c r="QFS1" s="989"/>
      <c r="QFT1" s="989"/>
      <c r="QFU1" s="989"/>
      <c r="QFV1" s="989"/>
      <c r="QFW1" s="989"/>
      <c r="QFX1" s="989"/>
      <c r="QFY1" s="989"/>
      <c r="QFZ1" s="989"/>
      <c r="QGA1" s="989"/>
      <c r="QGB1" s="989"/>
      <c r="QGC1" s="989"/>
      <c r="QGD1" s="989"/>
      <c r="QGE1" s="989"/>
      <c r="QGF1" s="989"/>
      <c r="QGG1" s="989"/>
      <c r="QGH1" s="989"/>
      <c r="QGI1" s="989"/>
      <c r="QGJ1" s="989"/>
      <c r="QGK1" s="989"/>
      <c r="QGL1" s="989"/>
      <c r="QGM1" s="989"/>
      <c r="QGN1" s="989"/>
      <c r="QGO1" s="989"/>
      <c r="QGP1" s="989"/>
      <c r="QGQ1" s="989"/>
      <c r="QGR1" s="989"/>
      <c r="QGS1" s="989"/>
      <c r="QGT1" s="989"/>
      <c r="QGU1" s="989"/>
      <c r="QGV1" s="989"/>
      <c r="QGW1" s="989"/>
      <c r="QGX1" s="989"/>
      <c r="QGY1" s="989"/>
      <c r="QGZ1" s="989"/>
      <c r="QHA1" s="989"/>
      <c r="QHB1" s="989"/>
      <c r="QHC1" s="989"/>
      <c r="QHD1" s="989"/>
      <c r="QHE1" s="989"/>
      <c r="QHF1" s="989"/>
      <c r="QHG1" s="989"/>
      <c r="QHH1" s="989"/>
      <c r="QHI1" s="989"/>
      <c r="QHJ1" s="989"/>
      <c r="QHK1" s="989"/>
      <c r="QHL1" s="989"/>
      <c r="QHM1" s="989"/>
      <c r="QHN1" s="989"/>
      <c r="QHO1" s="989"/>
      <c r="QHP1" s="989"/>
      <c r="QHQ1" s="989"/>
      <c r="QHR1" s="989"/>
      <c r="QHS1" s="989"/>
      <c r="QHT1" s="989"/>
      <c r="QHU1" s="989"/>
      <c r="QHV1" s="989"/>
      <c r="QHW1" s="989"/>
      <c r="QHX1" s="989"/>
      <c r="QHY1" s="989"/>
      <c r="QHZ1" s="989"/>
      <c r="QIA1" s="989"/>
      <c r="QIB1" s="989"/>
      <c r="QIC1" s="989"/>
      <c r="QID1" s="989"/>
      <c r="QIE1" s="989"/>
      <c r="QIF1" s="989"/>
      <c r="QIG1" s="989"/>
      <c r="QIH1" s="989"/>
      <c r="QII1" s="989"/>
      <c r="QIJ1" s="989"/>
      <c r="QIK1" s="989"/>
      <c r="QIL1" s="989"/>
      <c r="QIM1" s="989"/>
      <c r="QIN1" s="989"/>
      <c r="QIO1" s="989"/>
      <c r="QIP1" s="989"/>
      <c r="QIQ1" s="989"/>
      <c r="QIR1" s="989"/>
      <c r="QIS1" s="989"/>
      <c r="QIT1" s="989"/>
      <c r="QIU1" s="989"/>
      <c r="QIV1" s="989"/>
      <c r="QIW1" s="989"/>
      <c r="QIX1" s="989"/>
      <c r="QIY1" s="989"/>
      <c r="QIZ1" s="989"/>
      <c r="QJA1" s="989"/>
      <c r="QJB1" s="989"/>
      <c r="QJC1" s="989"/>
      <c r="QJD1" s="989"/>
      <c r="QJE1" s="989"/>
      <c r="QJF1" s="989"/>
      <c r="QJG1" s="989"/>
      <c r="QJH1" s="989"/>
      <c r="QJI1" s="989"/>
      <c r="QJJ1" s="989"/>
      <c r="QJK1" s="989"/>
      <c r="QJL1" s="989"/>
      <c r="QJM1" s="989"/>
      <c r="QJN1" s="989"/>
      <c r="QJO1" s="989"/>
      <c r="QJP1" s="989"/>
      <c r="QJQ1" s="989"/>
      <c r="QJR1" s="989"/>
      <c r="QJS1" s="989"/>
      <c r="QJT1" s="989"/>
      <c r="QJU1" s="989"/>
      <c r="QJV1" s="989"/>
      <c r="QJW1" s="989"/>
      <c r="QJX1" s="989"/>
      <c r="QJY1" s="989"/>
      <c r="QJZ1" s="989"/>
      <c r="QKA1" s="989"/>
      <c r="QKB1" s="989"/>
      <c r="QKC1" s="989"/>
      <c r="QKD1" s="989"/>
      <c r="QKE1" s="989"/>
      <c r="QKF1" s="989"/>
      <c r="QKG1" s="989"/>
      <c r="QKH1" s="989"/>
      <c r="QKI1" s="989"/>
      <c r="QKJ1" s="989"/>
      <c r="QKK1" s="989"/>
      <c r="QKL1" s="989"/>
      <c r="QKM1" s="989"/>
      <c r="QKN1" s="989"/>
      <c r="QKO1" s="989"/>
      <c r="QKP1" s="989"/>
      <c r="QKQ1" s="989"/>
      <c r="QKR1" s="989"/>
      <c r="QKS1" s="989"/>
      <c r="QKT1" s="989"/>
      <c r="QKU1" s="989"/>
      <c r="QKV1" s="989"/>
      <c r="QKW1" s="989"/>
      <c r="QKX1" s="989"/>
      <c r="QKY1" s="989"/>
      <c r="QKZ1" s="989"/>
      <c r="QLA1" s="989"/>
      <c r="QLB1" s="989"/>
      <c r="QLC1" s="989"/>
      <c r="QLD1" s="989"/>
      <c r="QLE1" s="989"/>
      <c r="QLF1" s="989"/>
      <c r="QLG1" s="989"/>
      <c r="QLH1" s="989"/>
      <c r="QLI1" s="989"/>
      <c r="QLJ1" s="989"/>
      <c r="QLK1" s="989"/>
      <c r="QLL1" s="989"/>
      <c r="QLM1" s="989"/>
      <c r="QLN1" s="989"/>
      <c r="QLO1" s="989"/>
      <c r="QLP1" s="989"/>
      <c r="QLQ1" s="989"/>
      <c r="QLR1" s="989"/>
      <c r="QLS1" s="989"/>
      <c r="QLT1" s="989"/>
      <c r="QLU1" s="989"/>
      <c r="QLV1" s="989"/>
      <c r="QLW1" s="989"/>
      <c r="QLX1" s="989"/>
      <c r="QLY1" s="989"/>
      <c r="QLZ1" s="989"/>
      <c r="QMA1" s="989"/>
      <c r="QMB1" s="989"/>
      <c r="QMC1" s="989"/>
      <c r="QMD1" s="989"/>
      <c r="QME1" s="989"/>
      <c r="QMF1" s="989"/>
      <c r="QMG1" s="989"/>
      <c r="QMH1" s="989"/>
      <c r="QMI1" s="989"/>
      <c r="QMJ1" s="989"/>
      <c r="QMK1" s="989"/>
      <c r="QML1" s="989"/>
      <c r="QMM1" s="989"/>
      <c r="QMN1" s="989"/>
      <c r="QMO1" s="989"/>
      <c r="QMP1" s="989"/>
      <c r="QMQ1" s="989"/>
      <c r="QMR1" s="989"/>
      <c r="QMS1" s="989"/>
      <c r="QMT1" s="989"/>
      <c r="QMU1" s="989"/>
      <c r="QMV1" s="989"/>
      <c r="QMW1" s="989"/>
      <c r="QMX1" s="989"/>
      <c r="QMY1" s="989"/>
      <c r="QMZ1" s="989"/>
      <c r="QNA1" s="989"/>
      <c r="QNB1" s="989"/>
      <c r="QNC1" s="989"/>
      <c r="QND1" s="989"/>
      <c r="QNE1" s="989"/>
      <c r="QNF1" s="989"/>
      <c r="QNG1" s="989"/>
      <c r="QNH1" s="989"/>
      <c r="QNI1" s="989"/>
      <c r="QNJ1" s="989"/>
      <c r="QNK1" s="989"/>
      <c r="QNL1" s="989"/>
      <c r="QNM1" s="989"/>
      <c r="QNN1" s="989"/>
      <c r="QNO1" s="989"/>
      <c r="QNP1" s="989"/>
      <c r="QNQ1" s="989"/>
      <c r="QNR1" s="989"/>
      <c r="QNS1" s="989"/>
      <c r="QNT1" s="989"/>
      <c r="QNU1" s="989"/>
      <c r="QNV1" s="989"/>
      <c r="QNW1" s="989"/>
      <c r="QNX1" s="989"/>
      <c r="QNY1" s="989"/>
      <c r="QNZ1" s="989"/>
      <c r="QOA1" s="989"/>
      <c r="QOB1" s="989"/>
      <c r="QOC1" s="989"/>
      <c r="QOD1" s="989"/>
      <c r="QOE1" s="989"/>
      <c r="QOF1" s="989"/>
      <c r="QOG1" s="989"/>
      <c r="QOH1" s="989"/>
      <c r="QOI1" s="989"/>
      <c r="QOJ1" s="989"/>
      <c r="QOK1" s="989"/>
      <c r="QOL1" s="989"/>
      <c r="QOM1" s="989"/>
      <c r="QON1" s="989"/>
      <c r="QOO1" s="989"/>
      <c r="QOP1" s="989"/>
      <c r="QOQ1" s="989"/>
      <c r="QOR1" s="989"/>
      <c r="QOS1" s="989"/>
      <c r="QOT1" s="989"/>
      <c r="QOU1" s="989"/>
      <c r="QOV1" s="989"/>
      <c r="QOW1" s="989"/>
      <c r="QOX1" s="989"/>
      <c r="QOY1" s="989"/>
      <c r="QOZ1" s="989"/>
      <c r="QPA1" s="989"/>
      <c r="QPB1" s="989"/>
      <c r="QPC1" s="989"/>
      <c r="QPD1" s="989"/>
      <c r="QPE1" s="989"/>
      <c r="QPF1" s="989"/>
      <c r="QPG1" s="989"/>
      <c r="QPH1" s="989"/>
      <c r="QPI1" s="989"/>
      <c r="QPJ1" s="989"/>
      <c r="QPK1" s="989"/>
      <c r="QPL1" s="989"/>
      <c r="QPM1" s="989"/>
      <c r="QPN1" s="989"/>
      <c r="QPO1" s="989"/>
      <c r="QPP1" s="989"/>
      <c r="QPQ1" s="989"/>
      <c r="QPR1" s="989"/>
      <c r="QPS1" s="989"/>
      <c r="QPT1" s="989"/>
      <c r="QPU1" s="989"/>
      <c r="QPV1" s="989"/>
      <c r="QPW1" s="989"/>
      <c r="QPX1" s="989"/>
      <c r="QPY1" s="989"/>
      <c r="QPZ1" s="989"/>
      <c r="QQA1" s="989"/>
      <c r="QQB1" s="989"/>
      <c r="QQC1" s="989"/>
      <c r="QQD1" s="989"/>
      <c r="QQE1" s="989"/>
      <c r="QQF1" s="989"/>
      <c r="QQG1" s="989"/>
      <c r="QQH1" s="989"/>
      <c r="QQI1" s="989"/>
      <c r="QQJ1" s="989"/>
      <c r="QQK1" s="989"/>
      <c r="QQL1" s="989"/>
      <c r="QQM1" s="989"/>
      <c r="QQN1" s="989"/>
      <c r="QQO1" s="989"/>
      <c r="QQP1" s="989"/>
      <c r="QQQ1" s="989"/>
      <c r="QQR1" s="989"/>
      <c r="QQS1" s="989"/>
      <c r="QQT1" s="989"/>
      <c r="QQU1" s="989"/>
      <c r="QQV1" s="989"/>
      <c r="QQW1" s="989"/>
      <c r="QQX1" s="989"/>
      <c r="QQY1" s="989"/>
      <c r="QQZ1" s="989"/>
      <c r="QRA1" s="989"/>
      <c r="QRB1" s="989"/>
      <c r="QRC1" s="989"/>
      <c r="QRD1" s="989"/>
      <c r="QRE1" s="989"/>
      <c r="QRF1" s="989"/>
      <c r="QRG1" s="989"/>
      <c r="QRH1" s="989"/>
      <c r="QRI1" s="989"/>
      <c r="QRJ1" s="989"/>
      <c r="QRK1" s="989"/>
      <c r="QRL1" s="989"/>
      <c r="QRM1" s="989"/>
      <c r="QRN1" s="989"/>
      <c r="QRO1" s="989"/>
      <c r="QRP1" s="989"/>
      <c r="QRQ1" s="989"/>
      <c r="QRR1" s="989"/>
      <c r="QRS1" s="989"/>
      <c r="QRT1" s="989"/>
      <c r="QRU1" s="989"/>
      <c r="QRV1" s="989"/>
      <c r="QRW1" s="989"/>
      <c r="QRX1" s="989"/>
      <c r="QRY1" s="989"/>
      <c r="QRZ1" s="989"/>
      <c r="QSA1" s="989"/>
      <c r="QSB1" s="989"/>
      <c r="QSC1" s="989"/>
      <c r="QSD1" s="989"/>
      <c r="QSE1" s="989"/>
      <c r="QSF1" s="989"/>
      <c r="QSG1" s="989"/>
      <c r="QSH1" s="989"/>
      <c r="QSI1" s="989"/>
      <c r="QSJ1" s="989"/>
      <c r="QSK1" s="989"/>
      <c r="QSL1" s="989"/>
      <c r="QSM1" s="989"/>
      <c r="QSN1" s="989"/>
      <c r="QSO1" s="989"/>
      <c r="QSP1" s="989"/>
      <c r="QSQ1" s="989"/>
      <c r="QSR1" s="989"/>
      <c r="QSS1" s="989"/>
      <c r="QST1" s="989"/>
      <c r="QSU1" s="989"/>
      <c r="QSV1" s="989"/>
      <c r="QSW1" s="989"/>
      <c r="QSX1" s="989"/>
      <c r="QSY1" s="989"/>
      <c r="QSZ1" s="989"/>
      <c r="QTA1" s="989"/>
      <c r="QTB1" s="989"/>
      <c r="QTC1" s="989"/>
      <c r="QTD1" s="989"/>
      <c r="QTE1" s="989"/>
      <c r="QTF1" s="989"/>
      <c r="QTG1" s="989"/>
      <c r="QTH1" s="989"/>
      <c r="QTI1" s="989"/>
      <c r="QTJ1" s="989"/>
      <c r="QTK1" s="989"/>
      <c r="QTL1" s="989"/>
      <c r="QTM1" s="989"/>
      <c r="QTN1" s="989"/>
      <c r="QTO1" s="989"/>
      <c r="QTP1" s="989"/>
      <c r="QTQ1" s="989"/>
      <c r="QTR1" s="989"/>
      <c r="QTS1" s="989"/>
      <c r="QTT1" s="989"/>
      <c r="QTU1" s="989"/>
      <c r="QTV1" s="989"/>
      <c r="QTW1" s="989"/>
      <c r="QTX1" s="989"/>
      <c r="QTY1" s="989"/>
      <c r="QTZ1" s="989"/>
      <c r="QUA1" s="989"/>
      <c r="QUB1" s="989"/>
      <c r="QUC1" s="989"/>
      <c r="QUD1" s="989"/>
      <c r="QUE1" s="989"/>
      <c r="QUF1" s="989"/>
      <c r="QUG1" s="989"/>
      <c r="QUH1" s="989"/>
      <c r="QUI1" s="989"/>
      <c r="QUJ1" s="989"/>
      <c r="QUK1" s="989"/>
      <c r="QUL1" s="989"/>
      <c r="QUM1" s="989"/>
      <c r="QUN1" s="989"/>
      <c r="QUO1" s="989"/>
      <c r="QUP1" s="989"/>
      <c r="QUQ1" s="989"/>
      <c r="QUR1" s="989"/>
      <c r="QUS1" s="989"/>
      <c r="QUT1" s="989"/>
      <c r="QUU1" s="989"/>
      <c r="QUV1" s="989"/>
      <c r="QUW1" s="989"/>
      <c r="QUX1" s="989"/>
      <c r="QUY1" s="989"/>
      <c r="QUZ1" s="989"/>
      <c r="QVA1" s="989"/>
      <c r="QVB1" s="989"/>
      <c r="QVC1" s="989"/>
      <c r="QVD1" s="989"/>
      <c r="QVE1" s="989"/>
      <c r="QVF1" s="989"/>
      <c r="QVG1" s="989"/>
      <c r="QVH1" s="989"/>
      <c r="QVI1" s="989"/>
      <c r="QVJ1" s="989"/>
      <c r="QVK1" s="989"/>
      <c r="QVL1" s="989"/>
      <c r="QVM1" s="989"/>
      <c r="QVN1" s="989"/>
      <c r="QVO1" s="989"/>
      <c r="QVP1" s="989"/>
      <c r="QVQ1" s="989"/>
      <c r="QVR1" s="989"/>
      <c r="QVS1" s="989"/>
      <c r="QVT1" s="989"/>
      <c r="QVU1" s="989"/>
      <c r="QVV1" s="989"/>
      <c r="QVW1" s="989"/>
      <c r="QVX1" s="989"/>
      <c r="QVY1" s="989"/>
      <c r="QVZ1" s="989"/>
      <c r="QWA1" s="989"/>
      <c r="QWB1" s="989"/>
      <c r="QWC1" s="989"/>
      <c r="QWD1" s="989"/>
      <c r="QWE1" s="989"/>
      <c r="QWF1" s="989"/>
      <c r="QWG1" s="989"/>
      <c r="QWH1" s="989"/>
      <c r="QWI1" s="989"/>
      <c r="QWJ1" s="989"/>
      <c r="QWK1" s="989"/>
      <c r="QWL1" s="989"/>
      <c r="QWM1" s="989"/>
      <c r="QWN1" s="989"/>
      <c r="QWO1" s="989"/>
      <c r="QWP1" s="989"/>
      <c r="QWQ1" s="989"/>
      <c r="QWR1" s="989"/>
      <c r="QWS1" s="989"/>
      <c r="QWT1" s="989"/>
      <c r="QWU1" s="989"/>
      <c r="QWV1" s="989"/>
      <c r="QWW1" s="989"/>
      <c r="QWX1" s="989"/>
      <c r="QWY1" s="989"/>
      <c r="QWZ1" s="989"/>
      <c r="QXA1" s="989"/>
      <c r="QXB1" s="989"/>
      <c r="QXC1" s="989"/>
      <c r="QXD1" s="989"/>
      <c r="QXE1" s="989"/>
      <c r="QXF1" s="989"/>
      <c r="QXG1" s="989"/>
      <c r="QXH1" s="989"/>
      <c r="QXI1" s="989"/>
      <c r="QXJ1" s="989"/>
      <c r="QXK1" s="989"/>
      <c r="QXL1" s="989"/>
      <c r="QXM1" s="989"/>
      <c r="QXN1" s="989"/>
      <c r="QXO1" s="989"/>
      <c r="QXP1" s="989"/>
      <c r="QXQ1" s="989"/>
      <c r="QXR1" s="989"/>
      <c r="QXS1" s="989"/>
      <c r="QXT1" s="989"/>
      <c r="QXU1" s="989"/>
      <c r="QXV1" s="989"/>
      <c r="QXW1" s="989"/>
      <c r="QXX1" s="989"/>
      <c r="QXY1" s="989"/>
      <c r="QXZ1" s="989"/>
      <c r="QYA1" s="989"/>
      <c r="QYB1" s="989"/>
      <c r="QYC1" s="989"/>
      <c r="QYD1" s="989"/>
      <c r="QYE1" s="989"/>
      <c r="QYF1" s="989"/>
      <c r="QYG1" s="989"/>
      <c r="QYH1" s="989"/>
      <c r="QYI1" s="989"/>
      <c r="QYJ1" s="989"/>
      <c r="QYK1" s="989"/>
      <c r="QYL1" s="989"/>
      <c r="QYM1" s="989"/>
      <c r="QYN1" s="989"/>
      <c r="QYO1" s="989"/>
      <c r="QYP1" s="989"/>
      <c r="QYQ1" s="989"/>
      <c r="QYR1" s="989"/>
      <c r="QYS1" s="989"/>
      <c r="QYT1" s="989"/>
      <c r="QYU1" s="989"/>
      <c r="QYV1" s="989"/>
      <c r="QYW1" s="989"/>
      <c r="QYX1" s="989"/>
      <c r="QYY1" s="989"/>
      <c r="QYZ1" s="989"/>
      <c r="QZA1" s="989"/>
      <c r="QZB1" s="989"/>
      <c r="QZC1" s="989"/>
      <c r="QZD1" s="989"/>
      <c r="QZE1" s="989"/>
      <c r="QZF1" s="989"/>
      <c r="QZG1" s="989"/>
      <c r="QZH1" s="989"/>
      <c r="QZI1" s="989"/>
      <c r="QZJ1" s="989"/>
      <c r="QZK1" s="989"/>
      <c r="QZL1" s="989"/>
      <c r="QZM1" s="989"/>
      <c r="QZN1" s="989"/>
      <c r="QZO1" s="989"/>
      <c r="QZP1" s="989"/>
      <c r="QZQ1" s="989"/>
      <c r="QZR1" s="989"/>
      <c r="QZS1" s="989"/>
      <c r="QZT1" s="989"/>
      <c r="QZU1" s="989"/>
      <c r="QZV1" s="989"/>
      <c r="QZW1" s="989"/>
      <c r="QZX1" s="989"/>
      <c r="QZY1" s="989"/>
      <c r="QZZ1" s="989"/>
      <c r="RAA1" s="989"/>
      <c r="RAB1" s="989"/>
      <c r="RAC1" s="989"/>
      <c r="RAD1" s="989"/>
      <c r="RAE1" s="989"/>
      <c r="RAF1" s="989"/>
      <c r="RAG1" s="989"/>
      <c r="RAH1" s="989"/>
      <c r="RAI1" s="989"/>
      <c r="RAJ1" s="989"/>
      <c r="RAK1" s="989"/>
      <c r="RAL1" s="989"/>
      <c r="RAM1" s="989"/>
      <c r="RAN1" s="989"/>
      <c r="RAO1" s="989"/>
      <c r="RAP1" s="989"/>
      <c r="RAQ1" s="989"/>
      <c r="RAR1" s="989"/>
      <c r="RAS1" s="989"/>
      <c r="RAT1" s="989"/>
      <c r="RAU1" s="989"/>
      <c r="RAV1" s="989"/>
      <c r="RAW1" s="989"/>
      <c r="RAX1" s="989"/>
      <c r="RAY1" s="989"/>
      <c r="RAZ1" s="989"/>
      <c r="RBA1" s="989"/>
      <c r="RBB1" s="989"/>
      <c r="RBC1" s="989"/>
      <c r="RBD1" s="989"/>
      <c r="RBE1" s="989"/>
      <c r="RBF1" s="989"/>
      <c r="RBG1" s="989"/>
      <c r="RBH1" s="989"/>
      <c r="RBI1" s="989"/>
      <c r="RBJ1" s="989"/>
      <c r="RBK1" s="989"/>
      <c r="RBL1" s="989"/>
      <c r="RBM1" s="989"/>
      <c r="RBN1" s="989"/>
      <c r="RBO1" s="989"/>
      <c r="RBP1" s="989"/>
      <c r="RBQ1" s="989"/>
      <c r="RBR1" s="989"/>
      <c r="RBS1" s="989"/>
      <c r="RBT1" s="989"/>
      <c r="RBU1" s="989"/>
      <c r="RBV1" s="989"/>
      <c r="RBW1" s="989"/>
      <c r="RBX1" s="989"/>
      <c r="RBY1" s="989"/>
      <c r="RBZ1" s="989"/>
      <c r="RCA1" s="989"/>
      <c r="RCB1" s="989"/>
      <c r="RCC1" s="989"/>
      <c r="RCD1" s="989"/>
      <c r="RCE1" s="989"/>
      <c r="RCF1" s="989"/>
      <c r="RCG1" s="989"/>
      <c r="RCH1" s="989"/>
      <c r="RCI1" s="989"/>
      <c r="RCJ1" s="989"/>
      <c r="RCK1" s="989"/>
      <c r="RCL1" s="989"/>
      <c r="RCM1" s="989"/>
      <c r="RCN1" s="989"/>
      <c r="RCO1" s="989"/>
      <c r="RCP1" s="989"/>
      <c r="RCQ1" s="989"/>
      <c r="RCR1" s="989"/>
      <c r="RCS1" s="989"/>
      <c r="RCT1" s="989"/>
      <c r="RCU1" s="989"/>
      <c r="RCV1" s="989"/>
      <c r="RCW1" s="989"/>
      <c r="RCX1" s="989"/>
      <c r="RCY1" s="989"/>
      <c r="RCZ1" s="989"/>
      <c r="RDA1" s="989"/>
      <c r="RDB1" s="989"/>
      <c r="RDC1" s="989"/>
      <c r="RDD1" s="989"/>
      <c r="RDE1" s="989"/>
      <c r="RDF1" s="989"/>
      <c r="RDG1" s="989"/>
      <c r="RDH1" s="989"/>
      <c r="RDI1" s="989"/>
      <c r="RDJ1" s="989"/>
      <c r="RDK1" s="989"/>
      <c r="RDL1" s="989"/>
      <c r="RDM1" s="989"/>
      <c r="RDN1" s="989"/>
      <c r="RDO1" s="989"/>
      <c r="RDP1" s="989"/>
      <c r="RDQ1" s="989"/>
      <c r="RDR1" s="989"/>
      <c r="RDS1" s="989"/>
      <c r="RDT1" s="989"/>
      <c r="RDU1" s="989"/>
      <c r="RDV1" s="989"/>
      <c r="RDW1" s="989"/>
      <c r="RDX1" s="989"/>
      <c r="RDY1" s="989"/>
      <c r="RDZ1" s="989"/>
      <c r="REA1" s="989"/>
      <c r="REB1" s="989"/>
      <c r="REC1" s="989"/>
      <c r="RED1" s="989"/>
      <c r="REE1" s="989"/>
      <c r="REF1" s="989"/>
      <c r="REG1" s="989"/>
      <c r="REH1" s="989"/>
      <c r="REI1" s="989"/>
      <c r="REJ1" s="989"/>
      <c r="REK1" s="989"/>
      <c r="REL1" s="989"/>
      <c r="REM1" s="989"/>
      <c r="REN1" s="989"/>
      <c r="REO1" s="989"/>
      <c r="REP1" s="989"/>
      <c r="REQ1" s="989"/>
      <c r="RER1" s="989"/>
      <c r="RES1" s="989"/>
      <c r="RET1" s="989"/>
      <c r="REU1" s="989"/>
      <c r="REV1" s="989"/>
      <c r="REW1" s="989"/>
      <c r="REX1" s="989"/>
      <c r="REY1" s="989"/>
      <c r="REZ1" s="989"/>
      <c r="RFA1" s="989"/>
      <c r="RFB1" s="989"/>
      <c r="RFC1" s="989"/>
      <c r="RFD1" s="989"/>
      <c r="RFE1" s="989"/>
      <c r="RFF1" s="989"/>
      <c r="RFG1" s="989"/>
      <c r="RFH1" s="989"/>
      <c r="RFI1" s="989"/>
      <c r="RFJ1" s="989"/>
      <c r="RFK1" s="989"/>
      <c r="RFL1" s="989"/>
      <c r="RFM1" s="989"/>
      <c r="RFN1" s="989"/>
      <c r="RFO1" s="989"/>
      <c r="RFP1" s="989"/>
      <c r="RFQ1" s="989"/>
      <c r="RFR1" s="989"/>
      <c r="RFS1" s="989"/>
      <c r="RFT1" s="989"/>
      <c r="RFU1" s="989"/>
      <c r="RFV1" s="989"/>
      <c r="RFW1" s="989"/>
      <c r="RFX1" s="989"/>
      <c r="RFY1" s="989"/>
      <c r="RFZ1" s="989"/>
      <c r="RGA1" s="989"/>
      <c r="RGB1" s="989"/>
      <c r="RGC1" s="989"/>
      <c r="RGD1" s="989"/>
      <c r="RGE1" s="989"/>
      <c r="RGF1" s="989"/>
      <c r="RGG1" s="989"/>
      <c r="RGH1" s="989"/>
      <c r="RGI1" s="989"/>
      <c r="RGJ1" s="989"/>
      <c r="RGK1" s="989"/>
      <c r="RGL1" s="989"/>
      <c r="RGM1" s="989"/>
      <c r="RGN1" s="989"/>
      <c r="RGO1" s="989"/>
      <c r="RGP1" s="989"/>
      <c r="RGQ1" s="989"/>
      <c r="RGR1" s="989"/>
      <c r="RGS1" s="989"/>
      <c r="RGT1" s="989"/>
      <c r="RGU1" s="989"/>
      <c r="RGV1" s="989"/>
      <c r="RGW1" s="989"/>
      <c r="RGX1" s="989"/>
      <c r="RGY1" s="989"/>
      <c r="RGZ1" s="989"/>
      <c r="RHA1" s="989"/>
      <c r="RHB1" s="989"/>
      <c r="RHC1" s="989"/>
      <c r="RHD1" s="989"/>
      <c r="RHE1" s="989"/>
      <c r="RHF1" s="989"/>
      <c r="RHG1" s="989"/>
      <c r="RHH1" s="989"/>
      <c r="RHI1" s="989"/>
      <c r="RHJ1" s="989"/>
      <c r="RHK1" s="989"/>
      <c r="RHL1" s="989"/>
      <c r="RHM1" s="989"/>
      <c r="RHN1" s="989"/>
      <c r="RHO1" s="989"/>
      <c r="RHP1" s="989"/>
      <c r="RHQ1" s="989"/>
      <c r="RHR1" s="989"/>
      <c r="RHS1" s="989"/>
      <c r="RHT1" s="989"/>
      <c r="RHU1" s="989"/>
      <c r="RHV1" s="989"/>
      <c r="RHW1" s="989"/>
      <c r="RHX1" s="989"/>
      <c r="RHY1" s="989"/>
      <c r="RHZ1" s="989"/>
      <c r="RIA1" s="989"/>
      <c r="RIB1" s="989"/>
      <c r="RIC1" s="989"/>
      <c r="RID1" s="989"/>
      <c r="RIE1" s="989"/>
      <c r="RIF1" s="989"/>
      <c r="RIG1" s="989"/>
      <c r="RIH1" s="989"/>
      <c r="RII1" s="989"/>
      <c r="RIJ1" s="989"/>
      <c r="RIK1" s="989"/>
      <c r="RIL1" s="989"/>
      <c r="RIM1" s="989"/>
      <c r="RIN1" s="989"/>
      <c r="RIO1" s="989"/>
      <c r="RIP1" s="989"/>
      <c r="RIQ1" s="989"/>
      <c r="RIR1" s="989"/>
      <c r="RIS1" s="989"/>
      <c r="RIT1" s="989"/>
      <c r="RIU1" s="989"/>
      <c r="RIV1" s="989"/>
      <c r="RIW1" s="989"/>
      <c r="RIX1" s="989"/>
      <c r="RIY1" s="989"/>
      <c r="RIZ1" s="989"/>
      <c r="RJA1" s="989"/>
      <c r="RJB1" s="989"/>
      <c r="RJC1" s="989"/>
      <c r="RJD1" s="989"/>
      <c r="RJE1" s="989"/>
      <c r="RJF1" s="989"/>
      <c r="RJG1" s="989"/>
      <c r="RJH1" s="989"/>
      <c r="RJI1" s="989"/>
      <c r="RJJ1" s="989"/>
      <c r="RJK1" s="989"/>
      <c r="RJL1" s="989"/>
      <c r="RJM1" s="989"/>
      <c r="RJN1" s="989"/>
      <c r="RJO1" s="989"/>
      <c r="RJP1" s="989"/>
      <c r="RJQ1" s="989"/>
      <c r="RJR1" s="989"/>
      <c r="RJS1" s="989"/>
      <c r="RJT1" s="989"/>
      <c r="RJU1" s="989"/>
      <c r="RJV1" s="989"/>
      <c r="RJW1" s="989"/>
      <c r="RJX1" s="989"/>
      <c r="RJY1" s="989"/>
      <c r="RJZ1" s="989"/>
      <c r="RKA1" s="989"/>
      <c r="RKB1" s="989"/>
      <c r="RKC1" s="989"/>
      <c r="RKD1" s="989"/>
      <c r="RKE1" s="989"/>
      <c r="RKF1" s="989"/>
      <c r="RKG1" s="989"/>
      <c r="RKH1" s="989"/>
      <c r="RKI1" s="989"/>
      <c r="RKJ1" s="989"/>
      <c r="RKK1" s="989"/>
      <c r="RKL1" s="989"/>
      <c r="RKM1" s="989"/>
      <c r="RKN1" s="989"/>
      <c r="RKO1" s="989"/>
      <c r="RKP1" s="989"/>
      <c r="RKQ1" s="989"/>
      <c r="RKR1" s="989"/>
      <c r="RKS1" s="989"/>
      <c r="RKT1" s="989"/>
      <c r="RKU1" s="989"/>
      <c r="RKV1" s="989"/>
      <c r="RKW1" s="989"/>
      <c r="RKX1" s="989"/>
      <c r="RKY1" s="989"/>
      <c r="RKZ1" s="989"/>
      <c r="RLA1" s="989"/>
      <c r="RLB1" s="989"/>
      <c r="RLC1" s="989"/>
      <c r="RLD1" s="989"/>
      <c r="RLE1" s="989"/>
      <c r="RLF1" s="989"/>
      <c r="RLG1" s="989"/>
      <c r="RLH1" s="989"/>
      <c r="RLI1" s="989"/>
      <c r="RLJ1" s="989"/>
      <c r="RLK1" s="989"/>
      <c r="RLL1" s="989"/>
      <c r="RLM1" s="989"/>
      <c r="RLN1" s="989"/>
      <c r="RLO1" s="989"/>
      <c r="RLP1" s="989"/>
      <c r="RLQ1" s="989"/>
      <c r="RLR1" s="989"/>
      <c r="RLS1" s="989"/>
      <c r="RLT1" s="989"/>
      <c r="RLU1" s="989"/>
      <c r="RLV1" s="989"/>
      <c r="RLW1" s="989"/>
      <c r="RLX1" s="989"/>
      <c r="RLY1" s="989"/>
      <c r="RLZ1" s="989"/>
      <c r="RMA1" s="989"/>
      <c r="RMB1" s="989"/>
      <c r="RMC1" s="989"/>
      <c r="RMD1" s="989"/>
      <c r="RME1" s="989"/>
      <c r="RMF1" s="989"/>
      <c r="RMG1" s="989"/>
      <c r="RMH1" s="989"/>
      <c r="RMI1" s="989"/>
      <c r="RMJ1" s="989"/>
      <c r="RMK1" s="989"/>
      <c r="RML1" s="989"/>
      <c r="RMM1" s="989"/>
      <c r="RMN1" s="989"/>
      <c r="RMO1" s="989"/>
      <c r="RMP1" s="989"/>
      <c r="RMQ1" s="989"/>
      <c r="RMR1" s="989"/>
      <c r="RMS1" s="989"/>
      <c r="RMT1" s="989"/>
      <c r="RMU1" s="989"/>
      <c r="RMV1" s="989"/>
      <c r="RMW1" s="989"/>
      <c r="RMX1" s="989"/>
      <c r="RMY1" s="989"/>
      <c r="RMZ1" s="989"/>
      <c r="RNA1" s="989"/>
      <c r="RNB1" s="989"/>
      <c r="RNC1" s="989"/>
      <c r="RND1" s="989"/>
      <c r="RNE1" s="989"/>
      <c r="RNF1" s="989"/>
      <c r="RNG1" s="989"/>
      <c r="RNH1" s="989"/>
      <c r="RNI1" s="989"/>
      <c r="RNJ1" s="989"/>
      <c r="RNK1" s="989"/>
      <c r="RNL1" s="989"/>
      <c r="RNM1" s="989"/>
      <c r="RNN1" s="989"/>
      <c r="RNO1" s="989"/>
      <c r="RNP1" s="989"/>
      <c r="RNQ1" s="989"/>
      <c r="RNR1" s="989"/>
      <c r="RNS1" s="989"/>
      <c r="RNT1" s="989"/>
      <c r="RNU1" s="989"/>
      <c r="RNV1" s="989"/>
      <c r="RNW1" s="989"/>
      <c r="RNX1" s="989"/>
      <c r="RNY1" s="989"/>
      <c r="RNZ1" s="989"/>
      <c r="ROA1" s="989"/>
      <c r="ROB1" s="989"/>
      <c r="ROC1" s="989"/>
      <c r="ROD1" s="989"/>
      <c r="ROE1" s="989"/>
      <c r="ROF1" s="989"/>
      <c r="ROG1" s="989"/>
      <c r="ROH1" s="989"/>
      <c r="ROI1" s="989"/>
      <c r="ROJ1" s="989"/>
      <c r="ROK1" s="989"/>
      <c r="ROL1" s="989"/>
      <c r="ROM1" s="989"/>
      <c r="RON1" s="989"/>
      <c r="ROO1" s="989"/>
      <c r="ROP1" s="989"/>
      <c r="ROQ1" s="989"/>
      <c r="ROR1" s="989"/>
      <c r="ROS1" s="989"/>
      <c r="ROT1" s="989"/>
      <c r="ROU1" s="989"/>
      <c r="ROV1" s="989"/>
      <c r="ROW1" s="989"/>
      <c r="ROX1" s="989"/>
      <c r="ROY1" s="989"/>
      <c r="ROZ1" s="989"/>
      <c r="RPA1" s="989"/>
      <c r="RPB1" s="989"/>
      <c r="RPC1" s="989"/>
      <c r="RPD1" s="989"/>
      <c r="RPE1" s="989"/>
      <c r="RPF1" s="989"/>
      <c r="RPG1" s="989"/>
      <c r="RPH1" s="989"/>
      <c r="RPI1" s="989"/>
      <c r="RPJ1" s="989"/>
      <c r="RPK1" s="989"/>
      <c r="RPL1" s="989"/>
      <c r="RPM1" s="989"/>
      <c r="RPN1" s="989"/>
      <c r="RPO1" s="989"/>
      <c r="RPP1" s="989"/>
      <c r="RPQ1" s="989"/>
      <c r="RPR1" s="989"/>
      <c r="RPS1" s="989"/>
      <c r="RPT1" s="989"/>
      <c r="RPU1" s="989"/>
      <c r="RPV1" s="989"/>
      <c r="RPW1" s="989"/>
      <c r="RPX1" s="989"/>
      <c r="RPY1" s="989"/>
      <c r="RPZ1" s="989"/>
      <c r="RQA1" s="989"/>
      <c r="RQB1" s="989"/>
      <c r="RQC1" s="989"/>
      <c r="RQD1" s="989"/>
      <c r="RQE1" s="989"/>
      <c r="RQF1" s="989"/>
      <c r="RQG1" s="989"/>
      <c r="RQH1" s="989"/>
      <c r="RQI1" s="989"/>
      <c r="RQJ1" s="989"/>
      <c r="RQK1" s="989"/>
      <c r="RQL1" s="989"/>
      <c r="RQM1" s="989"/>
      <c r="RQN1" s="989"/>
      <c r="RQO1" s="989"/>
      <c r="RQP1" s="989"/>
      <c r="RQQ1" s="989"/>
      <c r="RQR1" s="989"/>
      <c r="RQS1" s="989"/>
      <c r="RQT1" s="989"/>
      <c r="RQU1" s="989"/>
      <c r="RQV1" s="989"/>
      <c r="RQW1" s="989"/>
      <c r="RQX1" s="989"/>
      <c r="RQY1" s="989"/>
      <c r="RQZ1" s="989"/>
      <c r="RRA1" s="989"/>
      <c r="RRB1" s="989"/>
      <c r="RRC1" s="989"/>
      <c r="RRD1" s="989"/>
      <c r="RRE1" s="989"/>
      <c r="RRF1" s="989"/>
      <c r="RRG1" s="989"/>
      <c r="RRH1" s="989"/>
      <c r="RRI1" s="989"/>
      <c r="RRJ1" s="989"/>
      <c r="RRK1" s="989"/>
      <c r="RRL1" s="989"/>
      <c r="RRM1" s="989"/>
      <c r="RRN1" s="989"/>
      <c r="RRO1" s="989"/>
      <c r="RRP1" s="989"/>
      <c r="RRQ1" s="989"/>
      <c r="RRR1" s="989"/>
      <c r="RRS1" s="989"/>
      <c r="RRT1" s="989"/>
      <c r="RRU1" s="989"/>
      <c r="RRV1" s="989"/>
      <c r="RRW1" s="989"/>
      <c r="RRX1" s="989"/>
      <c r="RRY1" s="989"/>
      <c r="RRZ1" s="989"/>
      <c r="RSA1" s="989"/>
      <c r="RSB1" s="989"/>
      <c r="RSC1" s="989"/>
      <c r="RSD1" s="989"/>
      <c r="RSE1" s="989"/>
      <c r="RSF1" s="989"/>
      <c r="RSG1" s="989"/>
      <c r="RSH1" s="989"/>
      <c r="RSI1" s="989"/>
      <c r="RSJ1" s="989"/>
      <c r="RSK1" s="989"/>
      <c r="RSL1" s="989"/>
      <c r="RSM1" s="989"/>
      <c r="RSN1" s="989"/>
      <c r="RSO1" s="989"/>
      <c r="RSP1" s="989"/>
      <c r="RSQ1" s="989"/>
      <c r="RSR1" s="989"/>
      <c r="RSS1" s="989"/>
      <c r="RST1" s="989"/>
      <c r="RSU1" s="989"/>
      <c r="RSV1" s="989"/>
      <c r="RSW1" s="989"/>
      <c r="RSX1" s="989"/>
      <c r="RSY1" s="989"/>
      <c r="RSZ1" s="989"/>
      <c r="RTA1" s="989"/>
      <c r="RTB1" s="989"/>
      <c r="RTC1" s="989"/>
      <c r="RTD1" s="989"/>
      <c r="RTE1" s="989"/>
      <c r="RTF1" s="989"/>
      <c r="RTG1" s="989"/>
      <c r="RTH1" s="989"/>
      <c r="RTI1" s="989"/>
      <c r="RTJ1" s="989"/>
      <c r="RTK1" s="989"/>
      <c r="RTL1" s="989"/>
      <c r="RTM1" s="989"/>
      <c r="RTN1" s="989"/>
      <c r="RTO1" s="989"/>
      <c r="RTP1" s="989"/>
      <c r="RTQ1" s="989"/>
      <c r="RTR1" s="989"/>
      <c r="RTS1" s="989"/>
      <c r="RTT1" s="989"/>
      <c r="RTU1" s="989"/>
      <c r="RTV1" s="989"/>
      <c r="RTW1" s="989"/>
      <c r="RTX1" s="989"/>
      <c r="RTY1" s="989"/>
      <c r="RTZ1" s="989"/>
      <c r="RUA1" s="989"/>
      <c r="RUB1" s="989"/>
      <c r="RUC1" s="989"/>
      <c r="RUD1" s="989"/>
      <c r="RUE1" s="989"/>
      <c r="RUF1" s="989"/>
      <c r="RUG1" s="989"/>
      <c r="RUH1" s="989"/>
      <c r="RUI1" s="989"/>
      <c r="RUJ1" s="989"/>
      <c r="RUK1" s="989"/>
      <c r="RUL1" s="989"/>
      <c r="RUM1" s="989"/>
      <c r="RUN1" s="989"/>
      <c r="RUO1" s="989"/>
      <c r="RUP1" s="989"/>
      <c r="RUQ1" s="989"/>
      <c r="RUR1" s="989"/>
      <c r="RUS1" s="989"/>
      <c r="RUT1" s="989"/>
      <c r="RUU1" s="989"/>
      <c r="RUV1" s="989"/>
      <c r="RUW1" s="989"/>
      <c r="RUX1" s="989"/>
      <c r="RUY1" s="989"/>
      <c r="RUZ1" s="989"/>
      <c r="RVA1" s="989"/>
      <c r="RVB1" s="989"/>
      <c r="RVC1" s="989"/>
      <c r="RVD1" s="989"/>
      <c r="RVE1" s="989"/>
      <c r="RVF1" s="989"/>
      <c r="RVG1" s="989"/>
      <c r="RVH1" s="989"/>
      <c r="RVI1" s="989"/>
      <c r="RVJ1" s="989"/>
      <c r="RVK1" s="989"/>
      <c r="RVL1" s="989"/>
      <c r="RVM1" s="989"/>
      <c r="RVN1" s="989"/>
      <c r="RVO1" s="989"/>
      <c r="RVP1" s="989"/>
      <c r="RVQ1" s="989"/>
      <c r="RVR1" s="989"/>
      <c r="RVS1" s="989"/>
      <c r="RVT1" s="989"/>
      <c r="RVU1" s="989"/>
      <c r="RVV1" s="989"/>
      <c r="RVW1" s="989"/>
      <c r="RVX1" s="989"/>
      <c r="RVY1" s="989"/>
      <c r="RVZ1" s="989"/>
      <c r="RWA1" s="989"/>
      <c r="RWB1" s="989"/>
      <c r="RWC1" s="989"/>
      <c r="RWD1" s="989"/>
      <c r="RWE1" s="989"/>
      <c r="RWF1" s="989"/>
      <c r="RWG1" s="989"/>
      <c r="RWH1" s="989"/>
      <c r="RWI1" s="989"/>
      <c r="RWJ1" s="989"/>
      <c r="RWK1" s="989"/>
      <c r="RWL1" s="989"/>
      <c r="RWM1" s="989"/>
      <c r="RWN1" s="989"/>
      <c r="RWO1" s="989"/>
      <c r="RWP1" s="989"/>
      <c r="RWQ1" s="989"/>
      <c r="RWR1" s="989"/>
      <c r="RWS1" s="989"/>
      <c r="RWT1" s="989"/>
      <c r="RWU1" s="989"/>
      <c r="RWV1" s="989"/>
      <c r="RWW1" s="989"/>
      <c r="RWX1" s="989"/>
      <c r="RWY1" s="989"/>
      <c r="RWZ1" s="989"/>
      <c r="RXA1" s="989"/>
      <c r="RXB1" s="989"/>
      <c r="RXC1" s="989"/>
      <c r="RXD1" s="989"/>
      <c r="RXE1" s="989"/>
      <c r="RXF1" s="989"/>
      <c r="RXG1" s="989"/>
      <c r="RXH1" s="989"/>
      <c r="RXI1" s="989"/>
      <c r="RXJ1" s="989"/>
      <c r="RXK1" s="989"/>
      <c r="RXL1" s="989"/>
      <c r="RXM1" s="989"/>
      <c r="RXN1" s="989"/>
      <c r="RXO1" s="989"/>
      <c r="RXP1" s="989"/>
      <c r="RXQ1" s="989"/>
      <c r="RXR1" s="989"/>
      <c r="RXS1" s="989"/>
      <c r="RXT1" s="989"/>
      <c r="RXU1" s="989"/>
      <c r="RXV1" s="989"/>
      <c r="RXW1" s="989"/>
      <c r="RXX1" s="989"/>
      <c r="RXY1" s="989"/>
      <c r="RXZ1" s="989"/>
      <c r="RYA1" s="989"/>
      <c r="RYB1" s="989"/>
      <c r="RYC1" s="989"/>
      <c r="RYD1" s="989"/>
      <c r="RYE1" s="989"/>
      <c r="RYF1" s="989"/>
      <c r="RYG1" s="989"/>
      <c r="RYH1" s="989"/>
      <c r="RYI1" s="989"/>
      <c r="RYJ1" s="989"/>
      <c r="RYK1" s="989"/>
      <c r="RYL1" s="989"/>
      <c r="RYM1" s="989"/>
      <c r="RYN1" s="989"/>
      <c r="RYO1" s="989"/>
      <c r="RYP1" s="989"/>
      <c r="RYQ1" s="989"/>
      <c r="RYR1" s="989"/>
      <c r="RYS1" s="989"/>
      <c r="RYT1" s="989"/>
      <c r="RYU1" s="989"/>
      <c r="RYV1" s="989"/>
      <c r="RYW1" s="989"/>
      <c r="RYX1" s="989"/>
      <c r="RYY1" s="989"/>
      <c r="RYZ1" s="989"/>
      <c r="RZA1" s="989"/>
      <c r="RZB1" s="989"/>
      <c r="RZC1" s="989"/>
      <c r="RZD1" s="989"/>
      <c r="RZE1" s="989"/>
      <c r="RZF1" s="989"/>
      <c r="RZG1" s="989"/>
      <c r="RZH1" s="989"/>
      <c r="RZI1" s="989"/>
      <c r="RZJ1" s="989"/>
      <c r="RZK1" s="989"/>
      <c r="RZL1" s="989"/>
      <c r="RZM1" s="989"/>
      <c r="RZN1" s="989"/>
      <c r="RZO1" s="989"/>
      <c r="RZP1" s="989"/>
      <c r="RZQ1" s="989"/>
      <c r="RZR1" s="989"/>
      <c r="RZS1" s="989"/>
      <c r="RZT1" s="989"/>
      <c r="RZU1" s="989"/>
      <c r="RZV1" s="989"/>
      <c r="RZW1" s="989"/>
      <c r="RZX1" s="989"/>
      <c r="RZY1" s="989"/>
      <c r="RZZ1" s="989"/>
      <c r="SAA1" s="989"/>
      <c r="SAB1" s="989"/>
      <c r="SAC1" s="989"/>
      <c r="SAD1" s="989"/>
      <c r="SAE1" s="989"/>
      <c r="SAF1" s="989"/>
      <c r="SAG1" s="989"/>
      <c r="SAH1" s="989"/>
      <c r="SAI1" s="989"/>
      <c r="SAJ1" s="989"/>
      <c r="SAK1" s="989"/>
      <c r="SAL1" s="989"/>
      <c r="SAM1" s="989"/>
      <c r="SAN1" s="989"/>
      <c r="SAO1" s="989"/>
      <c r="SAP1" s="989"/>
      <c r="SAQ1" s="989"/>
      <c r="SAR1" s="989"/>
      <c r="SAS1" s="989"/>
      <c r="SAT1" s="989"/>
      <c r="SAU1" s="989"/>
      <c r="SAV1" s="989"/>
      <c r="SAW1" s="989"/>
      <c r="SAX1" s="989"/>
      <c r="SAY1" s="989"/>
      <c r="SAZ1" s="989"/>
      <c r="SBA1" s="989"/>
      <c r="SBB1" s="989"/>
      <c r="SBC1" s="989"/>
      <c r="SBD1" s="989"/>
      <c r="SBE1" s="989"/>
      <c r="SBF1" s="989"/>
      <c r="SBG1" s="989"/>
      <c r="SBH1" s="989"/>
      <c r="SBI1" s="989"/>
      <c r="SBJ1" s="989"/>
      <c r="SBK1" s="989"/>
      <c r="SBL1" s="989"/>
      <c r="SBM1" s="989"/>
      <c r="SBN1" s="989"/>
      <c r="SBO1" s="989"/>
      <c r="SBP1" s="989"/>
      <c r="SBQ1" s="989"/>
      <c r="SBR1" s="989"/>
      <c r="SBS1" s="989"/>
      <c r="SBT1" s="989"/>
      <c r="SBU1" s="989"/>
      <c r="SBV1" s="989"/>
      <c r="SBW1" s="989"/>
      <c r="SBX1" s="989"/>
      <c r="SBY1" s="989"/>
      <c r="SBZ1" s="989"/>
      <c r="SCA1" s="989"/>
      <c r="SCB1" s="989"/>
      <c r="SCC1" s="989"/>
      <c r="SCD1" s="989"/>
      <c r="SCE1" s="989"/>
      <c r="SCF1" s="989"/>
      <c r="SCG1" s="989"/>
      <c r="SCH1" s="989"/>
      <c r="SCI1" s="989"/>
      <c r="SCJ1" s="989"/>
      <c r="SCK1" s="989"/>
      <c r="SCL1" s="989"/>
      <c r="SCM1" s="989"/>
      <c r="SCN1" s="989"/>
      <c r="SCO1" s="989"/>
      <c r="SCP1" s="989"/>
      <c r="SCQ1" s="989"/>
      <c r="SCR1" s="989"/>
      <c r="SCS1" s="989"/>
      <c r="SCT1" s="989"/>
      <c r="SCU1" s="989"/>
      <c r="SCV1" s="989"/>
      <c r="SCW1" s="989"/>
      <c r="SCX1" s="989"/>
      <c r="SCY1" s="989"/>
      <c r="SCZ1" s="989"/>
      <c r="SDA1" s="989"/>
      <c r="SDB1" s="989"/>
      <c r="SDC1" s="989"/>
      <c r="SDD1" s="989"/>
      <c r="SDE1" s="989"/>
      <c r="SDF1" s="989"/>
      <c r="SDG1" s="989"/>
      <c r="SDH1" s="989"/>
      <c r="SDI1" s="989"/>
      <c r="SDJ1" s="989"/>
      <c r="SDK1" s="989"/>
      <c r="SDL1" s="989"/>
      <c r="SDM1" s="989"/>
      <c r="SDN1" s="989"/>
      <c r="SDO1" s="989"/>
      <c r="SDP1" s="989"/>
      <c r="SDQ1" s="989"/>
      <c r="SDR1" s="989"/>
      <c r="SDS1" s="989"/>
      <c r="SDT1" s="989"/>
      <c r="SDU1" s="989"/>
      <c r="SDV1" s="989"/>
      <c r="SDW1" s="989"/>
      <c r="SDX1" s="989"/>
      <c r="SDY1" s="989"/>
      <c r="SDZ1" s="989"/>
      <c r="SEA1" s="989"/>
      <c r="SEB1" s="989"/>
      <c r="SEC1" s="989"/>
      <c r="SED1" s="989"/>
      <c r="SEE1" s="989"/>
      <c r="SEF1" s="989"/>
      <c r="SEG1" s="989"/>
      <c r="SEH1" s="989"/>
      <c r="SEI1" s="989"/>
      <c r="SEJ1" s="989"/>
      <c r="SEK1" s="989"/>
      <c r="SEL1" s="989"/>
      <c r="SEM1" s="989"/>
      <c r="SEN1" s="989"/>
      <c r="SEO1" s="989"/>
      <c r="SEP1" s="989"/>
      <c r="SEQ1" s="989"/>
      <c r="SER1" s="989"/>
      <c r="SES1" s="989"/>
      <c r="SET1" s="989"/>
      <c r="SEU1" s="989"/>
      <c r="SEV1" s="989"/>
      <c r="SEW1" s="989"/>
      <c r="SEX1" s="989"/>
      <c r="SEY1" s="989"/>
      <c r="SEZ1" s="989"/>
      <c r="SFA1" s="989"/>
      <c r="SFB1" s="989"/>
      <c r="SFC1" s="989"/>
      <c r="SFD1" s="989"/>
      <c r="SFE1" s="989"/>
      <c r="SFF1" s="989"/>
      <c r="SFG1" s="989"/>
      <c r="SFH1" s="989"/>
      <c r="SFI1" s="989"/>
      <c r="SFJ1" s="989"/>
      <c r="SFK1" s="989"/>
      <c r="SFL1" s="989"/>
      <c r="SFM1" s="989"/>
      <c r="SFN1" s="989"/>
      <c r="SFO1" s="989"/>
      <c r="SFP1" s="989"/>
      <c r="SFQ1" s="989"/>
      <c r="SFR1" s="989"/>
      <c r="SFS1" s="989"/>
      <c r="SFT1" s="989"/>
      <c r="SFU1" s="989"/>
      <c r="SFV1" s="989"/>
      <c r="SFW1" s="989"/>
      <c r="SFX1" s="989"/>
      <c r="SFY1" s="989"/>
      <c r="SFZ1" s="989"/>
      <c r="SGA1" s="989"/>
      <c r="SGB1" s="989"/>
      <c r="SGC1" s="989"/>
      <c r="SGD1" s="989"/>
      <c r="SGE1" s="989"/>
      <c r="SGF1" s="989"/>
      <c r="SGG1" s="989"/>
      <c r="SGH1" s="989"/>
      <c r="SGI1" s="989"/>
      <c r="SGJ1" s="989"/>
      <c r="SGK1" s="989"/>
      <c r="SGL1" s="989"/>
      <c r="SGM1" s="989"/>
      <c r="SGN1" s="989"/>
      <c r="SGO1" s="989"/>
      <c r="SGP1" s="989"/>
      <c r="SGQ1" s="989"/>
      <c r="SGR1" s="989"/>
      <c r="SGS1" s="989"/>
      <c r="SGT1" s="989"/>
      <c r="SGU1" s="989"/>
      <c r="SGV1" s="989"/>
      <c r="SGW1" s="989"/>
      <c r="SGX1" s="989"/>
      <c r="SGY1" s="989"/>
      <c r="SGZ1" s="989"/>
      <c r="SHA1" s="989"/>
      <c r="SHB1" s="989"/>
      <c r="SHC1" s="989"/>
      <c r="SHD1" s="989"/>
      <c r="SHE1" s="989"/>
      <c r="SHF1" s="989"/>
      <c r="SHG1" s="989"/>
      <c r="SHH1" s="989"/>
      <c r="SHI1" s="989"/>
      <c r="SHJ1" s="989"/>
      <c r="SHK1" s="989"/>
      <c r="SHL1" s="989"/>
      <c r="SHM1" s="989"/>
      <c r="SHN1" s="989"/>
      <c r="SHO1" s="989"/>
      <c r="SHP1" s="989"/>
      <c r="SHQ1" s="989"/>
      <c r="SHR1" s="989"/>
      <c r="SHS1" s="989"/>
      <c r="SHT1" s="989"/>
      <c r="SHU1" s="989"/>
      <c r="SHV1" s="989"/>
      <c r="SHW1" s="989"/>
      <c r="SHX1" s="989"/>
      <c r="SHY1" s="989"/>
      <c r="SHZ1" s="989"/>
      <c r="SIA1" s="989"/>
      <c r="SIB1" s="989"/>
      <c r="SIC1" s="989"/>
      <c r="SID1" s="989"/>
      <c r="SIE1" s="989"/>
      <c r="SIF1" s="989"/>
      <c r="SIG1" s="989"/>
      <c r="SIH1" s="989"/>
      <c r="SII1" s="989"/>
      <c r="SIJ1" s="989"/>
      <c r="SIK1" s="989"/>
      <c r="SIL1" s="989"/>
      <c r="SIM1" s="989"/>
      <c r="SIN1" s="989"/>
      <c r="SIO1" s="989"/>
      <c r="SIP1" s="989"/>
      <c r="SIQ1" s="989"/>
      <c r="SIR1" s="989"/>
      <c r="SIS1" s="989"/>
      <c r="SIT1" s="989"/>
      <c r="SIU1" s="989"/>
      <c r="SIV1" s="989"/>
      <c r="SIW1" s="989"/>
      <c r="SIX1" s="989"/>
      <c r="SIY1" s="989"/>
      <c r="SIZ1" s="989"/>
      <c r="SJA1" s="989"/>
      <c r="SJB1" s="989"/>
      <c r="SJC1" s="989"/>
      <c r="SJD1" s="989"/>
      <c r="SJE1" s="989"/>
      <c r="SJF1" s="989"/>
      <c r="SJG1" s="989"/>
      <c r="SJH1" s="989"/>
      <c r="SJI1" s="989"/>
      <c r="SJJ1" s="989"/>
      <c r="SJK1" s="989"/>
      <c r="SJL1" s="989"/>
      <c r="SJM1" s="989"/>
      <c r="SJN1" s="989"/>
      <c r="SJO1" s="989"/>
      <c r="SJP1" s="989"/>
      <c r="SJQ1" s="989"/>
      <c r="SJR1" s="989"/>
      <c r="SJS1" s="989"/>
      <c r="SJT1" s="989"/>
      <c r="SJU1" s="989"/>
      <c r="SJV1" s="989"/>
      <c r="SJW1" s="989"/>
      <c r="SJX1" s="989"/>
      <c r="SJY1" s="989"/>
      <c r="SJZ1" s="989"/>
      <c r="SKA1" s="989"/>
      <c r="SKB1" s="989"/>
      <c r="SKC1" s="989"/>
      <c r="SKD1" s="989"/>
      <c r="SKE1" s="989"/>
      <c r="SKF1" s="989"/>
      <c r="SKG1" s="989"/>
      <c r="SKH1" s="989"/>
      <c r="SKI1" s="989"/>
      <c r="SKJ1" s="989"/>
      <c r="SKK1" s="989"/>
      <c r="SKL1" s="989"/>
      <c r="SKM1" s="989"/>
      <c r="SKN1" s="989"/>
      <c r="SKO1" s="989"/>
      <c r="SKP1" s="989"/>
      <c r="SKQ1" s="989"/>
      <c r="SKR1" s="989"/>
      <c r="SKS1" s="989"/>
      <c r="SKT1" s="989"/>
      <c r="SKU1" s="989"/>
      <c r="SKV1" s="989"/>
      <c r="SKW1" s="989"/>
      <c r="SKX1" s="989"/>
      <c r="SKY1" s="989"/>
      <c r="SKZ1" s="989"/>
      <c r="SLA1" s="989"/>
      <c r="SLB1" s="989"/>
      <c r="SLC1" s="989"/>
      <c r="SLD1" s="989"/>
      <c r="SLE1" s="989"/>
      <c r="SLF1" s="989"/>
      <c r="SLG1" s="989"/>
      <c r="SLH1" s="989"/>
      <c r="SLI1" s="989"/>
      <c r="SLJ1" s="989"/>
      <c r="SLK1" s="989"/>
      <c r="SLL1" s="989"/>
      <c r="SLM1" s="989"/>
      <c r="SLN1" s="989"/>
      <c r="SLO1" s="989"/>
      <c r="SLP1" s="989"/>
      <c r="SLQ1" s="989"/>
      <c r="SLR1" s="989"/>
      <c r="SLS1" s="989"/>
      <c r="SLT1" s="989"/>
      <c r="SLU1" s="989"/>
      <c r="SLV1" s="989"/>
      <c r="SLW1" s="989"/>
      <c r="SLX1" s="989"/>
      <c r="SLY1" s="989"/>
      <c r="SLZ1" s="989"/>
      <c r="SMA1" s="989"/>
      <c r="SMB1" s="989"/>
      <c r="SMC1" s="989"/>
      <c r="SMD1" s="989"/>
      <c r="SME1" s="989"/>
      <c r="SMF1" s="989"/>
      <c r="SMG1" s="989"/>
      <c r="SMH1" s="989"/>
      <c r="SMI1" s="989"/>
      <c r="SMJ1" s="989"/>
      <c r="SMK1" s="989"/>
      <c r="SML1" s="989"/>
      <c r="SMM1" s="989"/>
      <c r="SMN1" s="989"/>
      <c r="SMO1" s="989"/>
      <c r="SMP1" s="989"/>
      <c r="SMQ1" s="989"/>
      <c r="SMR1" s="989"/>
      <c r="SMS1" s="989"/>
      <c r="SMT1" s="989"/>
      <c r="SMU1" s="989"/>
      <c r="SMV1" s="989"/>
      <c r="SMW1" s="989"/>
      <c r="SMX1" s="989"/>
      <c r="SMY1" s="989"/>
      <c r="SMZ1" s="989"/>
      <c r="SNA1" s="989"/>
      <c r="SNB1" s="989"/>
      <c r="SNC1" s="989"/>
      <c r="SND1" s="989"/>
      <c r="SNE1" s="989"/>
      <c r="SNF1" s="989"/>
      <c r="SNG1" s="989"/>
      <c r="SNH1" s="989"/>
      <c r="SNI1" s="989"/>
      <c r="SNJ1" s="989"/>
      <c r="SNK1" s="989"/>
      <c r="SNL1" s="989"/>
      <c r="SNM1" s="989"/>
      <c r="SNN1" s="989"/>
      <c r="SNO1" s="989"/>
      <c r="SNP1" s="989"/>
      <c r="SNQ1" s="989"/>
      <c r="SNR1" s="989"/>
      <c r="SNS1" s="989"/>
      <c r="SNT1" s="989"/>
      <c r="SNU1" s="989"/>
      <c r="SNV1" s="989"/>
      <c r="SNW1" s="989"/>
      <c r="SNX1" s="989"/>
      <c r="SNY1" s="989"/>
      <c r="SNZ1" s="989"/>
      <c r="SOA1" s="989"/>
      <c r="SOB1" s="989"/>
      <c r="SOC1" s="989"/>
      <c r="SOD1" s="989"/>
      <c r="SOE1" s="989"/>
      <c r="SOF1" s="989"/>
      <c r="SOG1" s="989"/>
      <c r="SOH1" s="989"/>
      <c r="SOI1" s="989"/>
      <c r="SOJ1" s="989"/>
      <c r="SOK1" s="989"/>
      <c r="SOL1" s="989"/>
      <c r="SOM1" s="989"/>
      <c r="SON1" s="989"/>
      <c r="SOO1" s="989"/>
      <c r="SOP1" s="989"/>
      <c r="SOQ1" s="989"/>
      <c r="SOR1" s="989"/>
      <c r="SOS1" s="989"/>
      <c r="SOT1" s="989"/>
      <c r="SOU1" s="989"/>
      <c r="SOV1" s="989"/>
      <c r="SOW1" s="989"/>
      <c r="SOX1" s="989"/>
      <c r="SOY1" s="989"/>
      <c r="SOZ1" s="989"/>
      <c r="SPA1" s="989"/>
      <c r="SPB1" s="989"/>
      <c r="SPC1" s="989"/>
      <c r="SPD1" s="989"/>
      <c r="SPE1" s="989"/>
      <c r="SPF1" s="989"/>
      <c r="SPG1" s="989"/>
      <c r="SPH1" s="989"/>
      <c r="SPI1" s="989"/>
      <c r="SPJ1" s="989"/>
      <c r="SPK1" s="989"/>
      <c r="SPL1" s="989"/>
      <c r="SPM1" s="989"/>
      <c r="SPN1" s="989"/>
      <c r="SPO1" s="989"/>
      <c r="SPP1" s="989"/>
      <c r="SPQ1" s="989"/>
      <c r="SPR1" s="989"/>
      <c r="SPS1" s="989"/>
      <c r="SPT1" s="989"/>
      <c r="SPU1" s="989"/>
      <c r="SPV1" s="989"/>
      <c r="SPW1" s="989"/>
      <c r="SPX1" s="989"/>
      <c r="SPY1" s="989"/>
      <c r="SPZ1" s="989"/>
      <c r="SQA1" s="989"/>
      <c r="SQB1" s="989"/>
      <c r="SQC1" s="989"/>
      <c r="SQD1" s="989"/>
      <c r="SQE1" s="989"/>
      <c r="SQF1" s="989"/>
      <c r="SQG1" s="989"/>
      <c r="SQH1" s="989"/>
      <c r="SQI1" s="989"/>
      <c r="SQJ1" s="989"/>
      <c r="SQK1" s="989"/>
      <c r="SQL1" s="989"/>
      <c r="SQM1" s="989"/>
      <c r="SQN1" s="989"/>
      <c r="SQO1" s="989"/>
      <c r="SQP1" s="989"/>
      <c r="SQQ1" s="989"/>
      <c r="SQR1" s="989"/>
      <c r="SQS1" s="989"/>
      <c r="SQT1" s="989"/>
      <c r="SQU1" s="989"/>
      <c r="SQV1" s="989"/>
      <c r="SQW1" s="989"/>
      <c r="SQX1" s="989"/>
      <c r="SQY1" s="989"/>
      <c r="SQZ1" s="989"/>
      <c r="SRA1" s="989"/>
      <c r="SRB1" s="989"/>
      <c r="SRC1" s="989"/>
      <c r="SRD1" s="989"/>
      <c r="SRE1" s="989"/>
      <c r="SRF1" s="989"/>
      <c r="SRG1" s="989"/>
      <c r="SRH1" s="989"/>
      <c r="SRI1" s="989"/>
      <c r="SRJ1" s="989"/>
      <c r="SRK1" s="989"/>
      <c r="SRL1" s="989"/>
      <c r="SRM1" s="989"/>
      <c r="SRN1" s="989"/>
      <c r="SRO1" s="989"/>
      <c r="SRP1" s="989"/>
      <c r="SRQ1" s="989"/>
      <c r="SRR1" s="989"/>
      <c r="SRS1" s="989"/>
      <c r="SRT1" s="989"/>
      <c r="SRU1" s="989"/>
      <c r="SRV1" s="989"/>
      <c r="SRW1" s="989"/>
      <c r="SRX1" s="989"/>
      <c r="SRY1" s="989"/>
      <c r="SRZ1" s="989"/>
      <c r="SSA1" s="989"/>
      <c r="SSB1" s="989"/>
      <c r="SSC1" s="989"/>
      <c r="SSD1" s="989"/>
      <c r="SSE1" s="989"/>
      <c r="SSF1" s="989"/>
      <c r="SSG1" s="989"/>
      <c r="SSH1" s="989"/>
      <c r="SSI1" s="989"/>
      <c r="SSJ1" s="989"/>
      <c r="SSK1" s="989"/>
      <c r="SSL1" s="989"/>
      <c r="SSM1" s="989"/>
      <c r="SSN1" s="989"/>
      <c r="SSO1" s="989"/>
      <c r="SSP1" s="989"/>
      <c r="SSQ1" s="989"/>
      <c r="SSR1" s="989"/>
      <c r="SSS1" s="989"/>
      <c r="SST1" s="989"/>
      <c r="SSU1" s="989"/>
      <c r="SSV1" s="989"/>
      <c r="SSW1" s="989"/>
      <c r="SSX1" s="989"/>
      <c r="SSY1" s="989"/>
      <c r="SSZ1" s="989"/>
      <c r="STA1" s="989"/>
      <c r="STB1" s="989"/>
      <c r="STC1" s="989"/>
      <c r="STD1" s="989"/>
      <c r="STE1" s="989"/>
      <c r="STF1" s="989"/>
      <c r="STG1" s="989"/>
      <c r="STH1" s="989"/>
      <c r="STI1" s="989"/>
      <c r="STJ1" s="989"/>
      <c r="STK1" s="989"/>
      <c r="STL1" s="989"/>
      <c r="STM1" s="989"/>
      <c r="STN1" s="989"/>
      <c r="STO1" s="989"/>
      <c r="STP1" s="989"/>
      <c r="STQ1" s="989"/>
      <c r="STR1" s="989"/>
      <c r="STS1" s="989"/>
      <c r="STT1" s="989"/>
      <c r="STU1" s="989"/>
      <c r="STV1" s="989"/>
      <c r="STW1" s="989"/>
      <c r="STX1" s="989"/>
      <c r="STY1" s="989"/>
      <c r="STZ1" s="989"/>
      <c r="SUA1" s="989"/>
      <c r="SUB1" s="989"/>
      <c r="SUC1" s="989"/>
      <c r="SUD1" s="989"/>
      <c r="SUE1" s="989"/>
      <c r="SUF1" s="989"/>
      <c r="SUG1" s="989"/>
      <c r="SUH1" s="989"/>
      <c r="SUI1" s="989"/>
      <c r="SUJ1" s="989"/>
      <c r="SUK1" s="989"/>
      <c r="SUL1" s="989"/>
      <c r="SUM1" s="989"/>
      <c r="SUN1" s="989"/>
      <c r="SUO1" s="989"/>
      <c r="SUP1" s="989"/>
      <c r="SUQ1" s="989"/>
      <c r="SUR1" s="989"/>
      <c r="SUS1" s="989"/>
      <c r="SUT1" s="989"/>
      <c r="SUU1" s="989"/>
      <c r="SUV1" s="989"/>
      <c r="SUW1" s="989"/>
      <c r="SUX1" s="989"/>
      <c r="SUY1" s="989"/>
      <c r="SUZ1" s="989"/>
      <c r="SVA1" s="989"/>
      <c r="SVB1" s="989"/>
      <c r="SVC1" s="989"/>
      <c r="SVD1" s="989"/>
      <c r="SVE1" s="989"/>
      <c r="SVF1" s="989"/>
      <c r="SVG1" s="989"/>
      <c r="SVH1" s="989"/>
      <c r="SVI1" s="989"/>
      <c r="SVJ1" s="989"/>
      <c r="SVK1" s="989"/>
      <c r="SVL1" s="989"/>
      <c r="SVM1" s="989"/>
      <c r="SVN1" s="989"/>
      <c r="SVO1" s="989"/>
      <c r="SVP1" s="989"/>
      <c r="SVQ1" s="989"/>
      <c r="SVR1" s="989"/>
      <c r="SVS1" s="989"/>
      <c r="SVT1" s="989"/>
      <c r="SVU1" s="989"/>
      <c r="SVV1" s="989"/>
      <c r="SVW1" s="989"/>
      <c r="SVX1" s="989"/>
      <c r="SVY1" s="989"/>
      <c r="SVZ1" s="989"/>
      <c r="SWA1" s="989"/>
      <c r="SWB1" s="989"/>
      <c r="SWC1" s="989"/>
      <c r="SWD1" s="989"/>
      <c r="SWE1" s="989"/>
      <c r="SWF1" s="989"/>
      <c r="SWG1" s="989"/>
      <c r="SWH1" s="989"/>
      <c r="SWI1" s="989"/>
      <c r="SWJ1" s="989"/>
      <c r="SWK1" s="989"/>
      <c r="SWL1" s="989"/>
      <c r="SWM1" s="989"/>
      <c r="SWN1" s="989"/>
      <c r="SWO1" s="989"/>
      <c r="SWP1" s="989"/>
      <c r="SWQ1" s="989"/>
      <c r="SWR1" s="989"/>
      <c r="SWS1" s="989"/>
      <c r="SWT1" s="989"/>
      <c r="SWU1" s="989"/>
      <c r="SWV1" s="989"/>
      <c r="SWW1" s="989"/>
      <c r="SWX1" s="989"/>
      <c r="SWY1" s="989"/>
      <c r="SWZ1" s="989"/>
      <c r="SXA1" s="989"/>
      <c r="SXB1" s="989"/>
      <c r="SXC1" s="989"/>
      <c r="SXD1" s="989"/>
      <c r="SXE1" s="989"/>
      <c r="SXF1" s="989"/>
      <c r="SXG1" s="989"/>
      <c r="SXH1" s="989"/>
      <c r="SXI1" s="989"/>
      <c r="SXJ1" s="989"/>
      <c r="SXK1" s="989"/>
      <c r="SXL1" s="989"/>
      <c r="SXM1" s="989"/>
      <c r="SXN1" s="989"/>
      <c r="SXO1" s="989"/>
      <c r="SXP1" s="989"/>
      <c r="SXQ1" s="989"/>
      <c r="SXR1" s="989"/>
      <c r="SXS1" s="989"/>
      <c r="SXT1" s="989"/>
      <c r="SXU1" s="989"/>
      <c r="SXV1" s="989"/>
      <c r="SXW1" s="989"/>
      <c r="SXX1" s="989"/>
      <c r="SXY1" s="989"/>
      <c r="SXZ1" s="989"/>
      <c r="SYA1" s="989"/>
      <c r="SYB1" s="989"/>
      <c r="SYC1" s="989"/>
      <c r="SYD1" s="989"/>
      <c r="SYE1" s="989"/>
      <c r="SYF1" s="989"/>
      <c r="SYG1" s="989"/>
      <c r="SYH1" s="989"/>
      <c r="SYI1" s="989"/>
      <c r="SYJ1" s="989"/>
      <c r="SYK1" s="989"/>
      <c r="SYL1" s="989"/>
      <c r="SYM1" s="989"/>
      <c r="SYN1" s="989"/>
      <c r="SYO1" s="989"/>
      <c r="SYP1" s="989"/>
      <c r="SYQ1" s="989"/>
      <c r="SYR1" s="989"/>
      <c r="SYS1" s="989"/>
      <c r="SYT1" s="989"/>
      <c r="SYU1" s="989"/>
      <c r="SYV1" s="989"/>
      <c r="SYW1" s="989"/>
      <c r="SYX1" s="989"/>
      <c r="SYY1" s="989"/>
      <c r="SYZ1" s="989"/>
      <c r="SZA1" s="989"/>
      <c r="SZB1" s="989"/>
      <c r="SZC1" s="989"/>
      <c r="SZD1" s="989"/>
      <c r="SZE1" s="989"/>
      <c r="SZF1" s="989"/>
      <c r="SZG1" s="989"/>
      <c r="SZH1" s="989"/>
      <c r="SZI1" s="989"/>
      <c r="SZJ1" s="989"/>
      <c r="SZK1" s="989"/>
      <c r="SZL1" s="989"/>
      <c r="SZM1" s="989"/>
      <c r="SZN1" s="989"/>
      <c r="SZO1" s="989"/>
      <c r="SZP1" s="989"/>
      <c r="SZQ1" s="989"/>
      <c r="SZR1" s="989"/>
      <c r="SZS1" s="989"/>
      <c r="SZT1" s="989"/>
      <c r="SZU1" s="989"/>
      <c r="SZV1" s="989"/>
      <c r="SZW1" s="989"/>
      <c r="SZX1" s="989"/>
      <c r="SZY1" s="989"/>
      <c r="SZZ1" s="989"/>
      <c r="TAA1" s="989"/>
      <c r="TAB1" s="989"/>
      <c r="TAC1" s="989"/>
      <c r="TAD1" s="989"/>
      <c r="TAE1" s="989"/>
      <c r="TAF1" s="989"/>
      <c r="TAG1" s="989"/>
      <c r="TAH1" s="989"/>
      <c r="TAI1" s="989"/>
      <c r="TAJ1" s="989"/>
      <c r="TAK1" s="989"/>
      <c r="TAL1" s="989"/>
      <c r="TAM1" s="989"/>
      <c r="TAN1" s="989"/>
      <c r="TAO1" s="989"/>
      <c r="TAP1" s="989"/>
      <c r="TAQ1" s="989"/>
      <c r="TAR1" s="989"/>
      <c r="TAS1" s="989"/>
      <c r="TAT1" s="989"/>
      <c r="TAU1" s="989"/>
      <c r="TAV1" s="989"/>
      <c r="TAW1" s="989"/>
      <c r="TAX1" s="989"/>
      <c r="TAY1" s="989"/>
      <c r="TAZ1" s="989"/>
      <c r="TBA1" s="989"/>
      <c r="TBB1" s="989"/>
      <c r="TBC1" s="989"/>
      <c r="TBD1" s="989"/>
      <c r="TBE1" s="989"/>
      <c r="TBF1" s="989"/>
      <c r="TBG1" s="989"/>
      <c r="TBH1" s="989"/>
      <c r="TBI1" s="989"/>
      <c r="TBJ1" s="989"/>
      <c r="TBK1" s="989"/>
      <c r="TBL1" s="989"/>
      <c r="TBM1" s="989"/>
      <c r="TBN1" s="989"/>
      <c r="TBO1" s="989"/>
      <c r="TBP1" s="989"/>
      <c r="TBQ1" s="989"/>
      <c r="TBR1" s="989"/>
      <c r="TBS1" s="989"/>
      <c r="TBT1" s="989"/>
      <c r="TBU1" s="989"/>
      <c r="TBV1" s="989"/>
      <c r="TBW1" s="989"/>
      <c r="TBX1" s="989"/>
      <c r="TBY1" s="989"/>
      <c r="TBZ1" s="989"/>
      <c r="TCA1" s="989"/>
      <c r="TCB1" s="989"/>
      <c r="TCC1" s="989"/>
      <c r="TCD1" s="989"/>
      <c r="TCE1" s="989"/>
      <c r="TCF1" s="989"/>
      <c r="TCG1" s="989"/>
      <c r="TCH1" s="989"/>
      <c r="TCI1" s="989"/>
      <c r="TCJ1" s="989"/>
      <c r="TCK1" s="989"/>
      <c r="TCL1" s="989"/>
      <c r="TCM1" s="989"/>
      <c r="TCN1" s="989"/>
      <c r="TCO1" s="989"/>
      <c r="TCP1" s="989"/>
      <c r="TCQ1" s="989"/>
      <c r="TCR1" s="989"/>
      <c r="TCS1" s="989"/>
      <c r="TCT1" s="989"/>
      <c r="TCU1" s="989"/>
      <c r="TCV1" s="989"/>
      <c r="TCW1" s="989"/>
      <c r="TCX1" s="989"/>
      <c r="TCY1" s="989"/>
      <c r="TCZ1" s="989"/>
      <c r="TDA1" s="989"/>
      <c r="TDB1" s="989"/>
      <c r="TDC1" s="989"/>
      <c r="TDD1" s="989"/>
      <c r="TDE1" s="989"/>
      <c r="TDF1" s="989"/>
      <c r="TDG1" s="989"/>
      <c r="TDH1" s="989"/>
      <c r="TDI1" s="989"/>
      <c r="TDJ1" s="989"/>
      <c r="TDK1" s="989"/>
      <c r="TDL1" s="989"/>
      <c r="TDM1" s="989"/>
      <c r="TDN1" s="989"/>
      <c r="TDO1" s="989"/>
      <c r="TDP1" s="989"/>
      <c r="TDQ1" s="989"/>
      <c r="TDR1" s="989"/>
      <c r="TDS1" s="989"/>
      <c r="TDT1" s="989"/>
      <c r="TDU1" s="989"/>
      <c r="TDV1" s="989"/>
      <c r="TDW1" s="989"/>
      <c r="TDX1" s="989"/>
      <c r="TDY1" s="989"/>
      <c r="TDZ1" s="989"/>
      <c r="TEA1" s="989"/>
      <c r="TEB1" s="989"/>
      <c r="TEC1" s="989"/>
      <c r="TED1" s="989"/>
      <c r="TEE1" s="989"/>
      <c r="TEF1" s="989"/>
      <c r="TEG1" s="989"/>
      <c r="TEH1" s="989"/>
      <c r="TEI1" s="989"/>
      <c r="TEJ1" s="989"/>
      <c r="TEK1" s="989"/>
      <c r="TEL1" s="989"/>
      <c r="TEM1" s="989"/>
      <c r="TEN1" s="989"/>
      <c r="TEO1" s="989"/>
      <c r="TEP1" s="989"/>
      <c r="TEQ1" s="989"/>
      <c r="TER1" s="989"/>
      <c r="TES1" s="989"/>
      <c r="TET1" s="989"/>
      <c r="TEU1" s="989"/>
      <c r="TEV1" s="989"/>
      <c r="TEW1" s="989"/>
      <c r="TEX1" s="989"/>
      <c r="TEY1" s="989"/>
      <c r="TEZ1" s="989"/>
      <c r="TFA1" s="989"/>
      <c r="TFB1" s="989"/>
      <c r="TFC1" s="989"/>
      <c r="TFD1" s="989"/>
      <c r="TFE1" s="989"/>
      <c r="TFF1" s="989"/>
      <c r="TFG1" s="989"/>
      <c r="TFH1" s="989"/>
      <c r="TFI1" s="989"/>
      <c r="TFJ1" s="989"/>
      <c r="TFK1" s="989"/>
      <c r="TFL1" s="989"/>
      <c r="TFM1" s="989"/>
      <c r="TFN1" s="989"/>
      <c r="TFO1" s="989"/>
      <c r="TFP1" s="989"/>
      <c r="TFQ1" s="989"/>
      <c r="TFR1" s="989"/>
      <c r="TFS1" s="989"/>
      <c r="TFT1" s="989"/>
      <c r="TFU1" s="989"/>
      <c r="TFV1" s="989"/>
      <c r="TFW1" s="989"/>
      <c r="TFX1" s="989"/>
      <c r="TFY1" s="989"/>
      <c r="TFZ1" s="989"/>
      <c r="TGA1" s="989"/>
      <c r="TGB1" s="989"/>
      <c r="TGC1" s="989"/>
      <c r="TGD1" s="989"/>
      <c r="TGE1" s="989"/>
      <c r="TGF1" s="989"/>
      <c r="TGG1" s="989"/>
      <c r="TGH1" s="989"/>
      <c r="TGI1" s="989"/>
      <c r="TGJ1" s="989"/>
      <c r="TGK1" s="989"/>
      <c r="TGL1" s="989"/>
      <c r="TGM1" s="989"/>
      <c r="TGN1" s="989"/>
      <c r="TGO1" s="989"/>
      <c r="TGP1" s="989"/>
      <c r="TGQ1" s="989"/>
      <c r="TGR1" s="989"/>
      <c r="TGS1" s="989"/>
      <c r="TGT1" s="989"/>
      <c r="TGU1" s="989"/>
      <c r="TGV1" s="989"/>
      <c r="TGW1" s="989"/>
      <c r="TGX1" s="989"/>
      <c r="TGY1" s="989"/>
      <c r="TGZ1" s="989"/>
      <c r="THA1" s="989"/>
      <c r="THB1" s="989"/>
      <c r="THC1" s="989"/>
      <c r="THD1" s="989"/>
      <c r="THE1" s="989"/>
      <c r="THF1" s="989"/>
      <c r="THG1" s="989"/>
      <c r="THH1" s="989"/>
      <c r="THI1" s="989"/>
      <c r="THJ1" s="989"/>
      <c r="THK1" s="989"/>
      <c r="THL1" s="989"/>
      <c r="THM1" s="989"/>
      <c r="THN1" s="989"/>
      <c r="THO1" s="989"/>
      <c r="THP1" s="989"/>
      <c r="THQ1" s="989"/>
      <c r="THR1" s="989"/>
      <c r="THS1" s="989"/>
      <c r="THT1" s="989"/>
      <c r="THU1" s="989"/>
      <c r="THV1" s="989"/>
      <c r="THW1" s="989"/>
      <c r="THX1" s="989"/>
      <c r="THY1" s="989"/>
      <c r="THZ1" s="989"/>
      <c r="TIA1" s="989"/>
      <c r="TIB1" s="989"/>
      <c r="TIC1" s="989"/>
      <c r="TID1" s="989"/>
      <c r="TIE1" s="989"/>
      <c r="TIF1" s="989"/>
      <c r="TIG1" s="989"/>
      <c r="TIH1" s="989"/>
      <c r="TII1" s="989"/>
      <c r="TIJ1" s="989"/>
      <c r="TIK1" s="989"/>
      <c r="TIL1" s="989"/>
      <c r="TIM1" s="989"/>
      <c r="TIN1" s="989"/>
      <c r="TIO1" s="989"/>
      <c r="TIP1" s="989"/>
      <c r="TIQ1" s="989"/>
      <c r="TIR1" s="989"/>
      <c r="TIS1" s="989"/>
      <c r="TIT1" s="989"/>
      <c r="TIU1" s="989"/>
      <c r="TIV1" s="989"/>
      <c r="TIW1" s="989"/>
      <c r="TIX1" s="989"/>
      <c r="TIY1" s="989"/>
      <c r="TIZ1" s="989"/>
      <c r="TJA1" s="989"/>
      <c r="TJB1" s="989"/>
      <c r="TJC1" s="989"/>
      <c r="TJD1" s="989"/>
      <c r="TJE1" s="989"/>
      <c r="TJF1" s="989"/>
      <c r="TJG1" s="989"/>
      <c r="TJH1" s="989"/>
      <c r="TJI1" s="989"/>
      <c r="TJJ1" s="989"/>
      <c r="TJK1" s="989"/>
      <c r="TJL1" s="989"/>
      <c r="TJM1" s="989"/>
      <c r="TJN1" s="989"/>
      <c r="TJO1" s="989"/>
      <c r="TJP1" s="989"/>
      <c r="TJQ1" s="989"/>
      <c r="TJR1" s="989"/>
      <c r="TJS1" s="989"/>
      <c r="TJT1" s="989"/>
      <c r="TJU1" s="989"/>
      <c r="TJV1" s="989"/>
      <c r="TJW1" s="989"/>
      <c r="TJX1" s="989"/>
      <c r="TJY1" s="989"/>
      <c r="TJZ1" s="989"/>
      <c r="TKA1" s="989"/>
      <c r="TKB1" s="989"/>
      <c r="TKC1" s="989"/>
      <c r="TKD1" s="989"/>
      <c r="TKE1" s="989"/>
      <c r="TKF1" s="989"/>
      <c r="TKG1" s="989"/>
      <c r="TKH1" s="989"/>
      <c r="TKI1" s="989"/>
      <c r="TKJ1" s="989"/>
      <c r="TKK1" s="989"/>
      <c r="TKL1" s="989"/>
      <c r="TKM1" s="989"/>
      <c r="TKN1" s="989"/>
      <c r="TKO1" s="989"/>
      <c r="TKP1" s="989"/>
      <c r="TKQ1" s="989"/>
      <c r="TKR1" s="989"/>
      <c r="TKS1" s="989"/>
      <c r="TKT1" s="989"/>
      <c r="TKU1" s="989"/>
      <c r="TKV1" s="989"/>
      <c r="TKW1" s="989"/>
      <c r="TKX1" s="989"/>
      <c r="TKY1" s="989"/>
      <c r="TKZ1" s="989"/>
      <c r="TLA1" s="989"/>
      <c r="TLB1" s="989"/>
      <c r="TLC1" s="989"/>
      <c r="TLD1" s="989"/>
      <c r="TLE1" s="989"/>
      <c r="TLF1" s="989"/>
      <c r="TLG1" s="989"/>
      <c r="TLH1" s="989"/>
      <c r="TLI1" s="989"/>
      <c r="TLJ1" s="989"/>
      <c r="TLK1" s="989"/>
      <c r="TLL1" s="989"/>
      <c r="TLM1" s="989"/>
      <c r="TLN1" s="989"/>
      <c r="TLO1" s="989"/>
      <c r="TLP1" s="989"/>
      <c r="TLQ1" s="989"/>
      <c r="TLR1" s="989"/>
      <c r="TLS1" s="989"/>
      <c r="TLT1" s="989"/>
      <c r="TLU1" s="989"/>
      <c r="TLV1" s="989"/>
      <c r="TLW1" s="989"/>
      <c r="TLX1" s="989"/>
      <c r="TLY1" s="989"/>
      <c r="TLZ1" s="989"/>
      <c r="TMA1" s="989"/>
      <c r="TMB1" s="989"/>
      <c r="TMC1" s="989"/>
      <c r="TMD1" s="989"/>
      <c r="TME1" s="989"/>
      <c r="TMF1" s="989"/>
      <c r="TMG1" s="989"/>
      <c r="TMH1" s="989"/>
      <c r="TMI1" s="989"/>
      <c r="TMJ1" s="989"/>
      <c r="TMK1" s="989"/>
      <c r="TML1" s="989"/>
      <c r="TMM1" s="989"/>
      <c r="TMN1" s="989"/>
      <c r="TMO1" s="989"/>
      <c r="TMP1" s="989"/>
      <c r="TMQ1" s="989"/>
      <c r="TMR1" s="989"/>
      <c r="TMS1" s="989"/>
      <c r="TMT1" s="989"/>
      <c r="TMU1" s="989"/>
      <c r="TMV1" s="989"/>
      <c r="TMW1" s="989"/>
      <c r="TMX1" s="989"/>
      <c r="TMY1" s="989"/>
      <c r="TMZ1" s="989"/>
      <c r="TNA1" s="989"/>
      <c r="TNB1" s="989"/>
      <c r="TNC1" s="989"/>
      <c r="TND1" s="989"/>
      <c r="TNE1" s="989"/>
      <c r="TNF1" s="989"/>
      <c r="TNG1" s="989"/>
      <c r="TNH1" s="989"/>
      <c r="TNI1" s="989"/>
      <c r="TNJ1" s="989"/>
      <c r="TNK1" s="989"/>
      <c r="TNL1" s="989"/>
      <c r="TNM1" s="989"/>
      <c r="TNN1" s="989"/>
      <c r="TNO1" s="989"/>
      <c r="TNP1" s="989"/>
      <c r="TNQ1" s="989"/>
      <c r="TNR1" s="989"/>
      <c r="TNS1" s="989"/>
      <c r="TNT1" s="989"/>
      <c r="TNU1" s="989"/>
      <c r="TNV1" s="989"/>
      <c r="TNW1" s="989"/>
      <c r="TNX1" s="989"/>
      <c r="TNY1" s="989"/>
      <c r="TNZ1" s="989"/>
      <c r="TOA1" s="989"/>
      <c r="TOB1" s="989"/>
      <c r="TOC1" s="989"/>
      <c r="TOD1" s="989"/>
      <c r="TOE1" s="989"/>
      <c r="TOF1" s="989"/>
      <c r="TOG1" s="989"/>
      <c r="TOH1" s="989"/>
      <c r="TOI1" s="989"/>
      <c r="TOJ1" s="989"/>
      <c r="TOK1" s="989"/>
      <c r="TOL1" s="989"/>
      <c r="TOM1" s="989"/>
      <c r="TON1" s="989"/>
      <c r="TOO1" s="989"/>
      <c r="TOP1" s="989"/>
      <c r="TOQ1" s="989"/>
      <c r="TOR1" s="989"/>
      <c r="TOS1" s="989"/>
      <c r="TOT1" s="989"/>
      <c r="TOU1" s="989"/>
      <c r="TOV1" s="989"/>
      <c r="TOW1" s="989"/>
      <c r="TOX1" s="989"/>
      <c r="TOY1" s="989"/>
      <c r="TOZ1" s="989"/>
      <c r="TPA1" s="989"/>
      <c r="TPB1" s="989"/>
      <c r="TPC1" s="989"/>
      <c r="TPD1" s="989"/>
      <c r="TPE1" s="989"/>
      <c r="TPF1" s="989"/>
      <c r="TPG1" s="989"/>
      <c r="TPH1" s="989"/>
      <c r="TPI1" s="989"/>
      <c r="TPJ1" s="989"/>
      <c r="TPK1" s="989"/>
      <c r="TPL1" s="989"/>
      <c r="TPM1" s="989"/>
      <c r="TPN1" s="989"/>
      <c r="TPO1" s="989"/>
      <c r="TPP1" s="989"/>
      <c r="TPQ1" s="989"/>
      <c r="TPR1" s="989"/>
      <c r="TPS1" s="989"/>
      <c r="TPT1" s="989"/>
      <c r="TPU1" s="989"/>
      <c r="TPV1" s="989"/>
      <c r="TPW1" s="989"/>
      <c r="TPX1" s="989"/>
      <c r="TPY1" s="989"/>
      <c r="TPZ1" s="989"/>
      <c r="TQA1" s="989"/>
      <c r="TQB1" s="989"/>
      <c r="TQC1" s="989"/>
      <c r="TQD1" s="989"/>
      <c r="TQE1" s="989"/>
      <c r="TQF1" s="989"/>
      <c r="TQG1" s="989"/>
      <c r="TQH1" s="989"/>
      <c r="TQI1" s="989"/>
      <c r="TQJ1" s="989"/>
      <c r="TQK1" s="989"/>
      <c r="TQL1" s="989"/>
      <c r="TQM1" s="989"/>
      <c r="TQN1" s="989"/>
      <c r="TQO1" s="989"/>
      <c r="TQP1" s="989"/>
      <c r="TQQ1" s="989"/>
      <c r="TQR1" s="989"/>
      <c r="TQS1" s="989"/>
      <c r="TQT1" s="989"/>
      <c r="TQU1" s="989"/>
      <c r="TQV1" s="989"/>
      <c r="TQW1" s="989"/>
      <c r="TQX1" s="989"/>
      <c r="TQY1" s="989"/>
      <c r="TQZ1" s="989"/>
      <c r="TRA1" s="989"/>
      <c r="TRB1" s="989"/>
      <c r="TRC1" s="989"/>
      <c r="TRD1" s="989"/>
      <c r="TRE1" s="989"/>
      <c r="TRF1" s="989"/>
      <c r="TRG1" s="989"/>
      <c r="TRH1" s="989"/>
      <c r="TRI1" s="989"/>
      <c r="TRJ1" s="989"/>
      <c r="TRK1" s="989"/>
      <c r="TRL1" s="989"/>
      <c r="TRM1" s="989"/>
      <c r="TRN1" s="989"/>
      <c r="TRO1" s="989"/>
      <c r="TRP1" s="989"/>
      <c r="TRQ1" s="989"/>
      <c r="TRR1" s="989"/>
      <c r="TRS1" s="989"/>
      <c r="TRT1" s="989"/>
      <c r="TRU1" s="989"/>
      <c r="TRV1" s="989"/>
      <c r="TRW1" s="989"/>
      <c r="TRX1" s="989"/>
      <c r="TRY1" s="989"/>
      <c r="TRZ1" s="989"/>
      <c r="TSA1" s="989"/>
      <c r="TSB1" s="989"/>
      <c r="TSC1" s="989"/>
      <c r="TSD1" s="989"/>
      <c r="TSE1" s="989"/>
      <c r="TSF1" s="989"/>
      <c r="TSG1" s="989"/>
      <c r="TSH1" s="989"/>
      <c r="TSI1" s="989"/>
      <c r="TSJ1" s="989"/>
      <c r="TSK1" s="989"/>
      <c r="TSL1" s="989"/>
      <c r="TSM1" s="989"/>
      <c r="TSN1" s="989"/>
      <c r="TSO1" s="989"/>
      <c r="TSP1" s="989"/>
      <c r="TSQ1" s="989"/>
      <c r="TSR1" s="989"/>
      <c r="TSS1" s="989"/>
      <c r="TST1" s="989"/>
      <c r="TSU1" s="989"/>
      <c r="TSV1" s="989"/>
      <c r="TSW1" s="989"/>
      <c r="TSX1" s="989"/>
      <c r="TSY1" s="989"/>
      <c r="TSZ1" s="989"/>
      <c r="TTA1" s="989"/>
      <c r="TTB1" s="989"/>
      <c r="TTC1" s="989"/>
      <c r="TTD1" s="989"/>
      <c r="TTE1" s="989"/>
      <c r="TTF1" s="989"/>
      <c r="TTG1" s="989"/>
      <c r="TTH1" s="989"/>
      <c r="TTI1" s="989"/>
      <c r="TTJ1" s="989"/>
      <c r="TTK1" s="989"/>
      <c r="TTL1" s="989"/>
      <c r="TTM1" s="989"/>
      <c r="TTN1" s="989"/>
      <c r="TTO1" s="989"/>
      <c r="TTP1" s="989"/>
      <c r="TTQ1" s="989"/>
      <c r="TTR1" s="989"/>
      <c r="TTS1" s="989"/>
      <c r="TTT1" s="989"/>
      <c r="TTU1" s="989"/>
      <c r="TTV1" s="989"/>
      <c r="TTW1" s="989"/>
      <c r="TTX1" s="989"/>
      <c r="TTY1" s="989"/>
      <c r="TTZ1" s="989"/>
      <c r="TUA1" s="989"/>
      <c r="TUB1" s="989"/>
      <c r="TUC1" s="989"/>
      <c r="TUD1" s="989"/>
      <c r="TUE1" s="989"/>
      <c r="TUF1" s="989"/>
      <c r="TUG1" s="989"/>
      <c r="TUH1" s="989"/>
      <c r="TUI1" s="989"/>
      <c r="TUJ1" s="989"/>
      <c r="TUK1" s="989"/>
      <c r="TUL1" s="989"/>
      <c r="TUM1" s="989"/>
      <c r="TUN1" s="989"/>
      <c r="TUO1" s="989"/>
      <c r="TUP1" s="989"/>
      <c r="TUQ1" s="989"/>
      <c r="TUR1" s="989"/>
      <c r="TUS1" s="989"/>
      <c r="TUT1" s="989"/>
      <c r="TUU1" s="989"/>
      <c r="TUV1" s="989"/>
      <c r="TUW1" s="989"/>
      <c r="TUX1" s="989"/>
      <c r="TUY1" s="989"/>
      <c r="TUZ1" s="989"/>
      <c r="TVA1" s="989"/>
      <c r="TVB1" s="989"/>
      <c r="TVC1" s="989"/>
      <c r="TVD1" s="989"/>
      <c r="TVE1" s="989"/>
      <c r="TVF1" s="989"/>
      <c r="TVG1" s="989"/>
      <c r="TVH1" s="989"/>
      <c r="TVI1" s="989"/>
      <c r="TVJ1" s="989"/>
      <c r="TVK1" s="989"/>
      <c r="TVL1" s="989"/>
      <c r="TVM1" s="989"/>
      <c r="TVN1" s="989"/>
      <c r="TVO1" s="989"/>
      <c r="TVP1" s="989"/>
      <c r="TVQ1" s="989"/>
      <c r="TVR1" s="989"/>
      <c r="TVS1" s="989"/>
      <c r="TVT1" s="989"/>
      <c r="TVU1" s="989"/>
      <c r="TVV1" s="989"/>
      <c r="TVW1" s="989"/>
      <c r="TVX1" s="989"/>
      <c r="TVY1" s="989"/>
      <c r="TVZ1" s="989"/>
      <c r="TWA1" s="989"/>
      <c r="TWB1" s="989"/>
      <c r="TWC1" s="989"/>
      <c r="TWD1" s="989"/>
      <c r="TWE1" s="989"/>
      <c r="TWF1" s="989"/>
      <c r="TWG1" s="989"/>
      <c r="TWH1" s="989"/>
      <c r="TWI1" s="989"/>
      <c r="TWJ1" s="989"/>
      <c r="TWK1" s="989"/>
      <c r="TWL1" s="989"/>
      <c r="TWM1" s="989"/>
      <c r="TWN1" s="989"/>
      <c r="TWO1" s="989"/>
      <c r="TWP1" s="989"/>
      <c r="TWQ1" s="989"/>
      <c r="TWR1" s="989"/>
      <c r="TWS1" s="989"/>
      <c r="TWT1" s="989"/>
      <c r="TWU1" s="989"/>
      <c r="TWV1" s="989"/>
      <c r="TWW1" s="989"/>
      <c r="TWX1" s="989"/>
      <c r="TWY1" s="989"/>
      <c r="TWZ1" s="989"/>
      <c r="TXA1" s="989"/>
      <c r="TXB1" s="989"/>
      <c r="TXC1" s="989"/>
      <c r="TXD1" s="989"/>
      <c r="TXE1" s="989"/>
      <c r="TXF1" s="989"/>
      <c r="TXG1" s="989"/>
      <c r="TXH1" s="989"/>
      <c r="TXI1" s="989"/>
      <c r="TXJ1" s="989"/>
      <c r="TXK1" s="989"/>
      <c r="TXL1" s="989"/>
      <c r="TXM1" s="989"/>
      <c r="TXN1" s="989"/>
      <c r="TXO1" s="989"/>
      <c r="TXP1" s="989"/>
      <c r="TXQ1" s="989"/>
      <c r="TXR1" s="989"/>
      <c r="TXS1" s="989"/>
      <c r="TXT1" s="989"/>
      <c r="TXU1" s="989"/>
      <c r="TXV1" s="989"/>
      <c r="TXW1" s="989"/>
      <c r="TXX1" s="989"/>
      <c r="TXY1" s="989"/>
      <c r="TXZ1" s="989"/>
      <c r="TYA1" s="989"/>
      <c r="TYB1" s="989"/>
      <c r="TYC1" s="989"/>
      <c r="TYD1" s="989"/>
      <c r="TYE1" s="989"/>
      <c r="TYF1" s="989"/>
      <c r="TYG1" s="989"/>
      <c r="TYH1" s="989"/>
      <c r="TYI1" s="989"/>
      <c r="TYJ1" s="989"/>
      <c r="TYK1" s="989"/>
      <c r="TYL1" s="989"/>
      <c r="TYM1" s="989"/>
      <c r="TYN1" s="989"/>
      <c r="TYO1" s="989"/>
      <c r="TYP1" s="989"/>
      <c r="TYQ1" s="989"/>
      <c r="TYR1" s="989"/>
      <c r="TYS1" s="989"/>
      <c r="TYT1" s="989"/>
      <c r="TYU1" s="989"/>
      <c r="TYV1" s="989"/>
      <c r="TYW1" s="989"/>
      <c r="TYX1" s="989"/>
      <c r="TYY1" s="989"/>
      <c r="TYZ1" s="989"/>
      <c r="TZA1" s="989"/>
      <c r="TZB1" s="989"/>
      <c r="TZC1" s="989"/>
      <c r="TZD1" s="989"/>
      <c r="TZE1" s="989"/>
      <c r="TZF1" s="989"/>
      <c r="TZG1" s="989"/>
      <c r="TZH1" s="989"/>
      <c r="TZI1" s="989"/>
      <c r="TZJ1" s="989"/>
      <c r="TZK1" s="989"/>
      <c r="TZL1" s="989"/>
      <c r="TZM1" s="989"/>
      <c r="TZN1" s="989"/>
      <c r="TZO1" s="989"/>
      <c r="TZP1" s="989"/>
      <c r="TZQ1" s="989"/>
      <c r="TZR1" s="989"/>
      <c r="TZS1" s="989"/>
      <c r="TZT1" s="989"/>
      <c r="TZU1" s="989"/>
      <c r="TZV1" s="989"/>
      <c r="TZW1" s="989"/>
      <c r="TZX1" s="989"/>
      <c r="TZY1" s="989"/>
      <c r="TZZ1" s="989"/>
      <c r="UAA1" s="989"/>
      <c r="UAB1" s="989"/>
      <c r="UAC1" s="989"/>
      <c r="UAD1" s="989"/>
      <c r="UAE1" s="989"/>
      <c r="UAF1" s="989"/>
      <c r="UAG1" s="989"/>
      <c r="UAH1" s="989"/>
      <c r="UAI1" s="989"/>
      <c r="UAJ1" s="989"/>
      <c r="UAK1" s="989"/>
      <c r="UAL1" s="989"/>
      <c r="UAM1" s="989"/>
      <c r="UAN1" s="989"/>
      <c r="UAO1" s="989"/>
      <c r="UAP1" s="989"/>
      <c r="UAQ1" s="989"/>
      <c r="UAR1" s="989"/>
      <c r="UAS1" s="989"/>
      <c r="UAT1" s="989"/>
      <c r="UAU1" s="989"/>
      <c r="UAV1" s="989"/>
      <c r="UAW1" s="989"/>
      <c r="UAX1" s="989"/>
      <c r="UAY1" s="989"/>
      <c r="UAZ1" s="989"/>
      <c r="UBA1" s="989"/>
      <c r="UBB1" s="989"/>
      <c r="UBC1" s="989"/>
      <c r="UBD1" s="989"/>
      <c r="UBE1" s="989"/>
      <c r="UBF1" s="989"/>
      <c r="UBG1" s="989"/>
      <c r="UBH1" s="989"/>
      <c r="UBI1" s="989"/>
      <c r="UBJ1" s="989"/>
      <c r="UBK1" s="989"/>
      <c r="UBL1" s="989"/>
      <c r="UBM1" s="989"/>
      <c r="UBN1" s="989"/>
      <c r="UBO1" s="989"/>
      <c r="UBP1" s="989"/>
      <c r="UBQ1" s="989"/>
      <c r="UBR1" s="989"/>
      <c r="UBS1" s="989"/>
      <c r="UBT1" s="989"/>
      <c r="UBU1" s="989"/>
      <c r="UBV1" s="989"/>
      <c r="UBW1" s="989"/>
      <c r="UBX1" s="989"/>
      <c r="UBY1" s="989"/>
      <c r="UBZ1" s="989"/>
      <c r="UCA1" s="989"/>
      <c r="UCB1" s="989"/>
      <c r="UCC1" s="989"/>
      <c r="UCD1" s="989"/>
      <c r="UCE1" s="989"/>
      <c r="UCF1" s="989"/>
      <c r="UCG1" s="989"/>
      <c r="UCH1" s="989"/>
      <c r="UCI1" s="989"/>
      <c r="UCJ1" s="989"/>
      <c r="UCK1" s="989"/>
      <c r="UCL1" s="989"/>
      <c r="UCM1" s="989"/>
      <c r="UCN1" s="989"/>
      <c r="UCO1" s="989"/>
      <c r="UCP1" s="989"/>
      <c r="UCQ1" s="989"/>
      <c r="UCR1" s="989"/>
      <c r="UCS1" s="989"/>
      <c r="UCT1" s="989"/>
      <c r="UCU1" s="989"/>
      <c r="UCV1" s="989"/>
      <c r="UCW1" s="989"/>
      <c r="UCX1" s="989"/>
      <c r="UCY1" s="989"/>
      <c r="UCZ1" s="989"/>
      <c r="UDA1" s="989"/>
      <c r="UDB1" s="989"/>
      <c r="UDC1" s="989"/>
      <c r="UDD1" s="989"/>
      <c r="UDE1" s="989"/>
      <c r="UDF1" s="989"/>
      <c r="UDG1" s="989"/>
      <c r="UDH1" s="989"/>
      <c r="UDI1" s="989"/>
      <c r="UDJ1" s="989"/>
      <c r="UDK1" s="989"/>
      <c r="UDL1" s="989"/>
      <c r="UDM1" s="989"/>
      <c r="UDN1" s="989"/>
      <c r="UDO1" s="989"/>
      <c r="UDP1" s="989"/>
      <c r="UDQ1" s="989"/>
      <c r="UDR1" s="989"/>
      <c r="UDS1" s="989"/>
      <c r="UDT1" s="989"/>
      <c r="UDU1" s="989"/>
      <c r="UDV1" s="989"/>
      <c r="UDW1" s="989"/>
      <c r="UDX1" s="989"/>
      <c r="UDY1" s="989"/>
      <c r="UDZ1" s="989"/>
      <c r="UEA1" s="989"/>
      <c r="UEB1" s="989"/>
      <c r="UEC1" s="989"/>
      <c r="UED1" s="989"/>
      <c r="UEE1" s="989"/>
      <c r="UEF1" s="989"/>
      <c r="UEG1" s="989"/>
      <c r="UEH1" s="989"/>
      <c r="UEI1" s="989"/>
      <c r="UEJ1" s="989"/>
      <c r="UEK1" s="989"/>
      <c r="UEL1" s="989"/>
      <c r="UEM1" s="989"/>
      <c r="UEN1" s="989"/>
      <c r="UEO1" s="989"/>
      <c r="UEP1" s="989"/>
      <c r="UEQ1" s="989"/>
      <c r="UER1" s="989"/>
      <c r="UES1" s="989"/>
      <c r="UET1" s="989"/>
      <c r="UEU1" s="989"/>
      <c r="UEV1" s="989"/>
      <c r="UEW1" s="989"/>
      <c r="UEX1" s="989"/>
      <c r="UEY1" s="989"/>
      <c r="UEZ1" s="989"/>
      <c r="UFA1" s="989"/>
      <c r="UFB1" s="989"/>
      <c r="UFC1" s="989"/>
      <c r="UFD1" s="989"/>
      <c r="UFE1" s="989"/>
      <c r="UFF1" s="989"/>
      <c r="UFG1" s="989"/>
      <c r="UFH1" s="989"/>
      <c r="UFI1" s="989"/>
      <c r="UFJ1" s="989"/>
      <c r="UFK1" s="989"/>
      <c r="UFL1" s="989"/>
      <c r="UFM1" s="989"/>
      <c r="UFN1" s="989"/>
      <c r="UFO1" s="989"/>
      <c r="UFP1" s="989"/>
      <c r="UFQ1" s="989"/>
      <c r="UFR1" s="989"/>
      <c r="UFS1" s="989"/>
      <c r="UFT1" s="989"/>
      <c r="UFU1" s="989"/>
      <c r="UFV1" s="989"/>
      <c r="UFW1" s="989"/>
      <c r="UFX1" s="989"/>
      <c r="UFY1" s="989"/>
      <c r="UFZ1" s="989"/>
      <c r="UGA1" s="989"/>
      <c r="UGB1" s="989"/>
      <c r="UGC1" s="989"/>
      <c r="UGD1" s="989"/>
      <c r="UGE1" s="989"/>
      <c r="UGF1" s="989"/>
      <c r="UGG1" s="989"/>
      <c r="UGH1" s="989"/>
      <c r="UGI1" s="989"/>
      <c r="UGJ1" s="989"/>
      <c r="UGK1" s="989"/>
      <c r="UGL1" s="989"/>
      <c r="UGM1" s="989"/>
      <c r="UGN1" s="989"/>
      <c r="UGO1" s="989"/>
      <c r="UGP1" s="989"/>
      <c r="UGQ1" s="989"/>
      <c r="UGR1" s="989"/>
      <c r="UGS1" s="989"/>
      <c r="UGT1" s="989"/>
      <c r="UGU1" s="989"/>
      <c r="UGV1" s="989"/>
      <c r="UGW1" s="989"/>
      <c r="UGX1" s="989"/>
      <c r="UGY1" s="989"/>
      <c r="UGZ1" s="989"/>
      <c r="UHA1" s="989"/>
      <c r="UHB1" s="989"/>
      <c r="UHC1" s="989"/>
      <c r="UHD1" s="989"/>
      <c r="UHE1" s="989"/>
      <c r="UHF1" s="989"/>
      <c r="UHG1" s="989"/>
      <c r="UHH1" s="989"/>
      <c r="UHI1" s="989"/>
      <c r="UHJ1" s="989"/>
      <c r="UHK1" s="989"/>
      <c r="UHL1" s="989"/>
      <c r="UHM1" s="989"/>
      <c r="UHN1" s="989"/>
      <c r="UHO1" s="989"/>
      <c r="UHP1" s="989"/>
      <c r="UHQ1" s="989"/>
      <c r="UHR1" s="989"/>
      <c r="UHS1" s="989"/>
      <c r="UHT1" s="989"/>
      <c r="UHU1" s="989"/>
      <c r="UHV1" s="989"/>
      <c r="UHW1" s="989"/>
      <c r="UHX1" s="989"/>
      <c r="UHY1" s="989"/>
      <c r="UHZ1" s="989"/>
      <c r="UIA1" s="989"/>
      <c r="UIB1" s="989"/>
      <c r="UIC1" s="989"/>
      <c r="UID1" s="989"/>
      <c r="UIE1" s="989"/>
      <c r="UIF1" s="989"/>
      <c r="UIG1" s="989"/>
      <c r="UIH1" s="989"/>
      <c r="UII1" s="989"/>
      <c r="UIJ1" s="989"/>
      <c r="UIK1" s="989"/>
      <c r="UIL1" s="989"/>
      <c r="UIM1" s="989"/>
      <c r="UIN1" s="989"/>
      <c r="UIO1" s="989"/>
      <c r="UIP1" s="989"/>
      <c r="UIQ1" s="989"/>
      <c r="UIR1" s="989"/>
      <c r="UIS1" s="989"/>
      <c r="UIT1" s="989"/>
      <c r="UIU1" s="989"/>
      <c r="UIV1" s="989"/>
      <c r="UIW1" s="989"/>
      <c r="UIX1" s="989"/>
      <c r="UIY1" s="989"/>
      <c r="UIZ1" s="989"/>
      <c r="UJA1" s="989"/>
      <c r="UJB1" s="989"/>
      <c r="UJC1" s="989"/>
      <c r="UJD1" s="989"/>
      <c r="UJE1" s="989"/>
      <c r="UJF1" s="989"/>
      <c r="UJG1" s="989"/>
      <c r="UJH1" s="989"/>
      <c r="UJI1" s="989"/>
      <c r="UJJ1" s="989"/>
      <c r="UJK1" s="989"/>
      <c r="UJL1" s="989"/>
      <c r="UJM1" s="989"/>
      <c r="UJN1" s="989"/>
      <c r="UJO1" s="989"/>
      <c r="UJP1" s="989"/>
      <c r="UJQ1" s="989"/>
      <c r="UJR1" s="989"/>
      <c r="UJS1" s="989"/>
      <c r="UJT1" s="989"/>
      <c r="UJU1" s="989"/>
      <c r="UJV1" s="989"/>
      <c r="UJW1" s="989"/>
      <c r="UJX1" s="989"/>
      <c r="UJY1" s="989"/>
      <c r="UJZ1" s="989"/>
      <c r="UKA1" s="989"/>
      <c r="UKB1" s="989"/>
      <c r="UKC1" s="989"/>
      <c r="UKD1" s="989"/>
      <c r="UKE1" s="989"/>
      <c r="UKF1" s="989"/>
      <c r="UKG1" s="989"/>
      <c r="UKH1" s="989"/>
      <c r="UKI1" s="989"/>
      <c r="UKJ1" s="989"/>
      <c r="UKK1" s="989"/>
      <c r="UKL1" s="989"/>
      <c r="UKM1" s="989"/>
      <c r="UKN1" s="989"/>
      <c r="UKO1" s="989"/>
      <c r="UKP1" s="989"/>
      <c r="UKQ1" s="989"/>
      <c r="UKR1" s="989"/>
      <c r="UKS1" s="989"/>
      <c r="UKT1" s="989"/>
      <c r="UKU1" s="989"/>
      <c r="UKV1" s="989"/>
      <c r="UKW1" s="989"/>
      <c r="UKX1" s="989"/>
      <c r="UKY1" s="989"/>
      <c r="UKZ1" s="989"/>
      <c r="ULA1" s="989"/>
      <c r="ULB1" s="989"/>
      <c r="ULC1" s="989"/>
      <c r="ULD1" s="989"/>
      <c r="ULE1" s="989"/>
      <c r="ULF1" s="989"/>
      <c r="ULG1" s="989"/>
      <c r="ULH1" s="989"/>
      <c r="ULI1" s="989"/>
      <c r="ULJ1" s="989"/>
      <c r="ULK1" s="989"/>
      <c r="ULL1" s="989"/>
      <c r="ULM1" s="989"/>
      <c r="ULN1" s="989"/>
      <c r="ULO1" s="989"/>
      <c r="ULP1" s="989"/>
      <c r="ULQ1" s="989"/>
      <c r="ULR1" s="989"/>
      <c r="ULS1" s="989"/>
      <c r="ULT1" s="989"/>
      <c r="ULU1" s="989"/>
      <c r="ULV1" s="989"/>
      <c r="ULW1" s="989"/>
      <c r="ULX1" s="989"/>
      <c r="ULY1" s="989"/>
      <c r="ULZ1" s="989"/>
      <c r="UMA1" s="989"/>
      <c r="UMB1" s="989"/>
      <c r="UMC1" s="989"/>
      <c r="UMD1" s="989"/>
      <c r="UME1" s="989"/>
      <c r="UMF1" s="989"/>
      <c r="UMG1" s="989"/>
      <c r="UMH1" s="989"/>
      <c r="UMI1" s="989"/>
      <c r="UMJ1" s="989"/>
      <c r="UMK1" s="989"/>
      <c r="UML1" s="989"/>
      <c r="UMM1" s="989"/>
      <c r="UMN1" s="989"/>
      <c r="UMO1" s="989"/>
      <c r="UMP1" s="989"/>
      <c r="UMQ1" s="989"/>
      <c r="UMR1" s="989"/>
      <c r="UMS1" s="989"/>
      <c r="UMT1" s="989"/>
      <c r="UMU1" s="989"/>
      <c r="UMV1" s="989"/>
      <c r="UMW1" s="989"/>
      <c r="UMX1" s="989"/>
      <c r="UMY1" s="989"/>
      <c r="UMZ1" s="989"/>
      <c r="UNA1" s="989"/>
      <c r="UNB1" s="989"/>
      <c r="UNC1" s="989"/>
      <c r="UND1" s="989"/>
      <c r="UNE1" s="989"/>
      <c r="UNF1" s="989"/>
      <c r="UNG1" s="989"/>
      <c r="UNH1" s="989"/>
      <c r="UNI1" s="989"/>
      <c r="UNJ1" s="989"/>
      <c r="UNK1" s="989"/>
      <c r="UNL1" s="989"/>
      <c r="UNM1" s="989"/>
      <c r="UNN1" s="989"/>
      <c r="UNO1" s="989"/>
      <c r="UNP1" s="989"/>
      <c r="UNQ1" s="989"/>
      <c r="UNR1" s="989"/>
      <c r="UNS1" s="989"/>
      <c r="UNT1" s="989"/>
      <c r="UNU1" s="989"/>
      <c r="UNV1" s="989"/>
      <c r="UNW1" s="989"/>
      <c r="UNX1" s="989"/>
      <c r="UNY1" s="989"/>
      <c r="UNZ1" s="989"/>
      <c r="UOA1" s="989"/>
      <c r="UOB1" s="989"/>
      <c r="UOC1" s="989"/>
      <c r="UOD1" s="989"/>
      <c r="UOE1" s="989"/>
      <c r="UOF1" s="989"/>
      <c r="UOG1" s="989"/>
      <c r="UOH1" s="989"/>
      <c r="UOI1" s="989"/>
      <c r="UOJ1" s="989"/>
      <c r="UOK1" s="989"/>
      <c r="UOL1" s="989"/>
      <c r="UOM1" s="989"/>
      <c r="UON1" s="989"/>
      <c r="UOO1" s="989"/>
      <c r="UOP1" s="989"/>
      <c r="UOQ1" s="989"/>
      <c r="UOR1" s="989"/>
      <c r="UOS1" s="989"/>
      <c r="UOT1" s="989"/>
      <c r="UOU1" s="989"/>
      <c r="UOV1" s="989"/>
      <c r="UOW1" s="989"/>
      <c r="UOX1" s="989"/>
      <c r="UOY1" s="989"/>
      <c r="UOZ1" s="989"/>
      <c r="UPA1" s="989"/>
      <c r="UPB1" s="989"/>
      <c r="UPC1" s="989"/>
      <c r="UPD1" s="989"/>
      <c r="UPE1" s="989"/>
      <c r="UPF1" s="989"/>
      <c r="UPG1" s="989"/>
      <c r="UPH1" s="989"/>
      <c r="UPI1" s="989"/>
      <c r="UPJ1" s="989"/>
      <c r="UPK1" s="989"/>
      <c r="UPL1" s="989"/>
      <c r="UPM1" s="989"/>
      <c r="UPN1" s="989"/>
      <c r="UPO1" s="989"/>
      <c r="UPP1" s="989"/>
      <c r="UPQ1" s="989"/>
      <c r="UPR1" s="989"/>
      <c r="UPS1" s="989"/>
      <c r="UPT1" s="989"/>
      <c r="UPU1" s="989"/>
      <c r="UPV1" s="989"/>
      <c r="UPW1" s="989"/>
      <c r="UPX1" s="989"/>
      <c r="UPY1" s="989"/>
      <c r="UPZ1" s="989"/>
      <c r="UQA1" s="989"/>
      <c r="UQB1" s="989"/>
      <c r="UQC1" s="989"/>
      <c r="UQD1" s="989"/>
      <c r="UQE1" s="989"/>
      <c r="UQF1" s="989"/>
      <c r="UQG1" s="989"/>
      <c r="UQH1" s="989"/>
      <c r="UQI1" s="989"/>
      <c r="UQJ1" s="989"/>
      <c r="UQK1" s="989"/>
      <c r="UQL1" s="989"/>
      <c r="UQM1" s="989"/>
      <c r="UQN1" s="989"/>
      <c r="UQO1" s="989"/>
      <c r="UQP1" s="989"/>
      <c r="UQQ1" s="989"/>
      <c r="UQR1" s="989"/>
      <c r="UQS1" s="989"/>
      <c r="UQT1" s="989"/>
      <c r="UQU1" s="989"/>
      <c r="UQV1" s="989"/>
      <c r="UQW1" s="989"/>
      <c r="UQX1" s="989"/>
      <c r="UQY1" s="989"/>
      <c r="UQZ1" s="989"/>
      <c r="URA1" s="989"/>
      <c r="URB1" s="989"/>
      <c r="URC1" s="989"/>
      <c r="URD1" s="989"/>
      <c r="URE1" s="989"/>
      <c r="URF1" s="989"/>
      <c r="URG1" s="989"/>
      <c r="URH1" s="989"/>
      <c r="URI1" s="989"/>
      <c r="URJ1" s="989"/>
      <c r="URK1" s="989"/>
      <c r="URL1" s="989"/>
      <c r="URM1" s="989"/>
      <c r="URN1" s="989"/>
      <c r="URO1" s="989"/>
      <c r="URP1" s="989"/>
      <c r="URQ1" s="989"/>
      <c r="URR1" s="989"/>
      <c r="URS1" s="989"/>
      <c r="URT1" s="989"/>
      <c r="URU1" s="989"/>
      <c r="URV1" s="989"/>
      <c r="URW1" s="989"/>
      <c r="URX1" s="989"/>
      <c r="URY1" s="989"/>
      <c r="URZ1" s="989"/>
      <c r="USA1" s="989"/>
      <c r="USB1" s="989"/>
      <c r="USC1" s="989"/>
      <c r="USD1" s="989"/>
      <c r="USE1" s="989"/>
      <c r="USF1" s="989"/>
      <c r="USG1" s="989"/>
      <c r="USH1" s="989"/>
      <c r="USI1" s="989"/>
      <c r="USJ1" s="989"/>
      <c r="USK1" s="989"/>
      <c r="USL1" s="989"/>
      <c r="USM1" s="989"/>
      <c r="USN1" s="989"/>
      <c r="USO1" s="989"/>
      <c r="USP1" s="989"/>
      <c r="USQ1" s="989"/>
      <c r="USR1" s="989"/>
      <c r="USS1" s="989"/>
      <c r="UST1" s="989"/>
      <c r="USU1" s="989"/>
      <c r="USV1" s="989"/>
      <c r="USW1" s="989"/>
      <c r="USX1" s="989"/>
      <c r="USY1" s="989"/>
      <c r="USZ1" s="989"/>
      <c r="UTA1" s="989"/>
      <c r="UTB1" s="989"/>
      <c r="UTC1" s="989"/>
      <c r="UTD1" s="989"/>
      <c r="UTE1" s="989"/>
      <c r="UTF1" s="989"/>
      <c r="UTG1" s="989"/>
      <c r="UTH1" s="989"/>
      <c r="UTI1" s="989"/>
      <c r="UTJ1" s="989"/>
      <c r="UTK1" s="989"/>
      <c r="UTL1" s="989"/>
      <c r="UTM1" s="989"/>
      <c r="UTN1" s="989"/>
      <c r="UTO1" s="989"/>
      <c r="UTP1" s="989"/>
      <c r="UTQ1" s="989"/>
      <c r="UTR1" s="989"/>
      <c r="UTS1" s="989"/>
      <c r="UTT1" s="989"/>
      <c r="UTU1" s="989"/>
      <c r="UTV1" s="989"/>
      <c r="UTW1" s="989"/>
      <c r="UTX1" s="989"/>
      <c r="UTY1" s="989"/>
      <c r="UTZ1" s="989"/>
      <c r="UUA1" s="989"/>
      <c r="UUB1" s="989"/>
      <c r="UUC1" s="989"/>
      <c r="UUD1" s="989"/>
      <c r="UUE1" s="989"/>
      <c r="UUF1" s="989"/>
      <c r="UUG1" s="989"/>
      <c r="UUH1" s="989"/>
      <c r="UUI1" s="989"/>
      <c r="UUJ1" s="989"/>
      <c r="UUK1" s="989"/>
      <c r="UUL1" s="989"/>
      <c r="UUM1" s="989"/>
      <c r="UUN1" s="989"/>
      <c r="UUO1" s="989"/>
      <c r="UUP1" s="989"/>
      <c r="UUQ1" s="989"/>
      <c r="UUR1" s="989"/>
      <c r="UUS1" s="989"/>
      <c r="UUT1" s="989"/>
      <c r="UUU1" s="989"/>
      <c r="UUV1" s="989"/>
      <c r="UUW1" s="989"/>
      <c r="UUX1" s="989"/>
      <c r="UUY1" s="989"/>
      <c r="UUZ1" s="989"/>
      <c r="UVA1" s="989"/>
      <c r="UVB1" s="989"/>
      <c r="UVC1" s="989"/>
      <c r="UVD1" s="989"/>
      <c r="UVE1" s="989"/>
      <c r="UVF1" s="989"/>
      <c r="UVG1" s="989"/>
      <c r="UVH1" s="989"/>
      <c r="UVI1" s="989"/>
      <c r="UVJ1" s="989"/>
      <c r="UVK1" s="989"/>
      <c r="UVL1" s="989"/>
      <c r="UVM1" s="989"/>
      <c r="UVN1" s="989"/>
      <c r="UVO1" s="989"/>
      <c r="UVP1" s="989"/>
      <c r="UVQ1" s="989"/>
      <c r="UVR1" s="989"/>
      <c r="UVS1" s="989"/>
      <c r="UVT1" s="989"/>
      <c r="UVU1" s="989"/>
      <c r="UVV1" s="989"/>
      <c r="UVW1" s="989"/>
      <c r="UVX1" s="989"/>
      <c r="UVY1" s="989"/>
      <c r="UVZ1" s="989"/>
      <c r="UWA1" s="989"/>
      <c r="UWB1" s="989"/>
      <c r="UWC1" s="989"/>
      <c r="UWD1" s="989"/>
      <c r="UWE1" s="989"/>
      <c r="UWF1" s="989"/>
      <c r="UWG1" s="989"/>
      <c r="UWH1" s="989"/>
      <c r="UWI1" s="989"/>
      <c r="UWJ1" s="989"/>
      <c r="UWK1" s="989"/>
      <c r="UWL1" s="989"/>
      <c r="UWM1" s="989"/>
      <c r="UWN1" s="989"/>
      <c r="UWO1" s="989"/>
      <c r="UWP1" s="989"/>
      <c r="UWQ1" s="989"/>
      <c r="UWR1" s="989"/>
      <c r="UWS1" s="989"/>
      <c r="UWT1" s="989"/>
      <c r="UWU1" s="989"/>
      <c r="UWV1" s="989"/>
      <c r="UWW1" s="989"/>
      <c r="UWX1" s="989"/>
      <c r="UWY1" s="989"/>
      <c r="UWZ1" s="989"/>
      <c r="UXA1" s="989"/>
      <c r="UXB1" s="989"/>
      <c r="UXC1" s="989"/>
      <c r="UXD1" s="989"/>
      <c r="UXE1" s="989"/>
      <c r="UXF1" s="989"/>
      <c r="UXG1" s="989"/>
      <c r="UXH1" s="989"/>
      <c r="UXI1" s="989"/>
      <c r="UXJ1" s="989"/>
      <c r="UXK1" s="989"/>
      <c r="UXL1" s="989"/>
      <c r="UXM1" s="989"/>
      <c r="UXN1" s="989"/>
      <c r="UXO1" s="989"/>
      <c r="UXP1" s="989"/>
      <c r="UXQ1" s="989"/>
      <c r="UXR1" s="989"/>
      <c r="UXS1" s="989"/>
      <c r="UXT1" s="989"/>
      <c r="UXU1" s="989"/>
      <c r="UXV1" s="989"/>
      <c r="UXW1" s="989"/>
      <c r="UXX1" s="989"/>
      <c r="UXY1" s="989"/>
      <c r="UXZ1" s="989"/>
      <c r="UYA1" s="989"/>
      <c r="UYB1" s="989"/>
      <c r="UYC1" s="989"/>
      <c r="UYD1" s="989"/>
      <c r="UYE1" s="989"/>
      <c r="UYF1" s="989"/>
      <c r="UYG1" s="989"/>
      <c r="UYH1" s="989"/>
      <c r="UYI1" s="989"/>
      <c r="UYJ1" s="989"/>
      <c r="UYK1" s="989"/>
      <c r="UYL1" s="989"/>
      <c r="UYM1" s="989"/>
      <c r="UYN1" s="989"/>
      <c r="UYO1" s="989"/>
      <c r="UYP1" s="989"/>
      <c r="UYQ1" s="989"/>
      <c r="UYR1" s="989"/>
      <c r="UYS1" s="989"/>
      <c r="UYT1" s="989"/>
      <c r="UYU1" s="989"/>
      <c r="UYV1" s="989"/>
      <c r="UYW1" s="989"/>
      <c r="UYX1" s="989"/>
      <c r="UYY1" s="989"/>
      <c r="UYZ1" s="989"/>
      <c r="UZA1" s="989"/>
      <c r="UZB1" s="989"/>
      <c r="UZC1" s="989"/>
      <c r="UZD1" s="989"/>
      <c r="UZE1" s="989"/>
      <c r="UZF1" s="989"/>
      <c r="UZG1" s="989"/>
      <c r="UZH1" s="989"/>
      <c r="UZI1" s="989"/>
      <c r="UZJ1" s="989"/>
      <c r="UZK1" s="989"/>
      <c r="UZL1" s="989"/>
      <c r="UZM1" s="989"/>
      <c r="UZN1" s="989"/>
      <c r="UZO1" s="989"/>
      <c r="UZP1" s="989"/>
      <c r="UZQ1" s="989"/>
      <c r="UZR1" s="989"/>
      <c r="UZS1" s="989"/>
      <c r="UZT1" s="989"/>
      <c r="UZU1" s="989"/>
      <c r="UZV1" s="989"/>
      <c r="UZW1" s="989"/>
      <c r="UZX1" s="989"/>
      <c r="UZY1" s="989"/>
      <c r="UZZ1" s="989"/>
      <c r="VAA1" s="989"/>
      <c r="VAB1" s="989"/>
      <c r="VAC1" s="989"/>
      <c r="VAD1" s="989"/>
      <c r="VAE1" s="989"/>
      <c r="VAF1" s="989"/>
      <c r="VAG1" s="989"/>
      <c r="VAH1" s="989"/>
      <c r="VAI1" s="989"/>
      <c r="VAJ1" s="989"/>
      <c r="VAK1" s="989"/>
      <c r="VAL1" s="989"/>
      <c r="VAM1" s="989"/>
      <c r="VAN1" s="989"/>
      <c r="VAO1" s="989"/>
      <c r="VAP1" s="989"/>
      <c r="VAQ1" s="989"/>
      <c r="VAR1" s="989"/>
      <c r="VAS1" s="989"/>
      <c r="VAT1" s="989"/>
      <c r="VAU1" s="989"/>
      <c r="VAV1" s="989"/>
      <c r="VAW1" s="989"/>
      <c r="VAX1" s="989"/>
      <c r="VAY1" s="989"/>
      <c r="VAZ1" s="989"/>
      <c r="VBA1" s="989"/>
      <c r="VBB1" s="989"/>
      <c r="VBC1" s="989"/>
      <c r="VBD1" s="989"/>
      <c r="VBE1" s="989"/>
      <c r="VBF1" s="989"/>
      <c r="VBG1" s="989"/>
      <c r="VBH1" s="989"/>
      <c r="VBI1" s="989"/>
      <c r="VBJ1" s="989"/>
      <c r="VBK1" s="989"/>
      <c r="VBL1" s="989"/>
      <c r="VBM1" s="989"/>
      <c r="VBN1" s="989"/>
      <c r="VBO1" s="989"/>
      <c r="VBP1" s="989"/>
      <c r="VBQ1" s="989"/>
      <c r="VBR1" s="989"/>
      <c r="VBS1" s="989"/>
      <c r="VBT1" s="989"/>
      <c r="VBU1" s="989"/>
      <c r="VBV1" s="989"/>
      <c r="VBW1" s="989"/>
      <c r="VBX1" s="989"/>
      <c r="VBY1" s="989"/>
      <c r="VBZ1" s="989"/>
      <c r="VCA1" s="989"/>
      <c r="VCB1" s="989"/>
      <c r="VCC1" s="989"/>
      <c r="VCD1" s="989"/>
      <c r="VCE1" s="989"/>
      <c r="VCF1" s="989"/>
      <c r="VCG1" s="989"/>
      <c r="VCH1" s="989"/>
      <c r="VCI1" s="989"/>
      <c r="VCJ1" s="989"/>
      <c r="VCK1" s="989"/>
      <c r="VCL1" s="989"/>
      <c r="VCM1" s="989"/>
      <c r="VCN1" s="989"/>
      <c r="VCO1" s="989"/>
      <c r="VCP1" s="989"/>
      <c r="VCQ1" s="989"/>
      <c r="VCR1" s="989"/>
      <c r="VCS1" s="989"/>
      <c r="VCT1" s="989"/>
      <c r="VCU1" s="989"/>
      <c r="VCV1" s="989"/>
      <c r="VCW1" s="989"/>
      <c r="VCX1" s="989"/>
      <c r="VCY1" s="989"/>
      <c r="VCZ1" s="989"/>
      <c r="VDA1" s="989"/>
      <c r="VDB1" s="989"/>
      <c r="VDC1" s="989"/>
      <c r="VDD1" s="989"/>
      <c r="VDE1" s="989"/>
      <c r="VDF1" s="989"/>
      <c r="VDG1" s="989"/>
      <c r="VDH1" s="989"/>
      <c r="VDI1" s="989"/>
      <c r="VDJ1" s="989"/>
      <c r="VDK1" s="989"/>
      <c r="VDL1" s="989"/>
      <c r="VDM1" s="989"/>
      <c r="VDN1" s="989"/>
      <c r="VDO1" s="989"/>
      <c r="VDP1" s="989"/>
      <c r="VDQ1" s="989"/>
      <c r="VDR1" s="989"/>
      <c r="VDS1" s="989"/>
      <c r="VDT1" s="989"/>
      <c r="VDU1" s="989"/>
      <c r="VDV1" s="989"/>
      <c r="VDW1" s="989"/>
      <c r="VDX1" s="989"/>
      <c r="VDY1" s="989"/>
      <c r="VDZ1" s="989"/>
      <c r="VEA1" s="989"/>
      <c r="VEB1" s="989"/>
      <c r="VEC1" s="989"/>
      <c r="VED1" s="989"/>
      <c r="VEE1" s="989"/>
      <c r="VEF1" s="989"/>
      <c r="VEG1" s="989"/>
      <c r="VEH1" s="989"/>
      <c r="VEI1" s="989"/>
      <c r="VEJ1" s="989"/>
      <c r="VEK1" s="989"/>
      <c r="VEL1" s="989"/>
      <c r="VEM1" s="989"/>
      <c r="VEN1" s="989"/>
      <c r="VEO1" s="989"/>
      <c r="VEP1" s="989"/>
      <c r="VEQ1" s="989"/>
      <c r="VER1" s="989"/>
      <c r="VES1" s="989"/>
      <c r="VET1" s="989"/>
      <c r="VEU1" s="989"/>
      <c r="VEV1" s="989"/>
      <c r="VEW1" s="989"/>
      <c r="VEX1" s="989"/>
      <c r="VEY1" s="989"/>
      <c r="VEZ1" s="989"/>
      <c r="VFA1" s="989"/>
      <c r="VFB1" s="989"/>
      <c r="VFC1" s="989"/>
      <c r="VFD1" s="989"/>
      <c r="VFE1" s="989"/>
      <c r="VFF1" s="989"/>
      <c r="VFG1" s="989"/>
      <c r="VFH1" s="989"/>
      <c r="VFI1" s="989"/>
      <c r="VFJ1" s="989"/>
      <c r="VFK1" s="989"/>
      <c r="VFL1" s="989"/>
      <c r="VFM1" s="989"/>
      <c r="VFN1" s="989"/>
      <c r="VFO1" s="989"/>
      <c r="VFP1" s="989"/>
      <c r="VFQ1" s="989"/>
      <c r="VFR1" s="989"/>
      <c r="VFS1" s="989"/>
      <c r="VFT1" s="989"/>
      <c r="VFU1" s="989"/>
      <c r="VFV1" s="989"/>
      <c r="VFW1" s="989"/>
      <c r="VFX1" s="989"/>
      <c r="VFY1" s="989"/>
      <c r="VFZ1" s="989"/>
      <c r="VGA1" s="989"/>
      <c r="VGB1" s="989"/>
      <c r="VGC1" s="989"/>
      <c r="VGD1" s="989"/>
      <c r="VGE1" s="989"/>
      <c r="VGF1" s="989"/>
      <c r="VGG1" s="989"/>
      <c r="VGH1" s="989"/>
      <c r="VGI1" s="989"/>
      <c r="VGJ1" s="989"/>
      <c r="VGK1" s="989"/>
      <c r="VGL1" s="989"/>
      <c r="VGM1" s="989"/>
      <c r="VGN1" s="989"/>
      <c r="VGO1" s="989"/>
      <c r="VGP1" s="989"/>
      <c r="VGQ1" s="989"/>
      <c r="VGR1" s="989"/>
      <c r="VGS1" s="989"/>
      <c r="VGT1" s="989"/>
      <c r="VGU1" s="989"/>
      <c r="VGV1" s="989"/>
      <c r="VGW1" s="989"/>
      <c r="VGX1" s="989"/>
      <c r="VGY1" s="989"/>
      <c r="VGZ1" s="989"/>
      <c r="VHA1" s="989"/>
      <c r="VHB1" s="989"/>
      <c r="VHC1" s="989"/>
      <c r="VHD1" s="989"/>
      <c r="VHE1" s="989"/>
      <c r="VHF1" s="989"/>
      <c r="VHG1" s="989"/>
      <c r="VHH1" s="989"/>
      <c r="VHI1" s="989"/>
      <c r="VHJ1" s="989"/>
      <c r="VHK1" s="989"/>
      <c r="VHL1" s="989"/>
      <c r="VHM1" s="989"/>
      <c r="VHN1" s="989"/>
      <c r="VHO1" s="989"/>
      <c r="VHP1" s="989"/>
      <c r="VHQ1" s="989"/>
      <c r="VHR1" s="989"/>
      <c r="VHS1" s="989"/>
      <c r="VHT1" s="989"/>
      <c r="VHU1" s="989"/>
      <c r="VHV1" s="989"/>
      <c r="VHW1" s="989"/>
      <c r="VHX1" s="989"/>
      <c r="VHY1" s="989"/>
      <c r="VHZ1" s="989"/>
      <c r="VIA1" s="989"/>
      <c r="VIB1" s="989"/>
      <c r="VIC1" s="989"/>
      <c r="VID1" s="989"/>
      <c r="VIE1" s="989"/>
      <c r="VIF1" s="989"/>
      <c r="VIG1" s="989"/>
      <c r="VIH1" s="989"/>
      <c r="VII1" s="989"/>
      <c r="VIJ1" s="989"/>
      <c r="VIK1" s="989"/>
      <c r="VIL1" s="989"/>
      <c r="VIM1" s="989"/>
      <c r="VIN1" s="989"/>
      <c r="VIO1" s="989"/>
      <c r="VIP1" s="989"/>
      <c r="VIQ1" s="989"/>
      <c r="VIR1" s="989"/>
      <c r="VIS1" s="989"/>
      <c r="VIT1" s="989"/>
      <c r="VIU1" s="989"/>
      <c r="VIV1" s="989"/>
      <c r="VIW1" s="989"/>
      <c r="VIX1" s="989"/>
      <c r="VIY1" s="989"/>
      <c r="VIZ1" s="989"/>
      <c r="VJA1" s="989"/>
      <c r="VJB1" s="989"/>
      <c r="VJC1" s="989"/>
      <c r="VJD1" s="989"/>
      <c r="VJE1" s="989"/>
      <c r="VJF1" s="989"/>
      <c r="VJG1" s="989"/>
      <c r="VJH1" s="989"/>
      <c r="VJI1" s="989"/>
      <c r="VJJ1" s="989"/>
      <c r="VJK1" s="989"/>
      <c r="VJL1" s="989"/>
      <c r="VJM1" s="989"/>
      <c r="VJN1" s="989"/>
      <c r="VJO1" s="989"/>
      <c r="VJP1" s="989"/>
      <c r="VJQ1" s="989"/>
      <c r="VJR1" s="989"/>
      <c r="VJS1" s="989"/>
      <c r="VJT1" s="989"/>
      <c r="VJU1" s="989"/>
      <c r="VJV1" s="989"/>
      <c r="VJW1" s="989"/>
      <c r="VJX1" s="989"/>
      <c r="VJY1" s="989"/>
      <c r="VJZ1" s="989"/>
      <c r="VKA1" s="989"/>
      <c r="VKB1" s="989"/>
      <c r="VKC1" s="989"/>
      <c r="VKD1" s="989"/>
      <c r="VKE1" s="989"/>
      <c r="VKF1" s="989"/>
      <c r="VKG1" s="989"/>
      <c r="VKH1" s="989"/>
      <c r="VKI1" s="989"/>
      <c r="VKJ1" s="989"/>
      <c r="VKK1" s="989"/>
      <c r="VKL1" s="989"/>
      <c r="VKM1" s="989"/>
      <c r="VKN1" s="989"/>
      <c r="VKO1" s="989"/>
      <c r="VKP1" s="989"/>
      <c r="VKQ1" s="989"/>
      <c r="VKR1" s="989"/>
      <c r="VKS1" s="989"/>
      <c r="VKT1" s="989"/>
      <c r="VKU1" s="989"/>
      <c r="VKV1" s="989"/>
      <c r="VKW1" s="989"/>
      <c r="VKX1" s="989"/>
      <c r="VKY1" s="989"/>
      <c r="VKZ1" s="989"/>
      <c r="VLA1" s="989"/>
      <c r="VLB1" s="989"/>
      <c r="VLC1" s="989"/>
      <c r="VLD1" s="989"/>
      <c r="VLE1" s="989"/>
      <c r="VLF1" s="989"/>
      <c r="VLG1" s="989"/>
      <c r="VLH1" s="989"/>
      <c r="VLI1" s="989"/>
      <c r="VLJ1" s="989"/>
      <c r="VLK1" s="989"/>
      <c r="VLL1" s="989"/>
      <c r="VLM1" s="989"/>
      <c r="VLN1" s="989"/>
      <c r="VLO1" s="989"/>
      <c r="VLP1" s="989"/>
      <c r="VLQ1" s="989"/>
      <c r="VLR1" s="989"/>
      <c r="VLS1" s="989"/>
      <c r="VLT1" s="989"/>
      <c r="VLU1" s="989"/>
      <c r="VLV1" s="989"/>
      <c r="VLW1" s="989"/>
      <c r="VLX1" s="989"/>
      <c r="VLY1" s="989"/>
      <c r="VLZ1" s="989"/>
      <c r="VMA1" s="989"/>
      <c r="VMB1" s="989"/>
      <c r="VMC1" s="989"/>
      <c r="VMD1" s="989"/>
      <c r="VME1" s="989"/>
      <c r="VMF1" s="989"/>
      <c r="VMG1" s="989"/>
      <c r="VMH1" s="989"/>
      <c r="VMI1" s="989"/>
      <c r="VMJ1" s="989"/>
      <c r="VMK1" s="989"/>
      <c r="VML1" s="989"/>
      <c r="VMM1" s="989"/>
      <c r="VMN1" s="989"/>
      <c r="VMO1" s="989"/>
      <c r="VMP1" s="989"/>
      <c r="VMQ1" s="989"/>
      <c r="VMR1" s="989"/>
      <c r="VMS1" s="989"/>
      <c r="VMT1" s="989"/>
      <c r="VMU1" s="989"/>
      <c r="VMV1" s="989"/>
      <c r="VMW1" s="989"/>
      <c r="VMX1" s="989"/>
      <c r="VMY1" s="989"/>
      <c r="VMZ1" s="989"/>
      <c r="VNA1" s="989"/>
      <c r="VNB1" s="989"/>
      <c r="VNC1" s="989"/>
      <c r="VND1" s="989"/>
      <c r="VNE1" s="989"/>
      <c r="VNF1" s="989"/>
      <c r="VNG1" s="989"/>
      <c r="VNH1" s="989"/>
      <c r="VNI1" s="989"/>
      <c r="VNJ1" s="989"/>
      <c r="VNK1" s="989"/>
      <c r="VNL1" s="989"/>
      <c r="VNM1" s="989"/>
      <c r="VNN1" s="989"/>
      <c r="VNO1" s="989"/>
      <c r="VNP1" s="989"/>
      <c r="VNQ1" s="989"/>
      <c r="VNR1" s="989"/>
      <c r="VNS1" s="989"/>
      <c r="VNT1" s="989"/>
      <c r="VNU1" s="989"/>
      <c r="VNV1" s="989"/>
      <c r="VNW1" s="989"/>
      <c r="VNX1" s="989"/>
      <c r="VNY1" s="989"/>
      <c r="VNZ1" s="989"/>
      <c r="VOA1" s="989"/>
      <c r="VOB1" s="989"/>
      <c r="VOC1" s="989"/>
      <c r="VOD1" s="989"/>
      <c r="VOE1" s="989"/>
      <c r="VOF1" s="989"/>
      <c r="VOG1" s="989"/>
      <c r="VOH1" s="989"/>
      <c r="VOI1" s="989"/>
      <c r="VOJ1" s="989"/>
      <c r="VOK1" s="989"/>
      <c r="VOL1" s="989"/>
      <c r="VOM1" s="989"/>
      <c r="VON1" s="989"/>
      <c r="VOO1" s="989"/>
      <c r="VOP1" s="989"/>
      <c r="VOQ1" s="989"/>
      <c r="VOR1" s="989"/>
      <c r="VOS1" s="989"/>
      <c r="VOT1" s="989"/>
      <c r="VOU1" s="989"/>
      <c r="VOV1" s="989"/>
      <c r="VOW1" s="989"/>
      <c r="VOX1" s="989"/>
      <c r="VOY1" s="989"/>
      <c r="VOZ1" s="989"/>
      <c r="VPA1" s="989"/>
      <c r="VPB1" s="989"/>
      <c r="VPC1" s="989"/>
      <c r="VPD1" s="989"/>
      <c r="VPE1" s="989"/>
      <c r="VPF1" s="989"/>
      <c r="VPG1" s="989"/>
      <c r="VPH1" s="989"/>
      <c r="VPI1" s="989"/>
      <c r="VPJ1" s="989"/>
      <c r="VPK1" s="989"/>
      <c r="VPL1" s="989"/>
      <c r="VPM1" s="989"/>
      <c r="VPN1" s="989"/>
      <c r="VPO1" s="989"/>
      <c r="VPP1" s="989"/>
      <c r="VPQ1" s="989"/>
      <c r="VPR1" s="989"/>
      <c r="VPS1" s="989"/>
      <c r="VPT1" s="989"/>
      <c r="VPU1" s="989"/>
      <c r="VPV1" s="989"/>
      <c r="VPW1" s="989"/>
      <c r="VPX1" s="989"/>
      <c r="VPY1" s="989"/>
      <c r="VPZ1" s="989"/>
      <c r="VQA1" s="989"/>
      <c r="VQB1" s="989"/>
      <c r="VQC1" s="989"/>
      <c r="VQD1" s="989"/>
      <c r="VQE1" s="989"/>
      <c r="VQF1" s="989"/>
      <c r="VQG1" s="989"/>
      <c r="VQH1" s="989"/>
      <c r="VQI1" s="989"/>
      <c r="VQJ1" s="989"/>
      <c r="VQK1" s="989"/>
      <c r="VQL1" s="989"/>
      <c r="VQM1" s="989"/>
      <c r="VQN1" s="989"/>
      <c r="VQO1" s="989"/>
      <c r="VQP1" s="989"/>
      <c r="VQQ1" s="989"/>
      <c r="VQR1" s="989"/>
      <c r="VQS1" s="989"/>
      <c r="VQT1" s="989"/>
      <c r="VQU1" s="989"/>
      <c r="VQV1" s="989"/>
      <c r="VQW1" s="989"/>
      <c r="VQX1" s="989"/>
      <c r="VQY1" s="989"/>
      <c r="VQZ1" s="989"/>
      <c r="VRA1" s="989"/>
      <c r="VRB1" s="989"/>
      <c r="VRC1" s="989"/>
      <c r="VRD1" s="989"/>
      <c r="VRE1" s="989"/>
      <c r="VRF1" s="989"/>
      <c r="VRG1" s="989"/>
      <c r="VRH1" s="989"/>
      <c r="VRI1" s="989"/>
      <c r="VRJ1" s="989"/>
      <c r="VRK1" s="989"/>
      <c r="VRL1" s="989"/>
      <c r="VRM1" s="989"/>
      <c r="VRN1" s="989"/>
      <c r="VRO1" s="989"/>
      <c r="VRP1" s="989"/>
      <c r="VRQ1" s="989"/>
      <c r="VRR1" s="989"/>
      <c r="VRS1" s="989"/>
      <c r="VRT1" s="989"/>
      <c r="VRU1" s="989"/>
      <c r="VRV1" s="989"/>
      <c r="VRW1" s="989"/>
      <c r="VRX1" s="989"/>
      <c r="VRY1" s="989"/>
      <c r="VRZ1" s="989"/>
      <c r="VSA1" s="989"/>
      <c r="VSB1" s="989"/>
      <c r="VSC1" s="989"/>
      <c r="VSD1" s="989"/>
      <c r="VSE1" s="989"/>
      <c r="VSF1" s="989"/>
      <c r="VSG1" s="989"/>
      <c r="VSH1" s="989"/>
      <c r="VSI1" s="989"/>
      <c r="VSJ1" s="989"/>
      <c r="VSK1" s="989"/>
      <c r="VSL1" s="989"/>
      <c r="VSM1" s="989"/>
      <c r="VSN1" s="989"/>
      <c r="VSO1" s="989"/>
      <c r="VSP1" s="989"/>
      <c r="VSQ1" s="989"/>
      <c r="VSR1" s="989"/>
      <c r="VSS1" s="989"/>
      <c r="VST1" s="989"/>
      <c r="VSU1" s="989"/>
      <c r="VSV1" s="989"/>
      <c r="VSW1" s="989"/>
      <c r="VSX1" s="989"/>
      <c r="VSY1" s="989"/>
      <c r="VSZ1" s="989"/>
      <c r="VTA1" s="989"/>
      <c r="VTB1" s="989"/>
      <c r="VTC1" s="989"/>
      <c r="VTD1" s="989"/>
      <c r="VTE1" s="989"/>
      <c r="VTF1" s="989"/>
      <c r="VTG1" s="989"/>
      <c r="VTH1" s="989"/>
      <c r="VTI1" s="989"/>
      <c r="VTJ1" s="989"/>
      <c r="VTK1" s="989"/>
      <c r="VTL1" s="989"/>
      <c r="VTM1" s="989"/>
      <c r="VTN1" s="989"/>
      <c r="VTO1" s="989"/>
      <c r="VTP1" s="989"/>
      <c r="VTQ1" s="989"/>
      <c r="VTR1" s="989"/>
      <c r="VTS1" s="989"/>
      <c r="VTT1" s="989"/>
      <c r="VTU1" s="989"/>
      <c r="VTV1" s="989"/>
      <c r="VTW1" s="989"/>
      <c r="VTX1" s="989"/>
      <c r="VTY1" s="989"/>
      <c r="VTZ1" s="989"/>
      <c r="VUA1" s="989"/>
      <c r="VUB1" s="989"/>
      <c r="VUC1" s="989"/>
      <c r="VUD1" s="989"/>
      <c r="VUE1" s="989"/>
      <c r="VUF1" s="989"/>
      <c r="VUG1" s="989"/>
      <c r="VUH1" s="989"/>
      <c r="VUI1" s="989"/>
      <c r="VUJ1" s="989"/>
      <c r="VUK1" s="989"/>
      <c r="VUL1" s="989"/>
      <c r="VUM1" s="989"/>
      <c r="VUN1" s="989"/>
      <c r="VUO1" s="989"/>
      <c r="VUP1" s="989"/>
      <c r="VUQ1" s="989"/>
      <c r="VUR1" s="989"/>
      <c r="VUS1" s="989"/>
      <c r="VUT1" s="989"/>
      <c r="VUU1" s="989"/>
      <c r="VUV1" s="989"/>
      <c r="VUW1" s="989"/>
      <c r="VUX1" s="989"/>
      <c r="VUY1" s="989"/>
      <c r="VUZ1" s="989"/>
      <c r="VVA1" s="989"/>
      <c r="VVB1" s="989"/>
      <c r="VVC1" s="989"/>
      <c r="VVD1" s="989"/>
      <c r="VVE1" s="989"/>
      <c r="VVF1" s="989"/>
      <c r="VVG1" s="989"/>
      <c r="VVH1" s="989"/>
      <c r="VVI1" s="989"/>
      <c r="VVJ1" s="989"/>
      <c r="VVK1" s="989"/>
      <c r="VVL1" s="989"/>
      <c r="VVM1" s="989"/>
      <c r="VVN1" s="989"/>
      <c r="VVO1" s="989"/>
      <c r="VVP1" s="989"/>
      <c r="VVQ1" s="989"/>
      <c r="VVR1" s="989"/>
      <c r="VVS1" s="989"/>
      <c r="VVT1" s="989"/>
      <c r="VVU1" s="989"/>
      <c r="VVV1" s="989"/>
      <c r="VVW1" s="989"/>
      <c r="VVX1" s="989"/>
      <c r="VVY1" s="989"/>
      <c r="VVZ1" s="989"/>
      <c r="VWA1" s="989"/>
      <c r="VWB1" s="989"/>
      <c r="VWC1" s="989"/>
      <c r="VWD1" s="989"/>
      <c r="VWE1" s="989"/>
      <c r="VWF1" s="989"/>
      <c r="VWG1" s="989"/>
      <c r="VWH1" s="989"/>
      <c r="VWI1" s="989"/>
      <c r="VWJ1" s="989"/>
      <c r="VWK1" s="989"/>
      <c r="VWL1" s="989"/>
      <c r="VWM1" s="989"/>
      <c r="VWN1" s="989"/>
      <c r="VWO1" s="989"/>
      <c r="VWP1" s="989"/>
      <c r="VWQ1" s="989"/>
      <c r="VWR1" s="989"/>
      <c r="VWS1" s="989"/>
      <c r="VWT1" s="989"/>
      <c r="VWU1" s="989"/>
      <c r="VWV1" s="989"/>
      <c r="VWW1" s="989"/>
      <c r="VWX1" s="989"/>
      <c r="VWY1" s="989"/>
      <c r="VWZ1" s="989"/>
      <c r="VXA1" s="989"/>
      <c r="VXB1" s="989"/>
      <c r="VXC1" s="989"/>
      <c r="VXD1" s="989"/>
      <c r="VXE1" s="989"/>
      <c r="VXF1" s="989"/>
      <c r="VXG1" s="989"/>
      <c r="VXH1" s="989"/>
      <c r="VXI1" s="989"/>
      <c r="VXJ1" s="989"/>
      <c r="VXK1" s="989"/>
      <c r="VXL1" s="989"/>
      <c r="VXM1" s="989"/>
      <c r="VXN1" s="989"/>
      <c r="VXO1" s="989"/>
      <c r="VXP1" s="989"/>
      <c r="VXQ1" s="989"/>
      <c r="VXR1" s="989"/>
      <c r="VXS1" s="989"/>
      <c r="VXT1" s="989"/>
      <c r="VXU1" s="989"/>
      <c r="VXV1" s="989"/>
      <c r="VXW1" s="989"/>
      <c r="VXX1" s="989"/>
      <c r="VXY1" s="989"/>
      <c r="VXZ1" s="989"/>
      <c r="VYA1" s="989"/>
      <c r="VYB1" s="989"/>
      <c r="VYC1" s="989"/>
      <c r="VYD1" s="989"/>
      <c r="VYE1" s="989"/>
      <c r="VYF1" s="989"/>
      <c r="VYG1" s="989"/>
      <c r="VYH1" s="989"/>
      <c r="VYI1" s="989"/>
      <c r="VYJ1" s="989"/>
      <c r="VYK1" s="989"/>
      <c r="VYL1" s="989"/>
      <c r="VYM1" s="989"/>
      <c r="VYN1" s="989"/>
      <c r="VYO1" s="989"/>
      <c r="VYP1" s="989"/>
      <c r="VYQ1" s="989"/>
      <c r="VYR1" s="989"/>
      <c r="VYS1" s="989"/>
      <c r="VYT1" s="989"/>
      <c r="VYU1" s="989"/>
      <c r="VYV1" s="989"/>
      <c r="VYW1" s="989"/>
      <c r="VYX1" s="989"/>
      <c r="VYY1" s="989"/>
      <c r="VYZ1" s="989"/>
      <c r="VZA1" s="989"/>
      <c r="VZB1" s="989"/>
      <c r="VZC1" s="989"/>
      <c r="VZD1" s="989"/>
      <c r="VZE1" s="989"/>
      <c r="VZF1" s="989"/>
      <c r="VZG1" s="989"/>
      <c r="VZH1" s="989"/>
      <c r="VZI1" s="989"/>
      <c r="VZJ1" s="989"/>
      <c r="VZK1" s="989"/>
      <c r="VZL1" s="989"/>
      <c r="VZM1" s="989"/>
      <c r="VZN1" s="989"/>
      <c r="VZO1" s="989"/>
      <c r="VZP1" s="989"/>
      <c r="VZQ1" s="989"/>
      <c r="VZR1" s="989"/>
      <c r="VZS1" s="989"/>
      <c r="VZT1" s="989"/>
      <c r="VZU1" s="989"/>
      <c r="VZV1" s="989"/>
      <c r="VZW1" s="989"/>
      <c r="VZX1" s="989"/>
      <c r="VZY1" s="989"/>
      <c r="VZZ1" s="989"/>
      <c r="WAA1" s="989"/>
      <c r="WAB1" s="989"/>
      <c r="WAC1" s="989"/>
      <c r="WAD1" s="989"/>
      <c r="WAE1" s="989"/>
      <c r="WAF1" s="989"/>
      <c r="WAG1" s="989"/>
      <c r="WAH1" s="989"/>
      <c r="WAI1" s="989"/>
      <c r="WAJ1" s="989"/>
      <c r="WAK1" s="989"/>
      <c r="WAL1" s="989"/>
      <c r="WAM1" s="989"/>
      <c r="WAN1" s="989"/>
      <c r="WAO1" s="989"/>
      <c r="WAP1" s="989"/>
      <c r="WAQ1" s="989"/>
      <c r="WAR1" s="989"/>
      <c r="WAS1" s="989"/>
      <c r="WAT1" s="989"/>
      <c r="WAU1" s="989"/>
      <c r="WAV1" s="989"/>
      <c r="WAW1" s="989"/>
      <c r="WAX1" s="989"/>
      <c r="WAY1" s="989"/>
      <c r="WAZ1" s="989"/>
      <c r="WBA1" s="989"/>
      <c r="WBB1" s="989"/>
      <c r="WBC1" s="989"/>
      <c r="WBD1" s="989"/>
      <c r="WBE1" s="989"/>
      <c r="WBF1" s="989"/>
      <c r="WBG1" s="989"/>
      <c r="WBH1" s="989"/>
      <c r="WBI1" s="989"/>
      <c r="WBJ1" s="989"/>
      <c r="WBK1" s="989"/>
      <c r="WBL1" s="989"/>
      <c r="WBM1" s="989"/>
      <c r="WBN1" s="989"/>
      <c r="WBO1" s="989"/>
      <c r="WBP1" s="989"/>
      <c r="WBQ1" s="989"/>
      <c r="WBR1" s="989"/>
      <c r="WBS1" s="989"/>
      <c r="WBT1" s="989"/>
      <c r="WBU1" s="989"/>
      <c r="WBV1" s="989"/>
      <c r="WBW1" s="989"/>
      <c r="WBX1" s="989"/>
      <c r="WBY1" s="989"/>
      <c r="WBZ1" s="989"/>
      <c r="WCA1" s="989"/>
      <c r="WCB1" s="989"/>
      <c r="WCC1" s="989"/>
      <c r="WCD1" s="989"/>
      <c r="WCE1" s="989"/>
      <c r="WCF1" s="989"/>
      <c r="WCG1" s="989"/>
      <c r="WCH1" s="989"/>
      <c r="WCI1" s="989"/>
      <c r="WCJ1" s="989"/>
      <c r="WCK1" s="989"/>
      <c r="WCL1" s="989"/>
      <c r="WCM1" s="989"/>
      <c r="WCN1" s="989"/>
      <c r="WCO1" s="989"/>
      <c r="WCP1" s="989"/>
      <c r="WCQ1" s="989"/>
      <c r="WCR1" s="989"/>
      <c r="WCS1" s="989"/>
      <c r="WCT1" s="989"/>
      <c r="WCU1" s="989"/>
      <c r="WCV1" s="989"/>
      <c r="WCW1" s="989"/>
      <c r="WCX1" s="989"/>
      <c r="WCY1" s="989"/>
      <c r="WCZ1" s="989"/>
      <c r="WDA1" s="989"/>
      <c r="WDB1" s="989"/>
      <c r="WDC1" s="989"/>
      <c r="WDD1" s="989"/>
      <c r="WDE1" s="989"/>
      <c r="WDF1" s="989"/>
      <c r="WDG1" s="989"/>
      <c r="WDH1" s="989"/>
      <c r="WDI1" s="989"/>
      <c r="WDJ1" s="989"/>
      <c r="WDK1" s="989"/>
      <c r="WDL1" s="989"/>
      <c r="WDM1" s="989"/>
      <c r="WDN1" s="989"/>
      <c r="WDO1" s="989"/>
      <c r="WDP1" s="989"/>
      <c r="WDQ1" s="989"/>
      <c r="WDR1" s="989"/>
      <c r="WDS1" s="989"/>
      <c r="WDT1" s="989"/>
      <c r="WDU1" s="989"/>
      <c r="WDV1" s="989"/>
      <c r="WDW1" s="989"/>
      <c r="WDX1" s="989"/>
      <c r="WDY1" s="989"/>
      <c r="WDZ1" s="989"/>
      <c r="WEA1" s="989"/>
      <c r="WEB1" s="989"/>
      <c r="WEC1" s="989"/>
      <c r="WED1" s="989"/>
      <c r="WEE1" s="989"/>
      <c r="WEF1" s="989"/>
      <c r="WEG1" s="989"/>
      <c r="WEH1" s="989"/>
      <c r="WEI1" s="989"/>
      <c r="WEJ1" s="989"/>
      <c r="WEK1" s="989"/>
      <c r="WEL1" s="989"/>
      <c r="WEM1" s="989"/>
      <c r="WEN1" s="989"/>
      <c r="WEO1" s="989"/>
      <c r="WEP1" s="989"/>
      <c r="WEQ1" s="989"/>
      <c r="WER1" s="989"/>
      <c r="WES1" s="989"/>
      <c r="WET1" s="989"/>
      <c r="WEU1" s="989"/>
      <c r="WEV1" s="989"/>
      <c r="WEW1" s="989"/>
      <c r="WEX1" s="989"/>
      <c r="WEY1" s="989"/>
      <c r="WEZ1" s="989"/>
      <c r="WFA1" s="989"/>
      <c r="WFB1" s="989"/>
      <c r="WFC1" s="989"/>
      <c r="WFD1" s="989"/>
      <c r="WFE1" s="989"/>
      <c r="WFF1" s="989"/>
      <c r="WFG1" s="989"/>
      <c r="WFH1" s="989"/>
      <c r="WFI1" s="989"/>
      <c r="WFJ1" s="989"/>
      <c r="WFK1" s="989"/>
      <c r="WFL1" s="989"/>
      <c r="WFM1" s="989"/>
      <c r="WFN1" s="989"/>
      <c r="WFO1" s="989"/>
      <c r="WFP1" s="989"/>
      <c r="WFQ1" s="989"/>
      <c r="WFR1" s="989"/>
      <c r="WFS1" s="989"/>
      <c r="WFT1" s="989"/>
      <c r="WFU1" s="989"/>
      <c r="WFV1" s="989"/>
      <c r="WFW1" s="989"/>
      <c r="WFX1" s="989"/>
      <c r="WFY1" s="989"/>
      <c r="WFZ1" s="989"/>
      <c r="WGA1" s="989"/>
      <c r="WGB1" s="989"/>
      <c r="WGC1" s="989"/>
      <c r="WGD1" s="989"/>
      <c r="WGE1" s="989"/>
      <c r="WGF1" s="989"/>
      <c r="WGG1" s="989"/>
      <c r="WGH1" s="989"/>
      <c r="WGI1" s="989"/>
      <c r="WGJ1" s="989"/>
      <c r="WGK1" s="989"/>
      <c r="WGL1" s="989"/>
      <c r="WGM1" s="989"/>
      <c r="WGN1" s="989"/>
      <c r="WGO1" s="989"/>
      <c r="WGP1" s="989"/>
      <c r="WGQ1" s="989"/>
      <c r="WGR1" s="989"/>
      <c r="WGS1" s="989"/>
      <c r="WGT1" s="989"/>
      <c r="WGU1" s="989"/>
      <c r="WGV1" s="989"/>
      <c r="WGW1" s="989"/>
      <c r="WGX1" s="989"/>
      <c r="WGY1" s="989"/>
      <c r="WGZ1" s="989"/>
      <c r="WHA1" s="989"/>
      <c r="WHB1" s="989"/>
      <c r="WHC1" s="989"/>
      <c r="WHD1" s="989"/>
      <c r="WHE1" s="989"/>
      <c r="WHF1" s="989"/>
      <c r="WHG1" s="989"/>
      <c r="WHH1" s="989"/>
      <c r="WHI1" s="989"/>
      <c r="WHJ1" s="989"/>
      <c r="WHK1" s="989"/>
      <c r="WHL1" s="989"/>
      <c r="WHM1" s="989"/>
      <c r="WHN1" s="989"/>
      <c r="WHO1" s="989"/>
      <c r="WHP1" s="989"/>
      <c r="WHQ1" s="989"/>
      <c r="WHR1" s="989"/>
      <c r="WHS1" s="989"/>
      <c r="WHT1" s="989"/>
      <c r="WHU1" s="989"/>
      <c r="WHV1" s="989"/>
      <c r="WHW1" s="989"/>
      <c r="WHX1" s="989"/>
      <c r="WHY1" s="989"/>
      <c r="WHZ1" s="989"/>
      <c r="WIA1" s="989"/>
      <c r="WIB1" s="989"/>
      <c r="WIC1" s="989"/>
      <c r="WID1" s="989"/>
      <c r="WIE1" s="989"/>
      <c r="WIF1" s="989"/>
      <c r="WIG1" s="989"/>
      <c r="WIH1" s="989"/>
      <c r="WII1" s="989"/>
      <c r="WIJ1" s="989"/>
      <c r="WIK1" s="989"/>
      <c r="WIL1" s="989"/>
      <c r="WIM1" s="989"/>
      <c r="WIN1" s="989"/>
      <c r="WIO1" s="989"/>
      <c r="WIP1" s="989"/>
      <c r="WIQ1" s="989"/>
      <c r="WIR1" s="989"/>
      <c r="WIS1" s="989"/>
      <c r="WIT1" s="989"/>
      <c r="WIU1" s="989"/>
      <c r="WIV1" s="989"/>
      <c r="WIW1" s="989"/>
      <c r="WIX1" s="989"/>
      <c r="WIY1" s="989"/>
      <c r="WIZ1" s="989"/>
      <c r="WJA1" s="989"/>
      <c r="WJB1" s="989"/>
      <c r="WJC1" s="989"/>
      <c r="WJD1" s="989"/>
      <c r="WJE1" s="989"/>
      <c r="WJF1" s="989"/>
      <c r="WJG1" s="989"/>
      <c r="WJH1" s="989"/>
      <c r="WJI1" s="989"/>
      <c r="WJJ1" s="989"/>
      <c r="WJK1" s="989"/>
      <c r="WJL1" s="989"/>
      <c r="WJM1" s="989"/>
      <c r="WJN1" s="989"/>
      <c r="WJO1" s="989"/>
      <c r="WJP1" s="989"/>
      <c r="WJQ1" s="989"/>
      <c r="WJR1" s="989"/>
      <c r="WJS1" s="989"/>
      <c r="WJT1" s="989"/>
      <c r="WJU1" s="989"/>
      <c r="WJV1" s="989"/>
      <c r="WJW1" s="989"/>
      <c r="WJX1" s="989"/>
      <c r="WJY1" s="989"/>
      <c r="WJZ1" s="989"/>
      <c r="WKA1" s="989"/>
      <c r="WKB1" s="989"/>
      <c r="WKC1" s="989"/>
      <c r="WKD1" s="989"/>
      <c r="WKE1" s="989"/>
      <c r="WKF1" s="989"/>
      <c r="WKG1" s="989"/>
      <c r="WKH1" s="989"/>
      <c r="WKI1" s="989"/>
      <c r="WKJ1" s="989"/>
      <c r="WKK1" s="989"/>
      <c r="WKL1" s="989"/>
      <c r="WKM1" s="989"/>
      <c r="WKN1" s="989"/>
      <c r="WKO1" s="989"/>
      <c r="WKP1" s="989"/>
      <c r="WKQ1" s="989"/>
      <c r="WKR1" s="989"/>
      <c r="WKS1" s="989"/>
      <c r="WKT1" s="989"/>
      <c r="WKU1" s="989"/>
      <c r="WKV1" s="989"/>
      <c r="WKW1" s="989"/>
      <c r="WKX1" s="989"/>
      <c r="WKY1" s="989"/>
      <c r="WKZ1" s="989"/>
      <c r="WLA1" s="989"/>
      <c r="WLB1" s="989"/>
      <c r="WLC1" s="989"/>
      <c r="WLD1" s="989"/>
      <c r="WLE1" s="989"/>
      <c r="WLF1" s="989"/>
      <c r="WLG1" s="989"/>
      <c r="WLH1" s="989"/>
      <c r="WLI1" s="989"/>
      <c r="WLJ1" s="989"/>
      <c r="WLK1" s="989"/>
      <c r="WLL1" s="989"/>
      <c r="WLM1" s="989"/>
      <c r="WLN1" s="989"/>
      <c r="WLO1" s="989"/>
      <c r="WLP1" s="989"/>
      <c r="WLQ1" s="989"/>
      <c r="WLR1" s="989"/>
      <c r="WLS1" s="989"/>
      <c r="WLT1" s="989"/>
      <c r="WLU1" s="989"/>
      <c r="WLV1" s="989"/>
      <c r="WLW1" s="989"/>
      <c r="WLX1" s="989"/>
      <c r="WLY1" s="989"/>
      <c r="WLZ1" s="989"/>
      <c r="WMA1" s="989"/>
      <c r="WMB1" s="989"/>
      <c r="WMC1" s="989"/>
      <c r="WMD1" s="989"/>
      <c r="WME1" s="989"/>
      <c r="WMF1" s="989"/>
      <c r="WMG1" s="989"/>
      <c r="WMH1" s="989"/>
      <c r="WMI1" s="989"/>
      <c r="WMJ1" s="989"/>
      <c r="WMK1" s="989"/>
      <c r="WML1" s="989"/>
      <c r="WMM1" s="989"/>
      <c r="WMN1" s="989"/>
      <c r="WMO1" s="989"/>
      <c r="WMP1" s="989"/>
      <c r="WMQ1" s="989"/>
      <c r="WMR1" s="989"/>
      <c r="WMS1" s="989"/>
      <c r="WMT1" s="989"/>
      <c r="WMU1" s="989"/>
      <c r="WMV1" s="989"/>
      <c r="WMW1" s="989"/>
      <c r="WMX1" s="989"/>
      <c r="WMY1" s="989"/>
      <c r="WMZ1" s="989"/>
      <c r="WNA1" s="989"/>
      <c r="WNB1" s="989"/>
      <c r="WNC1" s="989"/>
      <c r="WND1" s="989"/>
      <c r="WNE1" s="989"/>
      <c r="WNF1" s="989"/>
      <c r="WNG1" s="989"/>
      <c r="WNH1" s="989"/>
      <c r="WNI1" s="989"/>
      <c r="WNJ1" s="989"/>
      <c r="WNK1" s="989"/>
      <c r="WNL1" s="989"/>
      <c r="WNM1" s="989"/>
      <c r="WNN1" s="989"/>
      <c r="WNO1" s="989"/>
      <c r="WNP1" s="989"/>
      <c r="WNQ1" s="989"/>
      <c r="WNR1" s="989"/>
      <c r="WNS1" s="989"/>
      <c r="WNT1" s="989"/>
      <c r="WNU1" s="989"/>
      <c r="WNV1" s="989"/>
      <c r="WNW1" s="989"/>
      <c r="WNX1" s="989"/>
      <c r="WNY1" s="989"/>
      <c r="WNZ1" s="989"/>
      <c r="WOA1" s="989"/>
      <c r="WOB1" s="989"/>
      <c r="WOC1" s="989"/>
      <c r="WOD1" s="989"/>
      <c r="WOE1" s="989"/>
      <c r="WOF1" s="989"/>
      <c r="WOG1" s="989"/>
      <c r="WOH1" s="989"/>
      <c r="WOI1" s="989"/>
      <c r="WOJ1" s="989"/>
      <c r="WOK1" s="989"/>
      <c r="WOL1" s="989"/>
      <c r="WOM1" s="989"/>
      <c r="WON1" s="989"/>
      <c r="WOO1" s="989"/>
      <c r="WOP1" s="989"/>
      <c r="WOQ1" s="989"/>
      <c r="WOR1" s="989"/>
      <c r="WOS1" s="989"/>
      <c r="WOT1" s="989"/>
      <c r="WOU1" s="989"/>
      <c r="WOV1" s="989"/>
      <c r="WOW1" s="989"/>
      <c r="WOX1" s="989"/>
      <c r="WOY1" s="989"/>
      <c r="WOZ1" s="989"/>
      <c r="WPA1" s="989"/>
      <c r="WPB1" s="989"/>
      <c r="WPC1" s="989"/>
      <c r="WPD1" s="989"/>
      <c r="WPE1" s="989"/>
      <c r="WPF1" s="989"/>
      <c r="WPG1" s="989"/>
      <c r="WPH1" s="989"/>
      <c r="WPI1" s="989"/>
      <c r="WPJ1" s="989"/>
      <c r="WPK1" s="989"/>
      <c r="WPL1" s="989"/>
      <c r="WPM1" s="989"/>
      <c r="WPN1" s="989"/>
      <c r="WPO1" s="989"/>
      <c r="WPP1" s="989"/>
      <c r="WPQ1" s="989"/>
      <c r="WPR1" s="989"/>
      <c r="WPS1" s="989"/>
      <c r="WPT1" s="989"/>
      <c r="WPU1" s="989"/>
      <c r="WPV1" s="989"/>
      <c r="WPW1" s="989"/>
      <c r="WPX1" s="989"/>
      <c r="WPY1" s="989"/>
      <c r="WPZ1" s="989"/>
      <c r="WQA1" s="989"/>
      <c r="WQB1" s="989"/>
      <c r="WQC1" s="989"/>
      <c r="WQD1" s="989"/>
      <c r="WQE1" s="989"/>
      <c r="WQF1" s="989"/>
      <c r="WQG1" s="989"/>
      <c r="WQH1" s="989"/>
      <c r="WQI1" s="989"/>
      <c r="WQJ1" s="989"/>
      <c r="WQK1" s="989"/>
      <c r="WQL1" s="989"/>
      <c r="WQM1" s="989"/>
      <c r="WQN1" s="989"/>
      <c r="WQO1" s="989"/>
      <c r="WQP1" s="989"/>
      <c r="WQQ1" s="989"/>
      <c r="WQR1" s="989"/>
      <c r="WQS1" s="989"/>
      <c r="WQT1" s="989"/>
      <c r="WQU1" s="989"/>
      <c r="WQV1" s="989"/>
      <c r="WQW1" s="989"/>
      <c r="WQX1" s="989"/>
      <c r="WQY1" s="989"/>
      <c r="WQZ1" s="989"/>
      <c r="WRA1" s="989"/>
      <c r="WRB1" s="989"/>
      <c r="WRC1" s="989"/>
      <c r="WRD1" s="989"/>
      <c r="WRE1" s="989"/>
      <c r="WRF1" s="989"/>
      <c r="WRG1" s="989"/>
      <c r="WRH1" s="989"/>
      <c r="WRI1" s="989"/>
      <c r="WRJ1" s="989"/>
      <c r="WRK1" s="989"/>
      <c r="WRL1" s="989"/>
      <c r="WRM1" s="989"/>
      <c r="WRN1" s="989"/>
      <c r="WRO1" s="989"/>
      <c r="WRP1" s="989"/>
      <c r="WRQ1" s="989"/>
      <c r="WRR1" s="989"/>
      <c r="WRS1" s="989"/>
      <c r="WRT1" s="989"/>
      <c r="WRU1" s="989"/>
      <c r="WRV1" s="989"/>
      <c r="WRW1" s="989"/>
      <c r="WRX1" s="989"/>
      <c r="WRY1" s="989"/>
      <c r="WRZ1" s="989"/>
      <c r="WSA1" s="989"/>
      <c r="WSB1" s="989"/>
      <c r="WSC1" s="989"/>
      <c r="WSD1" s="989"/>
      <c r="WSE1" s="989"/>
      <c r="WSF1" s="989"/>
      <c r="WSG1" s="989"/>
      <c r="WSH1" s="989"/>
      <c r="WSI1" s="989"/>
      <c r="WSJ1" s="989"/>
      <c r="WSK1" s="989"/>
      <c r="WSL1" s="989"/>
      <c r="WSM1" s="989"/>
      <c r="WSN1" s="989"/>
      <c r="WSO1" s="989"/>
      <c r="WSP1" s="989"/>
      <c r="WSQ1" s="989"/>
      <c r="WSR1" s="989"/>
      <c r="WSS1" s="989"/>
      <c r="WST1" s="989"/>
      <c r="WSU1" s="989"/>
      <c r="WSV1" s="989"/>
      <c r="WSW1" s="989"/>
      <c r="WSX1" s="989"/>
      <c r="WSY1" s="989"/>
      <c r="WSZ1" s="989"/>
      <c r="WTA1" s="989"/>
      <c r="WTB1" s="989"/>
      <c r="WTC1" s="989"/>
      <c r="WTD1" s="989"/>
      <c r="WTE1" s="989"/>
      <c r="WTF1" s="989"/>
      <c r="WTG1" s="989"/>
      <c r="WTH1" s="989"/>
      <c r="WTI1" s="989"/>
      <c r="WTJ1" s="989"/>
      <c r="WTK1" s="989"/>
      <c r="WTL1" s="989"/>
      <c r="WTM1" s="989"/>
      <c r="WTN1" s="989"/>
      <c r="WTO1" s="989"/>
      <c r="WTP1" s="989"/>
      <c r="WTQ1" s="989"/>
      <c r="WTR1" s="989"/>
      <c r="WTS1" s="989"/>
      <c r="WTT1" s="989"/>
      <c r="WTU1" s="989"/>
      <c r="WTV1" s="989"/>
      <c r="WTW1" s="989"/>
      <c r="WTX1" s="989"/>
      <c r="WTY1" s="989"/>
      <c r="WTZ1" s="989"/>
      <c r="WUA1" s="989"/>
      <c r="WUB1" s="989"/>
      <c r="WUC1" s="989"/>
      <c r="WUD1" s="989"/>
      <c r="WUE1" s="989"/>
      <c r="WUF1" s="989"/>
      <c r="WUG1" s="989"/>
      <c r="WUH1" s="989"/>
      <c r="WUI1" s="989"/>
      <c r="WUJ1" s="989"/>
      <c r="WUK1" s="989"/>
      <c r="WUL1" s="989"/>
      <c r="WUM1" s="989"/>
      <c r="WUN1" s="989"/>
      <c r="WUO1" s="989"/>
      <c r="WUP1" s="989"/>
      <c r="WUQ1" s="989"/>
      <c r="WUR1" s="989"/>
      <c r="WUS1" s="989"/>
      <c r="WUT1" s="989"/>
      <c r="WUU1" s="989"/>
      <c r="WUV1" s="989"/>
      <c r="WUW1" s="989"/>
      <c r="WUX1" s="989"/>
      <c r="WUY1" s="989"/>
      <c r="WUZ1" s="989"/>
      <c r="WVA1" s="989"/>
      <c r="WVB1" s="989"/>
      <c r="WVC1" s="989"/>
      <c r="WVD1" s="989"/>
      <c r="WVE1" s="989"/>
      <c r="WVF1" s="989"/>
      <c r="WVG1" s="989"/>
      <c r="WVH1" s="989"/>
      <c r="WVI1" s="989"/>
      <c r="WVJ1" s="989"/>
      <c r="WVK1" s="989"/>
      <c r="WVL1" s="989"/>
      <c r="WVM1" s="989"/>
      <c r="WVN1" s="989"/>
      <c r="WVO1" s="989"/>
      <c r="WVP1" s="989"/>
      <c r="WVQ1" s="989"/>
      <c r="WVR1" s="989"/>
      <c r="WVS1" s="989"/>
      <c r="WVT1" s="989"/>
      <c r="WVU1" s="989"/>
      <c r="WVV1" s="989"/>
      <c r="WVW1" s="989"/>
      <c r="WVX1" s="989"/>
      <c r="WVY1" s="989"/>
      <c r="WVZ1" s="989"/>
      <c r="WWA1" s="989"/>
      <c r="WWB1" s="989"/>
      <c r="WWC1" s="989"/>
      <c r="WWD1" s="989"/>
      <c r="WWE1" s="989"/>
      <c r="WWF1" s="989"/>
      <c r="WWG1" s="989"/>
      <c r="WWH1" s="989"/>
      <c r="WWI1" s="989"/>
      <c r="WWJ1" s="989"/>
      <c r="WWK1" s="989"/>
      <c r="WWL1" s="989"/>
      <c r="WWM1" s="989"/>
      <c r="WWN1" s="989"/>
      <c r="WWO1" s="989"/>
      <c r="WWP1" s="989"/>
      <c r="WWQ1" s="989"/>
      <c r="WWR1" s="989"/>
      <c r="WWS1" s="989"/>
      <c r="WWT1" s="989"/>
      <c r="WWU1" s="989"/>
      <c r="WWV1" s="989"/>
      <c r="WWW1" s="989"/>
      <c r="WWX1" s="989"/>
      <c r="WWY1" s="989"/>
      <c r="WWZ1" s="989"/>
      <c r="WXA1" s="989"/>
      <c r="WXB1" s="989"/>
      <c r="WXC1" s="989"/>
      <c r="WXD1" s="989"/>
      <c r="WXE1" s="989"/>
      <c r="WXF1" s="989"/>
      <c r="WXG1" s="989"/>
      <c r="WXH1" s="989"/>
      <c r="WXI1" s="989"/>
      <c r="WXJ1" s="989"/>
      <c r="WXK1" s="989"/>
      <c r="WXL1" s="989"/>
      <c r="WXM1" s="989"/>
      <c r="WXN1" s="989"/>
      <c r="WXO1" s="989"/>
      <c r="WXP1" s="989"/>
      <c r="WXQ1" s="989"/>
      <c r="WXR1" s="989"/>
      <c r="WXS1" s="989"/>
      <c r="WXT1" s="989"/>
      <c r="WXU1" s="989"/>
      <c r="WXV1" s="989"/>
      <c r="WXW1" s="989"/>
      <c r="WXX1" s="989"/>
      <c r="WXY1" s="989"/>
      <c r="WXZ1" s="989"/>
      <c r="WYA1" s="989"/>
      <c r="WYB1" s="989"/>
      <c r="WYC1" s="989"/>
      <c r="WYD1" s="989"/>
      <c r="WYE1" s="989"/>
      <c r="WYF1" s="989"/>
      <c r="WYG1" s="989"/>
      <c r="WYH1" s="989"/>
      <c r="WYI1" s="989"/>
      <c r="WYJ1" s="989"/>
      <c r="WYK1" s="989"/>
      <c r="WYL1" s="989"/>
      <c r="WYM1" s="989"/>
      <c r="WYN1" s="989"/>
      <c r="WYO1" s="989"/>
      <c r="WYP1" s="989"/>
      <c r="WYQ1" s="989"/>
      <c r="WYR1" s="989"/>
      <c r="WYS1" s="989"/>
      <c r="WYT1" s="989"/>
      <c r="WYU1" s="989"/>
      <c r="WYV1" s="989"/>
      <c r="WYW1" s="989"/>
      <c r="WYX1" s="989"/>
      <c r="WYY1" s="989"/>
      <c r="WYZ1" s="989"/>
      <c r="WZA1" s="989"/>
      <c r="WZB1" s="989"/>
      <c r="WZC1" s="989"/>
      <c r="WZD1" s="989"/>
      <c r="WZE1" s="989"/>
      <c r="WZF1" s="989"/>
      <c r="WZG1" s="989"/>
      <c r="WZH1" s="989"/>
      <c r="WZI1" s="989"/>
      <c r="WZJ1" s="989"/>
      <c r="WZK1" s="989"/>
      <c r="WZL1" s="989"/>
      <c r="WZM1" s="989"/>
      <c r="WZN1" s="989"/>
      <c r="WZO1" s="989"/>
      <c r="WZP1" s="989"/>
      <c r="WZQ1" s="989"/>
      <c r="WZR1" s="989"/>
      <c r="WZS1" s="989"/>
      <c r="WZT1" s="989"/>
      <c r="WZU1" s="989"/>
      <c r="WZV1" s="989"/>
      <c r="WZW1" s="989"/>
      <c r="WZX1" s="989"/>
      <c r="WZY1" s="989"/>
      <c r="WZZ1" s="989"/>
      <c r="XAA1" s="989"/>
      <c r="XAB1" s="989"/>
      <c r="XAC1" s="989"/>
      <c r="XAD1" s="989"/>
      <c r="XAE1" s="989"/>
      <c r="XAF1" s="989"/>
      <c r="XAG1" s="989"/>
      <c r="XAH1" s="989"/>
      <c r="XAI1" s="989"/>
      <c r="XAJ1" s="989"/>
      <c r="XAK1" s="989"/>
      <c r="XAL1" s="989"/>
      <c r="XAM1" s="989"/>
      <c r="XAN1" s="989"/>
      <c r="XAO1" s="989"/>
      <c r="XAP1" s="989"/>
      <c r="XAQ1" s="989"/>
      <c r="XAR1" s="989"/>
      <c r="XAS1" s="989"/>
      <c r="XAT1" s="989"/>
      <c r="XAU1" s="989"/>
      <c r="XAV1" s="989"/>
      <c r="XAW1" s="989"/>
      <c r="XAX1" s="989"/>
      <c r="XAY1" s="989"/>
      <c r="XAZ1" s="989"/>
      <c r="XBA1" s="989"/>
      <c r="XBB1" s="989"/>
      <c r="XBC1" s="989"/>
      <c r="XBD1" s="989"/>
      <c r="XBE1" s="989"/>
      <c r="XBF1" s="989"/>
      <c r="XBG1" s="989"/>
      <c r="XBH1" s="989"/>
      <c r="XBI1" s="989"/>
      <c r="XBJ1" s="989"/>
      <c r="XBK1" s="989"/>
      <c r="XBL1" s="989"/>
      <c r="XBM1" s="989"/>
      <c r="XBN1" s="989"/>
      <c r="XBO1" s="989"/>
      <c r="XBP1" s="989"/>
      <c r="XBQ1" s="989"/>
      <c r="XBR1" s="989"/>
      <c r="XBS1" s="989"/>
      <c r="XBT1" s="989"/>
      <c r="XBU1" s="989"/>
      <c r="XBV1" s="989"/>
      <c r="XBW1" s="989"/>
      <c r="XBX1" s="989"/>
      <c r="XBY1" s="989"/>
      <c r="XBZ1" s="989"/>
      <c r="XCA1" s="989"/>
      <c r="XCB1" s="989"/>
      <c r="XCC1" s="989"/>
      <c r="XCD1" s="989"/>
      <c r="XCE1" s="989"/>
      <c r="XCF1" s="989"/>
      <c r="XCG1" s="989"/>
      <c r="XCH1" s="989"/>
      <c r="XCI1" s="989"/>
      <c r="XCJ1" s="989"/>
      <c r="XCK1" s="989"/>
      <c r="XCL1" s="989"/>
      <c r="XCM1" s="989"/>
      <c r="XCN1" s="989"/>
      <c r="XCO1" s="989"/>
      <c r="XCP1" s="989"/>
      <c r="XCQ1" s="989"/>
      <c r="XCR1" s="989"/>
      <c r="XCS1" s="989"/>
      <c r="XCT1" s="989"/>
      <c r="XCU1" s="989"/>
      <c r="XCV1" s="989"/>
      <c r="XCW1" s="989"/>
      <c r="XCX1" s="989"/>
      <c r="XCY1" s="989"/>
      <c r="XCZ1" s="989"/>
      <c r="XDA1" s="989"/>
      <c r="XDB1" s="989"/>
      <c r="XDC1" s="989"/>
      <c r="XDD1" s="989"/>
      <c r="XDE1" s="989"/>
      <c r="XDF1" s="989"/>
      <c r="XDG1" s="989"/>
      <c r="XDH1" s="989"/>
      <c r="XDI1" s="989"/>
      <c r="XDJ1" s="989"/>
      <c r="XDK1" s="989"/>
      <c r="XDL1" s="989"/>
      <c r="XDM1" s="989"/>
      <c r="XDN1" s="989"/>
      <c r="XDO1" s="989"/>
      <c r="XDP1" s="989"/>
      <c r="XDQ1" s="989"/>
      <c r="XDR1" s="989"/>
      <c r="XDS1" s="989"/>
      <c r="XDT1" s="989"/>
      <c r="XDU1" s="989"/>
      <c r="XDV1" s="989"/>
      <c r="XDW1" s="989"/>
      <c r="XDX1" s="989"/>
      <c r="XDY1" s="989"/>
      <c r="XDZ1" s="989"/>
      <c r="XEA1" s="989"/>
      <c r="XEB1" s="989"/>
      <c r="XEC1" s="989"/>
      <c r="XED1" s="989"/>
      <c r="XEE1" s="989"/>
      <c r="XEF1" s="989"/>
      <c r="XEG1" s="989"/>
      <c r="XEH1" s="989"/>
      <c r="XEI1" s="989"/>
      <c r="XEJ1" s="989"/>
      <c r="XEK1" s="989"/>
      <c r="XEL1" s="989"/>
      <c r="XEM1" s="989"/>
      <c r="XEN1" s="989"/>
    </row>
    <row r="2" spans="1:16368" ht="28.5" customHeight="1">
      <c r="D2" s="933" t="s">
        <v>1156</v>
      </c>
      <c r="E2" s="934"/>
    </row>
    <row r="3" spans="1:16368" s="162" customFormat="1" ht="20.3" customHeight="1">
      <c r="A3" s="1283" t="s">
        <v>1362</v>
      </c>
      <c r="B3" s="915"/>
      <c r="C3" s="915"/>
      <c r="D3" s="1043" t="s">
        <v>1217</v>
      </c>
      <c r="E3" s="1037"/>
    </row>
    <row r="4" spans="1:16368" s="162" customFormat="1" ht="15.05" customHeight="1">
      <c r="A4" s="915" t="s">
        <v>1158</v>
      </c>
      <c r="B4" s="915" t="s">
        <v>1218</v>
      </c>
      <c r="C4" s="915">
        <v>1</v>
      </c>
      <c r="D4" s="1486" t="str">
        <f>CONCATENATE(A4,B4,C4)</f>
        <v>Tavola 1.1.1</v>
      </c>
      <c r="E4" s="935" t="s">
        <v>1788</v>
      </c>
    </row>
    <row r="5" spans="1:16368" s="162" customFormat="1" ht="20.3" customHeight="1">
      <c r="A5" s="915"/>
      <c r="B5" s="915"/>
      <c r="C5" s="915"/>
      <c r="D5" s="1043" t="s">
        <v>1192</v>
      </c>
      <c r="E5" s="1037"/>
    </row>
    <row r="6" spans="1:16368" s="162" customFormat="1" ht="15.05" customHeight="1">
      <c r="A6" s="915" t="s">
        <v>1158</v>
      </c>
      <c r="B6" s="915" t="s">
        <v>1185</v>
      </c>
      <c r="C6" s="915">
        <v>1</v>
      </c>
      <c r="D6" s="1486" t="str">
        <f>CONCATENATE(A6,B6,C6)</f>
        <v>Tavola 1.2.1</v>
      </c>
      <c r="E6" s="935" t="s">
        <v>1737</v>
      </c>
    </row>
    <row r="7" spans="1:16368" s="162" customFormat="1" ht="15.05" customHeight="1">
      <c r="A7" s="915" t="s">
        <v>1158</v>
      </c>
      <c r="B7" s="915" t="str">
        <f>B6</f>
        <v>1.2.</v>
      </c>
      <c r="C7" s="915">
        <f>C6+1</f>
        <v>2</v>
      </c>
      <c r="D7" s="1486" t="str">
        <f>CONCATENATE(A7,B7,C7)</f>
        <v>Tavola 1.2.2</v>
      </c>
      <c r="E7" s="1036" t="s">
        <v>1781</v>
      </c>
    </row>
    <row r="8" spans="1:16368" s="162" customFormat="1" ht="20.3" customHeight="1">
      <c r="A8" s="915"/>
      <c r="B8" s="915"/>
      <c r="C8" s="915"/>
      <c r="D8" s="1043" t="s">
        <v>1157</v>
      </c>
      <c r="E8" s="1038"/>
    </row>
    <row r="9" spans="1:16368" s="162" customFormat="1" ht="15.05" customHeight="1">
      <c r="A9" s="915" t="s">
        <v>1158</v>
      </c>
      <c r="B9" s="915" t="s">
        <v>1159</v>
      </c>
      <c r="C9" s="915">
        <v>1</v>
      </c>
      <c r="D9" s="1486" t="str">
        <f>CONCATENATE(A9,B9,C9)</f>
        <v>Tavola 2.1.1</v>
      </c>
      <c r="E9" s="1036" t="s">
        <v>1557</v>
      </c>
    </row>
    <row r="10" spans="1:16368" s="162" customFormat="1" ht="15.05" customHeight="1">
      <c r="A10" s="915" t="s">
        <v>1158</v>
      </c>
      <c r="B10" s="915" t="str">
        <f>B9</f>
        <v>2.1.</v>
      </c>
      <c r="C10" s="915">
        <f>C9+1</f>
        <v>2</v>
      </c>
      <c r="D10" s="1486" t="str">
        <f>CONCATENATE(A10,B10,C10)</f>
        <v>Tavola 2.1.2</v>
      </c>
      <c r="E10" s="1036" t="s">
        <v>1554</v>
      </c>
    </row>
    <row r="11" spans="1:16368" s="162" customFormat="1" ht="15.05" customHeight="1">
      <c r="A11" s="915" t="s">
        <v>1158</v>
      </c>
      <c r="B11" s="915" t="str">
        <f>B10</f>
        <v>2.1.</v>
      </c>
      <c r="C11" s="915">
        <f>C10+1</f>
        <v>3</v>
      </c>
      <c r="D11" s="1486" t="str">
        <f>CONCATENATE(A11,B11,C11)</f>
        <v>Tavola 2.1.3</v>
      </c>
      <c r="E11" s="1036" t="s">
        <v>1556</v>
      </c>
    </row>
    <row r="12" spans="1:16368" s="162" customFormat="1" ht="15.05" customHeight="1">
      <c r="A12" s="915" t="s">
        <v>1158</v>
      </c>
      <c r="B12" s="915" t="str">
        <f>B11</f>
        <v>2.1.</v>
      </c>
      <c r="C12" s="915">
        <f>C11+1</f>
        <v>4</v>
      </c>
      <c r="D12" s="1486" t="str">
        <f>CONCATENATE(A12,B12,C12)</f>
        <v>Tavola 2.1.4</v>
      </c>
      <c r="E12" s="1036" t="s">
        <v>1782</v>
      </c>
    </row>
    <row r="13" spans="1:16368" s="162" customFormat="1" ht="20.3" customHeight="1">
      <c r="A13" s="915"/>
      <c r="B13" s="915"/>
      <c r="C13" s="915"/>
      <c r="D13" s="1043" t="s">
        <v>1175</v>
      </c>
      <c r="E13" s="1038"/>
    </row>
    <row r="14" spans="1:16368" s="162" customFormat="1" ht="15.05" customHeight="1">
      <c r="A14" s="915" t="s">
        <v>1158</v>
      </c>
      <c r="B14" s="915" t="s">
        <v>1176</v>
      </c>
      <c r="C14" s="915">
        <v>1</v>
      </c>
      <c r="D14" s="229" t="str">
        <f t="shared" ref="D14:D19" si="0">CONCATENATE(A14,B14,C14)</f>
        <v>Tavola 2.2.1</v>
      </c>
      <c r="E14" s="935" t="s">
        <v>1799</v>
      </c>
    </row>
    <row r="15" spans="1:16368" s="162" customFormat="1" ht="15.05" customHeight="1">
      <c r="A15" s="915" t="s">
        <v>1158</v>
      </c>
      <c r="B15" s="915" t="str">
        <f>B14</f>
        <v>2.2.</v>
      </c>
      <c r="C15" s="915">
        <f>C14+1</f>
        <v>2</v>
      </c>
      <c r="D15" s="229" t="str">
        <f t="shared" si="0"/>
        <v>Tavola 2.2.2</v>
      </c>
      <c r="E15" s="935" t="s">
        <v>1822</v>
      </c>
    </row>
    <row r="16" spans="1:16368" s="162" customFormat="1" ht="15.05" customHeight="1">
      <c r="A16" s="915" t="s">
        <v>1158</v>
      </c>
      <c r="B16" s="915" t="str">
        <f t="shared" ref="B16:B19" si="1">B15</f>
        <v>2.2.</v>
      </c>
      <c r="C16" s="915">
        <f t="shared" ref="C16:C19" si="2">C15+1</f>
        <v>3</v>
      </c>
      <c r="D16" s="229" t="str">
        <f t="shared" si="0"/>
        <v>Tavola 2.2.3</v>
      </c>
      <c r="E16" s="1036" t="s">
        <v>1800</v>
      </c>
    </row>
    <row r="17" spans="1:5" s="162" customFormat="1" ht="15.05" customHeight="1">
      <c r="A17" s="915" t="s">
        <v>1158</v>
      </c>
      <c r="B17" s="915" t="str">
        <f>B16</f>
        <v>2.2.</v>
      </c>
      <c r="C17" s="915">
        <f>C16+1</f>
        <v>4</v>
      </c>
      <c r="D17" s="229" t="str">
        <f t="shared" si="0"/>
        <v>Tavola 2.2.4</v>
      </c>
      <c r="E17" s="1036" t="s">
        <v>1801</v>
      </c>
    </row>
    <row r="18" spans="1:5" s="162" customFormat="1" ht="15.05" customHeight="1">
      <c r="A18" s="915" t="s">
        <v>1158</v>
      </c>
      <c r="B18" s="915" t="str">
        <f t="shared" si="1"/>
        <v>2.2.</v>
      </c>
      <c r="C18" s="915">
        <f t="shared" si="2"/>
        <v>5</v>
      </c>
      <c r="D18" s="229" t="str">
        <f t="shared" si="0"/>
        <v>Tavola 2.2.5</v>
      </c>
      <c r="E18" s="1036" t="s">
        <v>1802</v>
      </c>
    </row>
    <row r="19" spans="1:5" s="162" customFormat="1" ht="15.05" customHeight="1">
      <c r="A19" s="915" t="s">
        <v>1158</v>
      </c>
      <c r="B19" s="915" t="str">
        <f t="shared" si="1"/>
        <v>2.2.</v>
      </c>
      <c r="C19" s="915">
        <f t="shared" si="2"/>
        <v>6</v>
      </c>
      <c r="D19" s="229" t="str">
        <f t="shared" si="0"/>
        <v>Tavola 2.2.6</v>
      </c>
      <c r="E19" s="1036" t="s">
        <v>1803</v>
      </c>
    </row>
    <row r="20" spans="1:5" s="162" customFormat="1" ht="20.3" customHeight="1">
      <c r="A20" s="915"/>
      <c r="B20" s="915"/>
      <c r="C20" s="915"/>
      <c r="D20" s="1043" t="s">
        <v>1187</v>
      </c>
      <c r="E20" s="1038"/>
    </row>
    <row r="21" spans="1:5" s="162" customFormat="1" ht="15.05" customHeight="1">
      <c r="A21" s="915" t="s">
        <v>1158</v>
      </c>
      <c r="B21" s="915" t="s">
        <v>174</v>
      </c>
      <c r="C21" s="915">
        <v>1</v>
      </c>
      <c r="D21" s="229" t="str">
        <f>CONCATENATE(A21,B21,C21)</f>
        <v>Tavola 3.1</v>
      </c>
      <c r="E21" s="1036" t="s">
        <v>1684</v>
      </c>
    </row>
    <row r="22" spans="1:5" s="162" customFormat="1" ht="15.05" customHeight="1">
      <c r="A22" s="915" t="s">
        <v>1158</v>
      </c>
      <c r="B22" s="915" t="str">
        <f>B21</f>
        <v>3.</v>
      </c>
      <c r="C22" s="915">
        <f>C21+1</f>
        <v>2</v>
      </c>
      <c r="D22" s="229" t="str">
        <f>CONCATENATE(A22,B22,C22)</f>
        <v>Tavola 3.2</v>
      </c>
      <c r="E22" s="1036" t="s">
        <v>1558</v>
      </c>
    </row>
    <row r="23" spans="1:5" s="162" customFormat="1" ht="15.05" customHeight="1">
      <c r="A23" s="915" t="s">
        <v>1158</v>
      </c>
      <c r="B23" s="915" t="str">
        <f>B22</f>
        <v>3.</v>
      </c>
      <c r="C23" s="915">
        <f>C22+1</f>
        <v>3</v>
      </c>
      <c r="D23" s="229" t="str">
        <f>CONCATENATE(A23,B23,C23)</f>
        <v>Tavola 3.3</v>
      </c>
      <c r="E23" s="1036" t="s">
        <v>1783</v>
      </c>
    </row>
    <row r="24" spans="1:5" s="162" customFormat="1" ht="15.05" customHeight="1">
      <c r="A24" s="915" t="s">
        <v>1158</v>
      </c>
      <c r="B24" s="915" t="str">
        <f>B23</f>
        <v>3.</v>
      </c>
      <c r="C24" s="915">
        <f>C23+1</f>
        <v>4</v>
      </c>
      <c r="D24" s="229" t="str">
        <f>CONCATENATE(A24,B24,C24)</f>
        <v>Tavola 3.4</v>
      </c>
      <c r="E24" s="1036" t="s">
        <v>1784</v>
      </c>
    </row>
    <row r="25" spans="1:5" s="162" customFormat="1" ht="20.3" customHeight="1">
      <c r="A25" s="915"/>
      <c r="B25" s="915"/>
      <c r="C25" s="915"/>
      <c r="D25" s="1043" t="s">
        <v>1188</v>
      </c>
      <c r="E25" s="1038"/>
    </row>
    <row r="26" spans="1:5" s="162" customFormat="1" ht="15.05" customHeight="1">
      <c r="A26" s="915" t="s">
        <v>1158</v>
      </c>
      <c r="B26" s="915" t="s">
        <v>1189</v>
      </c>
      <c r="C26" s="915">
        <v>1</v>
      </c>
      <c r="D26" s="229" t="str">
        <f>CONCATENATE(A26,B26,C26)</f>
        <v>Tavola 3.1.1</v>
      </c>
      <c r="E26" s="1036" t="s">
        <v>1785</v>
      </c>
    </row>
    <row r="27" spans="1:5" s="162" customFormat="1" ht="15.05" customHeight="1">
      <c r="A27" s="915" t="s">
        <v>1158</v>
      </c>
      <c r="B27" s="915" t="str">
        <f>B26</f>
        <v>3.1.</v>
      </c>
      <c r="C27" s="915">
        <f>C26+1</f>
        <v>2</v>
      </c>
      <c r="D27" s="229" t="str">
        <f>CONCATENATE(A27,B27,C27)</f>
        <v>Tavola 3.1.2</v>
      </c>
      <c r="E27" s="1036" t="s">
        <v>1786</v>
      </c>
    </row>
    <row r="28" spans="1:5" s="162" customFormat="1" ht="15.05" customHeight="1">
      <c r="A28" s="915" t="s">
        <v>1158</v>
      </c>
      <c r="B28" s="915" t="str">
        <f>B27</f>
        <v>3.1.</v>
      </c>
      <c r="C28" s="915">
        <f>C27+1</f>
        <v>3</v>
      </c>
      <c r="D28" s="229" t="str">
        <f>CONCATENATE(A28,B28,C28)</f>
        <v>Tavola 3.1.3</v>
      </c>
      <c r="E28" s="1036" t="s">
        <v>1707</v>
      </c>
    </row>
    <row r="29" spans="1:5" s="162" customFormat="1" ht="20.3" customHeight="1">
      <c r="A29" s="915"/>
      <c r="B29" s="915"/>
      <c r="C29" s="915"/>
      <c r="D29" s="1043" t="s">
        <v>1160</v>
      </c>
      <c r="E29" s="1038"/>
    </row>
    <row r="30" spans="1:5" s="162" customFormat="1" ht="15.05" customHeight="1">
      <c r="A30" s="915" t="s">
        <v>1158</v>
      </c>
      <c r="B30" s="915" t="s">
        <v>1161</v>
      </c>
      <c r="C30" s="915">
        <v>1</v>
      </c>
      <c r="D30" s="229" t="str">
        <f>CONCATENATE(A30,B30,C30)</f>
        <v>Tavola 3.2.1</v>
      </c>
      <c r="E30" s="935" t="s">
        <v>1804</v>
      </c>
    </row>
    <row r="31" spans="1:5" ht="20.3" customHeight="1">
      <c r="A31" s="915"/>
      <c r="B31" s="915"/>
      <c r="C31" s="915"/>
      <c r="D31" s="1043" t="s">
        <v>1359</v>
      </c>
      <c r="E31" s="1038"/>
    </row>
    <row r="32" spans="1:5" s="162" customFormat="1" ht="15.05" customHeight="1">
      <c r="A32" s="915" t="s">
        <v>1158</v>
      </c>
      <c r="B32" s="915" t="s">
        <v>1167</v>
      </c>
      <c r="C32" s="915">
        <v>1</v>
      </c>
      <c r="D32" s="229" t="str">
        <f t="shared" ref="D32:D33" si="3">CONCATENATE(A32,B32,C32)</f>
        <v>Tavola 4.1.1</v>
      </c>
      <c r="E32" s="938" t="s">
        <v>1787</v>
      </c>
    </row>
    <row r="33" spans="1:5" s="162" customFormat="1" ht="15.05" customHeight="1">
      <c r="A33" s="915" t="s">
        <v>1158</v>
      </c>
      <c r="B33" s="915" t="str">
        <f t="shared" ref="B33:B42" si="4">B32</f>
        <v>4.1.</v>
      </c>
      <c r="C33" s="915">
        <f t="shared" ref="C33:C42" si="5">C32+1</f>
        <v>2</v>
      </c>
      <c r="D33" s="229" t="str">
        <f t="shared" si="3"/>
        <v>Tavola 4.1.2</v>
      </c>
      <c r="E33" s="938" t="s">
        <v>1565</v>
      </c>
    </row>
    <row r="34" spans="1:5" s="162" customFormat="1" ht="15.05" customHeight="1">
      <c r="A34" s="915" t="s">
        <v>1158</v>
      </c>
      <c r="B34" s="915" t="str">
        <f t="shared" si="4"/>
        <v>4.1.</v>
      </c>
      <c r="C34" s="915">
        <f t="shared" si="5"/>
        <v>3</v>
      </c>
      <c r="D34" s="1486" t="str">
        <f t="shared" ref="D34" si="6">CONCATENATE(A34,B34,C34)</f>
        <v>Tavola 4.1.3</v>
      </c>
      <c r="E34" s="1036" t="s">
        <v>1805</v>
      </c>
    </row>
    <row r="35" spans="1:5" s="162" customFormat="1" ht="15.05" customHeight="1">
      <c r="A35" s="915" t="s">
        <v>1158</v>
      </c>
      <c r="B35" s="915" t="str">
        <f t="shared" si="4"/>
        <v>4.1.</v>
      </c>
      <c r="C35" s="915">
        <f t="shared" si="5"/>
        <v>4</v>
      </c>
      <c r="D35" s="1486" t="str">
        <f t="shared" ref="D35" si="7">CONCATENATE(A35,B35,C35)</f>
        <v>Tavola 4.1.4</v>
      </c>
      <c r="E35" s="1036" t="s">
        <v>1806</v>
      </c>
    </row>
    <row r="36" spans="1:5" s="162" customFormat="1" ht="15.05" customHeight="1">
      <c r="A36" s="915" t="s">
        <v>1158</v>
      </c>
      <c r="B36" s="915" t="str">
        <f t="shared" si="4"/>
        <v>4.1.</v>
      </c>
      <c r="C36" s="915">
        <f t="shared" si="5"/>
        <v>5</v>
      </c>
      <c r="D36" s="1486" t="str">
        <f t="shared" ref="D36" si="8">CONCATENATE(A36,B36,C36)</f>
        <v>Tavola 4.1.5</v>
      </c>
      <c r="E36" s="1036" t="s">
        <v>1570</v>
      </c>
    </row>
    <row r="37" spans="1:5" s="162" customFormat="1" ht="15.05" customHeight="1">
      <c r="A37" s="915" t="s">
        <v>1158</v>
      </c>
      <c r="B37" s="915" t="str">
        <f t="shared" si="4"/>
        <v>4.1.</v>
      </c>
      <c r="C37" s="915">
        <f t="shared" si="5"/>
        <v>6</v>
      </c>
      <c r="D37" s="1486" t="str">
        <f t="shared" ref="D37" si="9">CONCATENATE(A37,B37,C37)</f>
        <v>Tavola 4.1.6</v>
      </c>
      <c r="E37" s="1036" t="s">
        <v>1807</v>
      </c>
    </row>
    <row r="38" spans="1:5" s="162" customFormat="1" ht="15.05" customHeight="1">
      <c r="A38" s="915" t="s">
        <v>1158</v>
      </c>
      <c r="B38" s="915" t="str">
        <f t="shared" si="4"/>
        <v>4.1.</v>
      </c>
      <c r="C38" s="915">
        <f t="shared" si="5"/>
        <v>7</v>
      </c>
      <c r="D38" s="1486" t="str">
        <f t="shared" ref="D38" si="10">CONCATENATE(A38,B38,C38)</f>
        <v>Tavola 4.1.7</v>
      </c>
      <c r="E38" s="1036" t="s">
        <v>1808</v>
      </c>
    </row>
    <row r="39" spans="1:5" s="162" customFormat="1" ht="15.05" customHeight="1">
      <c r="A39" s="915" t="s">
        <v>1158</v>
      </c>
      <c r="B39" s="915" t="str">
        <f t="shared" si="4"/>
        <v>4.1.</v>
      </c>
      <c r="C39" s="915">
        <f t="shared" si="5"/>
        <v>8</v>
      </c>
      <c r="D39" s="1486" t="str">
        <f t="shared" ref="D39" si="11">CONCATENATE(A39,B39,C39)</f>
        <v>Tavola 4.1.8</v>
      </c>
      <c r="E39" s="938" t="s">
        <v>1809</v>
      </c>
    </row>
    <row r="40" spans="1:5" s="162" customFormat="1" ht="15.05" customHeight="1">
      <c r="A40" s="915" t="s">
        <v>1158</v>
      </c>
      <c r="B40" s="915" t="str">
        <f t="shared" si="4"/>
        <v>4.1.</v>
      </c>
      <c r="C40" s="915">
        <f t="shared" si="5"/>
        <v>9</v>
      </c>
      <c r="D40" s="229" t="str">
        <f t="shared" ref="D40" si="12">CONCATENATE(A40,B40,C40)</f>
        <v>Tavola 4.1.9</v>
      </c>
      <c r="E40" s="938" t="s">
        <v>1810</v>
      </c>
    </row>
    <row r="41" spans="1:5" s="162" customFormat="1" ht="15.05" customHeight="1">
      <c r="A41" s="915" t="s">
        <v>1158</v>
      </c>
      <c r="B41" s="915" t="str">
        <f t="shared" si="4"/>
        <v>4.1.</v>
      </c>
      <c r="C41" s="915">
        <f t="shared" si="5"/>
        <v>10</v>
      </c>
      <c r="D41" s="229" t="str">
        <f t="shared" ref="D41" si="13">CONCATENATE(A41,B41,C41)</f>
        <v>Tavola 4.1.10</v>
      </c>
      <c r="E41" s="938" t="s">
        <v>1540</v>
      </c>
    </row>
    <row r="42" spans="1:5" s="162" customFormat="1" ht="15.05" customHeight="1">
      <c r="A42" s="915" t="s">
        <v>1158</v>
      </c>
      <c r="B42" s="915" t="str">
        <f t="shared" si="4"/>
        <v>4.1.</v>
      </c>
      <c r="C42" s="915">
        <f t="shared" si="5"/>
        <v>11</v>
      </c>
      <c r="D42" s="229" t="str">
        <f t="shared" ref="D42" si="14">CONCATENATE(A42,B42,C42)</f>
        <v>Tavola 4.1.11</v>
      </c>
      <c r="E42" s="938" t="s">
        <v>1811</v>
      </c>
    </row>
    <row r="43" spans="1:5" s="162" customFormat="1" ht="20.3" customHeight="1">
      <c r="A43" s="915"/>
      <c r="B43" s="915"/>
      <c r="C43" s="915"/>
      <c r="D43" s="1043" t="s">
        <v>1363</v>
      </c>
      <c r="E43" s="1039"/>
    </row>
    <row r="44" spans="1:5" s="162" customFormat="1" ht="15.05" customHeight="1">
      <c r="A44" s="915" t="s">
        <v>1158</v>
      </c>
      <c r="B44" s="915" t="s">
        <v>1190</v>
      </c>
      <c r="C44" s="915">
        <v>1</v>
      </c>
      <c r="D44" s="229" t="str">
        <f>CONCATENATE(A44,B44,C44)</f>
        <v>Tavola 4.3.1</v>
      </c>
      <c r="E44" s="1036" t="s">
        <v>1812</v>
      </c>
    </row>
    <row r="45" spans="1:5" s="162" customFormat="1" ht="15.05" customHeight="1">
      <c r="A45" s="915" t="s">
        <v>1158</v>
      </c>
      <c r="B45" s="915" t="str">
        <f t="shared" ref="B45:B51" si="15">B44</f>
        <v>4.3.</v>
      </c>
      <c r="C45" s="915">
        <f t="shared" ref="C45:C51" si="16">C44+1</f>
        <v>2</v>
      </c>
      <c r="D45" s="229" t="str">
        <f t="shared" ref="D45" si="17">CONCATENATE(A45,B45,C45)</f>
        <v>Tavola 4.3.2</v>
      </c>
      <c r="E45" s="1036" t="s">
        <v>1813</v>
      </c>
    </row>
    <row r="46" spans="1:5" s="162" customFormat="1" ht="15.05" customHeight="1">
      <c r="A46" s="915" t="s">
        <v>1158</v>
      </c>
      <c r="B46" s="915" t="str">
        <f t="shared" si="15"/>
        <v>4.3.</v>
      </c>
      <c r="C46" s="915">
        <f t="shared" si="16"/>
        <v>3</v>
      </c>
      <c r="D46" s="229" t="str">
        <f t="shared" ref="D46" si="18">CONCATENATE(A46,B46,C46)</f>
        <v>Tavola 4.3.3</v>
      </c>
      <c r="E46" s="1036" t="s">
        <v>1814</v>
      </c>
    </row>
    <row r="47" spans="1:5" s="162" customFormat="1" ht="15.05" customHeight="1">
      <c r="A47" s="915" t="s">
        <v>1158</v>
      </c>
      <c r="B47" s="915" t="str">
        <f t="shared" si="15"/>
        <v>4.3.</v>
      </c>
      <c r="C47" s="915">
        <f t="shared" si="16"/>
        <v>4</v>
      </c>
      <c r="D47" s="229" t="str">
        <f t="shared" ref="D47" si="19">CONCATENATE(A47,B47,C47)</f>
        <v>Tavola 4.3.4</v>
      </c>
      <c r="E47" s="1036" t="s">
        <v>1755</v>
      </c>
    </row>
    <row r="48" spans="1:5" s="162" customFormat="1" ht="15.05" customHeight="1">
      <c r="A48" s="915" t="s">
        <v>1158</v>
      </c>
      <c r="B48" s="915" t="str">
        <f t="shared" si="15"/>
        <v>4.3.</v>
      </c>
      <c r="C48" s="915">
        <f t="shared" si="16"/>
        <v>5</v>
      </c>
      <c r="D48" s="229" t="str">
        <f t="shared" ref="D48" si="20">CONCATENATE(A48,B48,C48)</f>
        <v>Tavola 4.3.5</v>
      </c>
      <c r="E48" s="1036" t="s">
        <v>1796</v>
      </c>
    </row>
    <row r="49" spans="1:5" s="162" customFormat="1" ht="15.05" customHeight="1">
      <c r="A49" s="915" t="s">
        <v>1158</v>
      </c>
      <c r="B49" s="915" t="str">
        <f t="shared" si="15"/>
        <v>4.3.</v>
      </c>
      <c r="C49" s="915">
        <f t="shared" si="16"/>
        <v>6</v>
      </c>
      <c r="D49" s="229" t="str">
        <f t="shared" ref="D49" si="21">CONCATENATE(A49,B49,C49)</f>
        <v>Tavola 4.3.6</v>
      </c>
      <c r="E49" s="938" t="s">
        <v>1815</v>
      </c>
    </row>
    <row r="50" spans="1:5" s="162" customFormat="1" ht="15.05" customHeight="1">
      <c r="A50" s="915" t="s">
        <v>1158</v>
      </c>
      <c r="B50" s="915" t="str">
        <f t="shared" si="15"/>
        <v>4.3.</v>
      </c>
      <c r="C50" s="915">
        <f t="shared" si="16"/>
        <v>7</v>
      </c>
      <c r="D50" s="229" t="str">
        <f t="shared" ref="D50" si="22">CONCATENATE(A50,B50,C50)</f>
        <v>Tavola 4.3.7</v>
      </c>
      <c r="E50" s="938" t="s">
        <v>1355</v>
      </c>
    </row>
    <row r="51" spans="1:5" s="162" customFormat="1" ht="15.05" customHeight="1">
      <c r="A51" s="915" t="s">
        <v>1158</v>
      </c>
      <c r="B51" s="915" t="str">
        <f t="shared" si="15"/>
        <v>4.3.</v>
      </c>
      <c r="C51" s="915">
        <f t="shared" si="16"/>
        <v>8</v>
      </c>
      <c r="D51" s="229" t="str">
        <f t="shared" ref="D51" si="23">CONCATENATE(A51,B51,C51)</f>
        <v>Tavola 4.3.8</v>
      </c>
      <c r="E51" s="938" t="s">
        <v>1356</v>
      </c>
    </row>
    <row r="52" spans="1:5" s="162" customFormat="1" ht="20.3" customHeight="1">
      <c r="A52" s="915"/>
      <c r="B52" s="915"/>
      <c r="C52" s="915"/>
      <c r="D52" s="1043" t="s">
        <v>1370</v>
      </c>
      <c r="E52" s="1039"/>
    </row>
    <row r="53" spans="1:5" s="162" customFormat="1" ht="15.05" customHeight="1">
      <c r="A53" s="915" t="s">
        <v>1158</v>
      </c>
      <c r="B53" s="915" t="s">
        <v>1162</v>
      </c>
      <c r="C53" s="915">
        <v>1</v>
      </c>
      <c r="D53" s="229" t="str">
        <f>CONCATENATE(A53,B53,C53)</f>
        <v>Tavola 4.4.1</v>
      </c>
      <c r="E53" s="937" t="s">
        <v>1204</v>
      </c>
    </row>
    <row r="54" spans="1:5" s="162" customFormat="1" ht="20.3" customHeight="1">
      <c r="A54" s="915"/>
      <c r="B54" s="915"/>
      <c r="C54" s="915"/>
      <c r="D54" s="1043" t="s">
        <v>1371</v>
      </c>
      <c r="E54" s="1039"/>
    </row>
    <row r="55" spans="1:5" s="162" customFormat="1" ht="15.05" customHeight="1">
      <c r="A55" s="915" t="s">
        <v>1158</v>
      </c>
      <c r="B55" s="915" t="s">
        <v>1163</v>
      </c>
      <c r="C55" s="915">
        <v>1</v>
      </c>
      <c r="D55" s="229" t="str">
        <f>CONCATENATE(A55,B55,C55)</f>
        <v>Tavola 4.5.1.1</v>
      </c>
      <c r="E55" s="935" t="s">
        <v>1063</v>
      </c>
    </row>
    <row r="56" spans="1:5" s="162" customFormat="1" ht="15.05" customHeight="1">
      <c r="A56" s="915" t="s">
        <v>1158</v>
      </c>
      <c r="B56" s="915" t="str">
        <f>B55</f>
        <v>4.5.1.</v>
      </c>
      <c r="C56" s="915">
        <f>C55+1</f>
        <v>2</v>
      </c>
      <c r="D56" s="229" t="str">
        <f>CONCATENATE(A56,B56,C56)</f>
        <v>Tavola 4.5.1.2</v>
      </c>
      <c r="E56" s="1036" t="s">
        <v>1205</v>
      </c>
    </row>
    <row r="57" spans="1:5" s="162" customFormat="1" ht="20.3" customHeight="1">
      <c r="A57" s="915"/>
      <c r="B57" s="915"/>
      <c r="C57" s="915"/>
      <c r="D57" s="1043" t="s">
        <v>1372</v>
      </c>
      <c r="E57" s="1039"/>
    </row>
    <row r="58" spans="1:5" s="162" customFormat="1" ht="15.05" customHeight="1">
      <c r="A58" s="915" t="s">
        <v>1158</v>
      </c>
      <c r="B58" s="915" t="s">
        <v>1186</v>
      </c>
      <c r="C58" s="915">
        <v>1</v>
      </c>
      <c r="D58" s="229" t="str">
        <f>CONCATENATE(A58,B58,C58)</f>
        <v>Tavola 4.5.2.1</v>
      </c>
      <c r="E58" s="935" t="s">
        <v>1206</v>
      </c>
    </row>
    <row r="59" spans="1:5" s="162" customFormat="1" ht="15.05" customHeight="1">
      <c r="A59" s="915" t="s">
        <v>1158</v>
      </c>
      <c r="B59" s="915" t="s">
        <v>1186</v>
      </c>
      <c r="C59" s="915">
        <f>C58+1</f>
        <v>2</v>
      </c>
      <c r="D59" s="229" t="str">
        <f>CONCATENATE(A59,B59,C59)</f>
        <v>Tavola 4.5.2.2</v>
      </c>
      <c r="E59" s="1036" t="s">
        <v>1342</v>
      </c>
    </row>
    <row r="60" spans="1:5" s="162" customFormat="1" ht="20.3" customHeight="1">
      <c r="A60" s="915"/>
      <c r="B60" s="915"/>
      <c r="C60" s="915"/>
      <c r="D60" s="1043" t="s">
        <v>1169</v>
      </c>
      <c r="E60" s="1039"/>
    </row>
    <row r="61" spans="1:5" s="162" customFormat="1" ht="15.05" customHeight="1">
      <c r="A61" s="915" t="s">
        <v>1158</v>
      </c>
      <c r="B61" s="915" t="s">
        <v>1168</v>
      </c>
      <c r="C61" s="915">
        <v>1</v>
      </c>
      <c r="D61" s="1486" t="str">
        <f>CONCATENATE(A61,B61,C61)</f>
        <v>Tavola 5.1.1</v>
      </c>
      <c r="E61" s="1036" t="s">
        <v>1207</v>
      </c>
    </row>
    <row r="62" spans="1:5" s="162" customFormat="1" ht="15.05" customHeight="1">
      <c r="A62" s="915" t="s">
        <v>1158</v>
      </c>
      <c r="B62" s="915" t="str">
        <f>B61</f>
        <v>5.1.</v>
      </c>
      <c r="C62" s="915">
        <f>C61+1</f>
        <v>2</v>
      </c>
      <c r="D62" s="1486" t="str">
        <f>CONCATENATE(A62,B62,C62)</f>
        <v>Tavola 5.1.2</v>
      </c>
      <c r="E62" s="935" t="s">
        <v>902</v>
      </c>
    </row>
    <row r="63" spans="1:5" s="162" customFormat="1" ht="15.05" customHeight="1">
      <c r="A63" s="915" t="s">
        <v>1158</v>
      </c>
      <c r="B63" s="915" t="str">
        <f>B62</f>
        <v>5.1.</v>
      </c>
      <c r="C63" s="915">
        <f>C62+1</f>
        <v>3</v>
      </c>
      <c r="D63" s="1486" t="str">
        <f>CONCATENATE(A63,B63,C63)</f>
        <v>Tavola 5.1.3</v>
      </c>
      <c r="E63" s="1036" t="s">
        <v>1208</v>
      </c>
    </row>
    <row r="64" spans="1:5" s="162" customFormat="1" ht="15.05" customHeight="1">
      <c r="A64" s="915" t="s">
        <v>1158</v>
      </c>
      <c r="B64" s="915" t="str">
        <f>B63</f>
        <v>5.1.</v>
      </c>
      <c r="C64" s="915">
        <f>C63+1</f>
        <v>4</v>
      </c>
      <c r="D64" s="1486" t="str">
        <f>CONCATENATE(A64,B64,C64)</f>
        <v>Tavola 5.1.4</v>
      </c>
      <c r="E64" s="935" t="s">
        <v>1209</v>
      </c>
    </row>
    <row r="65" spans="1:5" s="162" customFormat="1" ht="20.3" customHeight="1">
      <c r="A65" s="915"/>
      <c r="B65" s="915"/>
      <c r="C65" s="915"/>
      <c r="D65" s="1043" t="s">
        <v>1170</v>
      </c>
      <c r="E65" s="1040"/>
    </row>
    <row r="66" spans="1:5" s="162" customFormat="1" ht="15.05" customHeight="1">
      <c r="A66" s="915" t="s">
        <v>1158</v>
      </c>
      <c r="B66" s="915" t="s">
        <v>1171</v>
      </c>
      <c r="C66" s="915">
        <v>1</v>
      </c>
      <c r="D66" s="1486" t="str">
        <f>CONCATENATE(A66,B66,C66)</f>
        <v>Tavola 5.2.1</v>
      </c>
      <c r="E66" s="935" t="s">
        <v>1210</v>
      </c>
    </row>
    <row r="67" spans="1:5" s="162" customFormat="1" ht="15.05" customHeight="1">
      <c r="A67" s="915" t="s">
        <v>1158</v>
      </c>
      <c r="B67" s="915" t="str">
        <f>B66</f>
        <v>5.2.</v>
      </c>
      <c r="C67" s="915">
        <f>C66+1</f>
        <v>2</v>
      </c>
      <c r="D67" s="1486" t="str">
        <f>CONCATENATE(A67,B67,C67)</f>
        <v>Tavola 5.2.2</v>
      </c>
      <c r="E67" s="935" t="s">
        <v>1211</v>
      </c>
    </row>
    <row r="68" spans="1:5" s="162" customFormat="1" ht="15.05" customHeight="1">
      <c r="A68" s="915" t="s">
        <v>1158</v>
      </c>
      <c r="B68" s="915" t="str">
        <f>B67</f>
        <v>5.2.</v>
      </c>
      <c r="C68" s="915">
        <f>C67+1</f>
        <v>3</v>
      </c>
      <c r="D68" s="1486" t="str">
        <f>CONCATENATE(A68,B68,C68)</f>
        <v>Tavola 5.2.3</v>
      </c>
      <c r="E68" s="1036" t="s">
        <v>1212</v>
      </c>
    </row>
    <row r="69" spans="1:5" s="162" customFormat="1" ht="15.05" customHeight="1">
      <c r="A69" s="915" t="s">
        <v>1158</v>
      </c>
      <c r="B69" s="915" t="str">
        <f>B68</f>
        <v>5.2.</v>
      </c>
      <c r="C69" s="915">
        <f>C68+1</f>
        <v>4</v>
      </c>
      <c r="D69" s="1486" t="str">
        <f>CONCATENATE(A69,B69,C69)</f>
        <v>Tavola 5.2.4</v>
      </c>
      <c r="E69" s="1036" t="s">
        <v>1181</v>
      </c>
    </row>
    <row r="70" spans="1:5" s="162" customFormat="1" ht="15.05" customHeight="1">
      <c r="A70" s="915" t="s">
        <v>1158</v>
      </c>
      <c r="B70" s="915" t="str">
        <f>B69</f>
        <v>5.2.</v>
      </c>
      <c r="C70" s="915">
        <f>C69+1</f>
        <v>5</v>
      </c>
      <c r="D70" s="1486" t="str">
        <f>CONCATENATE(A70,B70,C70)</f>
        <v>Tavola 5.2.5</v>
      </c>
      <c r="E70" s="1036" t="s">
        <v>1354</v>
      </c>
    </row>
    <row r="71" spans="1:5" s="162" customFormat="1" ht="20.3" customHeight="1">
      <c r="A71" s="915"/>
      <c r="B71" s="915"/>
      <c r="C71" s="915"/>
      <c r="D71" s="1043" t="s">
        <v>1364</v>
      </c>
      <c r="E71" s="1041"/>
    </row>
    <row r="72" spans="1:5" s="162" customFormat="1" ht="15.05" customHeight="1">
      <c r="A72" s="915" t="s">
        <v>1158</v>
      </c>
      <c r="B72" s="915" t="s">
        <v>1172</v>
      </c>
      <c r="C72" s="915">
        <v>1</v>
      </c>
      <c r="D72" s="1486" t="str">
        <f>CONCATENATE(A72,B72,C72)</f>
        <v>Tavola 5.3.1</v>
      </c>
      <c r="E72" s="935" t="s">
        <v>868</v>
      </c>
    </row>
    <row r="73" spans="1:5" s="162" customFormat="1" ht="15.05" customHeight="1">
      <c r="A73" s="915" t="s">
        <v>1158</v>
      </c>
      <c r="B73" s="915" t="str">
        <f>B72</f>
        <v>5.3.</v>
      </c>
      <c r="C73" s="915">
        <f>C72+1</f>
        <v>2</v>
      </c>
      <c r="D73" s="1486" t="str">
        <f>CONCATENATE(A73,B73,C73)</f>
        <v>Tavola 5.3.2</v>
      </c>
      <c r="E73" s="935" t="s">
        <v>886</v>
      </c>
    </row>
    <row r="74" spans="1:5" s="162" customFormat="1" ht="15.05" customHeight="1">
      <c r="A74" s="915" t="s">
        <v>1158</v>
      </c>
      <c r="B74" s="915" t="str">
        <f t="shared" ref="B74:B76" si="24">B73</f>
        <v>5.3.</v>
      </c>
      <c r="C74" s="915">
        <f t="shared" ref="C74:C76" si="25">C73+1</f>
        <v>3</v>
      </c>
      <c r="D74" s="1486" t="str">
        <f t="shared" ref="D74:D79" si="26">CONCATENATE(A74,B74,C74)</f>
        <v>Tavola 5.3.3</v>
      </c>
      <c r="E74" s="935" t="s">
        <v>887</v>
      </c>
    </row>
    <row r="75" spans="1:5" s="162" customFormat="1" ht="15.05" customHeight="1">
      <c r="A75" s="915" t="s">
        <v>1158</v>
      </c>
      <c r="B75" s="915" t="str">
        <f t="shared" si="24"/>
        <v>5.3.</v>
      </c>
      <c r="C75" s="915">
        <f t="shared" si="25"/>
        <v>4</v>
      </c>
      <c r="D75" s="1486" t="str">
        <f t="shared" si="26"/>
        <v>Tavola 5.3.4</v>
      </c>
      <c r="E75" s="935" t="s">
        <v>888</v>
      </c>
    </row>
    <row r="76" spans="1:5" s="162" customFormat="1" ht="15.05" customHeight="1">
      <c r="A76" s="915" t="s">
        <v>1158</v>
      </c>
      <c r="B76" s="915" t="str">
        <f t="shared" si="24"/>
        <v>5.3.</v>
      </c>
      <c r="C76" s="915">
        <f t="shared" si="25"/>
        <v>5</v>
      </c>
      <c r="D76" s="1486" t="str">
        <f t="shared" si="26"/>
        <v>Tavola 5.3.5</v>
      </c>
      <c r="E76" s="935" t="s">
        <v>889</v>
      </c>
    </row>
    <row r="77" spans="1:5" s="162" customFormat="1" ht="15.05" customHeight="1">
      <c r="A77" s="915" t="s">
        <v>1158</v>
      </c>
      <c r="B77" s="915" t="str">
        <f t="shared" ref="B77:B78" si="27">B76</f>
        <v>5.3.</v>
      </c>
      <c r="C77" s="915">
        <f t="shared" ref="C77:C78" si="28">C76+1</f>
        <v>6</v>
      </c>
      <c r="D77" s="1486" t="str">
        <f t="shared" si="26"/>
        <v>Tavola 5.3.6</v>
      </c>
      <c r="E77" s="1036" t="s">
        <v>978</v>
      </c>
    </row>
    <row r="78" spans="1:5" s="162" customFormat="1" ht="15.05" customHeight="1">
      <c r="A78" s="915" t="s">
        <v>1158</v>
      </c>
      <c r="B78" s="915" t="str">
        <f t="shared" si="27"/>
        <v>5.3.</v>
      </c>
      <c r="C78" s="915">
        <f t="shared" si="28"/>
        <v>7</v>
      </c>
      <c r="D78" s="1486" t="str">
        <f t="shared" si="26"/>
        <v>Tavola 5.3.7</v>
      </c>
      <c r="E78" s="935" t="s">
        <v>1213</v>
      </c>
    </row>
    <row r="79" spans="1:5" s="162" customFormat="1" ht="15.05" customHeight="1">
      <c r="A79" s="915" t="s">
        <v>1158</v>
      </c>
      <c r="B79" s="915" t="str">
        <f t="shared" ref="B79:B82" si="29">B78</f>
        <v>5.3.</v>
      </c>
      <c r="C79" s="915">
        <f t="shared" ref="C79:C82" si="30">C78+1</f>
        <v>8</v>
      </c>
      <c r="D79" s="1486" t="str">
        <f t="shared" si="26"/>
        <v>Tavola 5.3.8</v>
      </c>
      <c r="E79" s="935" t="s">
        <v>1214</v>
      </c>
    </row>
    <row r="80" spans="1:5" s="162" customFormat="1" ht="15.05" customHeight="1">
      <c r="A80" s="915" t="s">
        <v>1158</v>
      </c>
      <c r="B80" s="915" t="str">
        <f t="shared" si="29"/>
        <v>5.3.</v>
      </c>
      <c r="C80" s="915">
        <f t="shared" si="30"/>
        <v>9</v>
      </c>
      <c r="D80" s="1486" t="str">
        <f t="shared" ref="D80" si="31">CONCATENATE(A80,B80,C80)</f>
        <v>Tavola 5.3.9</v>
      </c>
      <c r="E80" s="1036" t="s">
        <v>1497</v>
      </c>
    </row>
    <row r="81" spans="1:5" s="162" customFormat="1" ht="15.05" customHeight="1">
      <c r="A81" s="915" t="s">
        <v>1158</v>
      </c>
      <c r="B81" s="915" t="str">
        <f t="shared" si="29"/>
        <v>5.3.</v>
      </c>
      <c r="C81" s="915">
        <f t="shared" si="30"/>
        <v>10</v>
      </c>
      <c r="D81" s="1486" t="str">
        <f t="shared" ref="D81" si="32">CONCATENATE(A81,B81,C81)</f>
        <v>Tavola 5.3.10</v>
      </c>
      <c r="E81" s="499" t="s">
        <v>1533</v>
      </c>
    </row>
    <row r="82" spans="1:5" s="162" customFormat="1" ht="15.05" customHeight="1">
      <c r="A82" s="915" t="s">
        <v>1158</v>
      </c>
      <c r="B82" s="915" t="str">
        <f t="shared" si="29"/>
        <v>5.3.</v>
      </c>
      <c r="C82" s="915">
        <f t="shared" si="30"/>
        <v>11</v>
      </c>
      <c r="D82" s="1486" t="str">
        <f t="shared" ref="D82" si="33">CONCATENATE(A82,B82,C82)</f>
        <v>Tavola 5.3.11</v>
      </c>
      <c r="E82" s="1036" t="s">
        <v>1534</v>
      </c>
    </row>
    <row r="83" spans="1:5" s="162" customFormat="1" ht="20.3" customHeight="1">
      <c r="A83" s="915"/>
      <c r="B83" s="915"/>
      <c r="C83" s="915"/>
      <c r="D83" s="1043" t="s">
        <v>1365</v>
      </c>
      <c r="E83" s="1040"/>
    </row>
    <row r="84" spans="1:5" s="162" customFormat="1" ht="15.05" customHeight="1">
      <c r="A84" s="915" t="s">
        <v>1158</v>
      </c>
      <c r="B84" s="915" t="s">
        <v>1173</v>
      </c>
      <c r="C84" s="915">
        <v>1</v>
      </c>
      <c r="D84" s="1486" t="str">
        <f>CONCATENATE(A84,B84,C84)</f>
        <v>Tavola 5.4.1</v>
      </c>
      <c r="E84" s="935" t="s">
        <v>1366</v>
      </c>
    </row>
    <row r="85" spans="1:5" s="162" customFormat="1" ht="15.05" customHeight="1">
      <c r="A85" s="915" t="s">
        <v>1158</v>
      </c>
      <c r="B85" s="915" t="str">
        <f>B84</f>
        <v>5.4.</v>
      </c>
      <c r="C85" s="915">
        <f>C84+1</f>
        <v>2</v>
      </c>
      <c r="D85" s="1486" t="str">
        <f>CONCATENATE(A85,B85,C85)</f>
        <v>Tavola 5.4.2</v>
      </c>
      <c r="E85" s="935" t="s">
        <v>1367</v>
      </c>
    </row>
    <row r="86" spans="1:5" s="162" customFormat="1" ht="15.05" customHeight="1">
      <c r="A86" s="915" t="s">
        <v>1158</v>
      </c>
      <c r="B86" s="915" t="str">
        <f t="shared" ref="B86:B87" si="34">B85</f>
        <v>5.4.</v>
      </c>
      <c r="C86" s="915">
        <f t="shared" ref="C86:C87" si="35">C85+1</f>
        <v>3</v>
      </c>
      <c r="D86" s="1486" t="str">
        <f t="shared" ref="D86:D87" si="36">CONCATENATE(A86,B86,C86)</f>
        <v>Tavola 5.4.3</v>
      </c>
      <c r="E86" s="935" t="s">
        <v>1008</v>
      </c>
    </row>
    <row r="87" spans="1:5" s="162" customFormat="1" ht="15.05" customHeight="1">
      <c r="A87" s="915" t="s">
        <v>1158</v>
      </c>
      <c r="B87" s="915" t="str">
        <f t="shared" si="34"/>
        <v>5.4.</v>
      </c>
      <c r="C87" s="915">
        <f t="shared" si="35"/>
        <v>4</v>
      </c>
      <c r="D87" s="1486" t="str">
        <f t="shared" si="36"/>
        <v>Tavola 5.4.4</v>
      </c>
      <c r="E87" s="1036" t="s">
        <v>1174</v>
      </c>
    </row>
    <row r="88" spans="1:5" s="162" customFormat="1" ht="20.3" customHeight="1">
      <c r="A88" s="915"/>
      <c r="B88" s="915"/>
      <c r="C88" s="915"/>
      <c r="D88" s="1043" t="s">
        <v>1164</v>
      </c>
      <c r="E88" s="1039"/>
    </row>
    <row r="89" spans="1:5" s="162" customFormat="1" ht="15.05" customHeight="1">
      <c r="A89" s="915" t="s">
        <v>1158</v>
      </c>
      <c r="B89" s="915" t="s">
        <v>1165</v>
      </c>
      <c r="C89" s="915">
        <v>1</v>
      </c>
      <c r="D89" s="1486" t="str">
        <f>CONCATENATE(A89,B89,C89)</f>
        <v>Tavola 5.5.1</v>
      </c>
      <c r="E89" s="1036" t="s">
        <v>1816</v>
      </c>
    </row>
    <row r="90" spans="1:5" s="162" customFormat="1" ht="15.05" customHeight="1">
      <c r="A90" s="915" t="s">
        <v>1158</v>
      </c>
      <c r="B90" s="915" t="str">
        <f>B89</f>
        <v>5.5.</v>
      </c>
      <c r="C90" s="915">
        <f>C89+1</f>
        <v>2</v>
      </c>
      <c r="D90" s="1486" t="str">
        <f>CONCATENATE(A90,B90,C90)</f>
        <v>Tavola 5.5.2</v>
      </c>
      <c r="E90" s="1036" t="s">
        <v>1817</v>
      </c>
    </row>
    <row r="91" spans="1:5" s="162" customFormat="1" ht="15.05" customHeight="1">
      <c r="A91" s="915" t="s">
        <v>1158</v>
      </c>
      <c r="B91" s="915" t="str">
        <f t="shared" ref="B91:B93" si="37">B90</f>
        <v>5.5.</v>
      </c>
      <c r="C91" s="915">
        <f t="shared" ref="C91:C93" si="38">C90+1</f>
        <v>3</v>
      </c>
      <c r="D91" s="1486" t="str">
        <f t="shared" ref="D91:D93" si="39">CONCATENATE(A91,B91,C91)</f>
        <v>Tavola 5.5.3</v>
      </c>
      <c r="E91" s="938" t="s">
        <v>1818</v>
      </c>
    </row>
    <row r="92" spans="1:5" s="162" customFormat="1" ht="15.05" customHeight="1">
      <c r="A92" s="915" t="s">
        <v>1158</v>
      </c>
      <c r="B92" s="915" t="str">
        <f t="shared" si="37"/>
        <v>5.5.</v>
      </c>
      <c r="C92" s="915">
        <f t="shared" si="38"/>
        <v>4</v>
      </c>
      <c r="D92" s="1486" t="str">
        <f t="shared" si="39"/>
        <v>Tavola 5.5.4</v>
      </c>
      <c r="E92" s="1036" t="s">
        <v>1681</v>
      </c>
    </row>
    <row r="93" spans="1:5" s="162" customFormat="1" ht="15.05" customHeight="1">
      <c r="A93" s="915" t="s">
        <v>1158</v>
      </c>
      <c r="B93" s="915" t="str">
        <f t="shared" si="37"/>
        <v>5.5.</v>
      </c>
      <c r="C93" s="915">
        <f t="shared" si="38"/>
        <v>5</v>
      </c>
      <c r="D93" s="1486" t="str">
        <f t="shared" si="39"/>
        <v>Tavola 5.5.5</v>
      </c>
      <c r="E93" s="938" t="s">
        <v>1819</v>
      </c>
    </row>
    <row r="94" spans="1:5" s="162" customFormat="1" ht="15.05" customHeight="1">
      <c r="A94" s="915" t="s">
        <v>1158</v>
      </c>
      <c r="B94" s="915" t="str">
        <f>B93</f>
        <v>5.5.</v>
      </c>
      <c r="C94" s="915">
        <f>C93+1</f>
        <v>6</v>
      </c>
      <c r="D94" s="1486" t="str">
        <f>CONCATENATE(A94,B94,C94)</f>
        <v>Tavola 5.5.6</v>
      </c>
      <c r="E94" s="1036" t="s">
        <v>1820</v>
      </c>
    </row>
    <row r="95" spans="1:5" s="162" customFormat="1" ht="15.05" customHeight="1">
      <c r="A95" s="915" t="s">
        <v>1158</v>
      </c>
      <c r="B95" s="915" t="str">
        <f>B94</f>
        <v>5.5.</v>
      </c>
      <c r="C95" s="915">
        <f>C94+1</f>
        <v>7</v>
      </c>
      <c r="D95" s="1486" t="str">
        <f t="shared" ref="D95" si="40">CONCATENATE(A95,B95,C95)</f>
        <v>Tavola 5.5.7</v>
      </c>
      <c r="E95" s="1036" t="s">
        <v>1821</v>
      </c>
    </row>
    <row r="96" spans="1:5" s="983" customFormat="1" ht="20.3" customHeight="1">
      <c r="A96" s="982"/>
      <c r="B96" s="982"/>
      <c r="C96" s="982"/>
      <c r="D96" s="1043" t="s">
        <v>1373</v>
      </c>
      <c r="E96" s="1042"/>
    </row>
    <row r="97" spans="1:16367" s="162" customFormat="1" ht="15.05" customHeight="1">
      <c r="A97" s="915" t="s">
        <v>1158</v>
      </c>
      <c r="B97" s="915" t="s">
        <v>179</v>
      </c>
      <c r="C97" s="915">
        <v>1</v>
      </c>
      <c r="D97" s="229" t="str">
        <f t="shared" ref="D97:D103" si="41">CONCATENATE(A97,B97,C97)</f>
        <v>Tavola 6.1</v>
      </c>
      <c r="E97" s="938" t="s">
        <v>845</v>
      </c>
    </row>
    <row r="98" spans="1:16367" s="162" customFormat="1" ht="15.05" customHeight="1">
      <c r="A98" s="915" t="s">
        <v>1158</v>
      </c>
      <c r="B98" s="915" t="str">
        <f t="shared" ref="B98:B103" si="42">B97</f>
        <v>6.</v>
      </c>
      <c r="C98" s="915">
        <f t="shared" ref="C98:C103" si="43">C97+1</f>
        <v>2</v>
      </c>
      <c r="D98" s="229" t="str">
        <f t="shared" si="41"/>
        <v>Tavola 6.2</v>
      </c>
      <c r="E98" s="938" t="s">
        <v>846</v>
      </c>
    </row>
    <row r="99" spans="1:16367" s="162" customFormat="1" ht="15.05" customHeight="1">
      <c r="A99" s="915" t="s">
        <v>1158</v>
      </c>
      <c r="B99" s="915" t="str">
        <f t="shared" si="42"/>
        <v>6.</v>
      </c>
      <c r="C99" s="915">
        <f t="shared" si="43"/>
        <v>3</v>
      </c>
      <c r="D99" s="229" t="str">
        <f t="shared" si="41"/>
        <v>Tavola 6.3</v>
      </c>
      <c r="E99" s="938" t="s">
        <v>1793</v>
      </c>
    </row>
    <row r="100" spans="1:16367" s="162" customFormat="1" ht="15.05" customHeight="1">
      <c r="A100" s="915" t="s">
        <v>1158</v>
      </c>
      <c r="B100" s="915" t="str">
        <f t="shared" si="42"/>
        <v>6.</v>
      </c>
      <c r="C100" s="915">
        <f t="shared" si="43"/>
        <v>4</v>
      </c>
      <c r="D100" s="229" t="str">
        <f t="shared" si="41"/>
        <v>Tavola 6.4</v>
      </c>
      <c r="E100" s="938" t="s">
        <v>1792</v>
      </c>
    </row>
    <row r="101" spans="1:16367" s="162" customFormat="1" ht="15.05" customHeight="1">
      <c r="A101" s="915" t="s">
        <v>1158</v>
      </c>
      <c r="B101" s="915" t="str">
        <f t="shared" si="42"/>
        <v>6.</v>
      </c>
      <c r="C101" s="915">
        <f t="shared" si="43"/>
        <v>5</v>
      </c>
      <c r="D101" s="229" t="str">
        <f t="shared" si="41"/>
        <v>Tavola 6.5</v>
      </c>
      <c r="E101" s="938" t="s">
        <v>1777</v>
      </c>
    </row>
    <row r="102" spans="1:16367" s="162" customFormat="1" ht="15.05" customHeight="1">
      <c r="A102" s="915" t="s">
        <v>1158</v>
      </c>
      <c r="B102" s="915" t="str">
        <f t="shared" si="42"/>
        <v>6.</v>
      </c>
      <c r="C102" s="915">
        <f t="shared" si="43"/>
        <v>6</v>
      </c>
      <c r="D102" s="229" t="str">
        <f t="shared" si="41"/>
        <v>Tavola 6.6</v>
      </c>
      <c r="E102" s="938" t="s">
        <v>1790</v>
      </c>
    </row>
    <row r="103" spans="1:16367" s="162" customFormat="1" ht="15.05" customHeight="1">
      <c r="A103" s="915" t="s">
        <v>1158</v>
      </c>
      <c r="B103" s="915" t="str">
        <f t="shared" si="42"/>
        <v>6.</v>
      </c>
      <c r="C103" s="915">
        <f t="shared" si="43"/>
        <v>7</v>
      </c>
      <c r="D103" s="229" t="str">
        <f t="shared" si="41"/>
        <v>Tavola 6.7</v>
      </c>
      <c r="E103" s="938" t="s">
        <v>1778</v>
      </c>
    </row>
    <row r="104" spans="1:16367" s="162" customFormat="1" ht="20.3" customHeight="1">
      <c r="A104" s="915"/>
      <c r="B104" s="915"/>
      <c r="C104" s="915"/>
      <c r="D104" s="1043" t="s">
        <v>1360</v>
      </c>
      <c r="E104" s="1039"/>
    </row>
    <row r="105" spans="1:16367" s="162" customFormat="1" ht="15.05" customHeight="1">
      <c r="A105" s="915" t="s">
        <v>1158</v>
      </c>
      <c r="B105" s="915" t="s">
        <v>1361</v>
      </c>
      <c r="C105" s="915">
        <v>1</v>
      </c>
      <c r="D105" s="229" t="str">
        <f>CONCATENATE(A105,B105,C105)</f>
        <v>Tavola 6.1.1</v>
      </c>
      <c r="E105" s="938" t="s">
        <v>638</v>
      </c>
    </row>
    <row r="106" spans="1:16367" s="162" customFormat="1" ht="15.05" customHeight="1">
      <c r="A106" s="915" t="s">
        <v>1158</v>
      </c>
      <c r="B106" s="915" t="str">
        <f>B105</f>
        <v>6.1.</v>
      </c>
      <c r="C106" s="915">
        <f>C105+1</f>
        <v>2</v>
      </c>
      <c r="D106" s="229" t="str">
        <f>CONCATENATE(A106,B106,C106)</f>
        <v>Tavola 6.1.2</v>
      </c>
      <c r="E106" s="938" t="s">
        <v>1244</v>
      </c>
    </row>
    <row r="107" spans="1:16367" s="162" customFormat="1">
      <c r="A107" s="229"/>
      <c r="B107" s="229"/>
      <c r="C107" s="229"/>
      <c r="D107" s="229"/>
      <c r="E107" s="936"/>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9"/>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c r="EA107" s="229"/>
      <c r="EB107" s="229"/>
      <c r="EC107" s="229"/>
      <c r="ED107" s="229"/>
      <c r="EE107" s="229"/>
      <c r="EF107" s="229"/>
      <c r="EG107" s="229"/>
      <c r="EH107" s="229"/>
      <c r="EI107" s="229"/>
      <c r="EJ107" s="229"/>
      <c r="EK107" s="229"/>
      <c r="EL107" s="229"/>
      <c r="EM107" s="229"/>
      <c r="EN107" s="229"/>
      <c r="EO107" s="229"/>
      <c r="EP107" s="229"/>
      <c r="EQ107" s="229"/>
      <c r="ER107" s="229"/>
      <c r="ES107" s="229"/>
      <c r="ET107" s="229"/>
      <c r="EU107" s="229"/>
      <c r="EV107" s="229"/>
      <c r="EW107" s="229"/>
      <c r="EX107" s="229"/>
      <c r="EY107" s="229"/>
      <c r="EZ107" s="229"/>
      <c r="FA107" s="229"/>
      <c r="FB107" s="229"/>
      <c r="FC107" s="229"/>
      <c r="FD107" s="229"/>
      <c r="FE107" s="229"/>
      <c r="FF107" s="229"/>
      <c r="FG107" s="229"/>
      <c r="FH107" s="229"/>
      <c r="FI107" s="229"/>
      <c r="FJ107" s="229"/>
      <c r="FK107" s="229"/>
      <c r="FL107" s="229"/>
      <c r="FM107" s="229"/>
      <c r="FN107" s="229"/>
      <c r="FO107" s="229"/>
      <c r="FP107" s="229"/>
      <c r="FQ107" s="229"/>
      <c r="FR107" s="229"/>
      <c r="FS107" s="229"/>
      <c r="FT107" s="229"/>
      <c r="FU107" s="229"/>
      <c r="FV107" s="229"/>
      <c r="FW107" s="229"/>
      <c r="FX107" s="229"/>
      <c r="FY107" s="229"/>
      <c r="FZ107" s="229"/>
      <c r="GA107" s="229"/>
      <c r="GB107" s="229"/>
      <c r="GC107" s="229"/>
      <c r="GD107" s="229"/>
      <c r="GE107" s="229"/>
      <c r="GF107" s="229"/>
      <c r="GG107" s="229"/>
      <c r="GH107" s="229"/>
      <c r="GI107" s="229"/>
      <c r="GJ107" s="229"/>
      <c r="GK107" s="229"/>
      <c r="GL107" s="229"/>
      <c r="GM107" s="229"/>
      <c r="GN107" s="229"/>
      <c r="GO107" s="229"/>
      <c r="GP107" s="229"/>
      <c r="GQ107" s="229"/>
      <c r="GR107" s="229"/>
      <c r="GS107" s="229"/>
      <c r="GT107" s="229"/>
      <c r="GU107" s="229"/>
      <c r="GV107" s="229"/>
      <c r="GW107" s="229"/>
      <c r="GX107" s="229"/>
      <c r="GY107" s="229"/>
      <c r="GZ107" s="229"/>
      <c r="HA107" s="229"/>
      <c r="HB107" s="229"/>
      <c r="HC107" s="229"/>
      <c r="HD107" s="229"/>
      <c r="HE107" s="229"/>
      <c r="HF107" s="229"/>
      <c r="HG107" s="229"/>
      <c r="HH107" s="229"/>
      <c r="HI107" s="229"/>
      <c r="HJ107" s="229"/>
      <c r="HK107" s="229"/>
      <c r="HL107" s="229"/>
      <c r="HM107" s="229"/>
      <c r="HN107" s="229"/>
      <c r="HO107" s="229"/>
      <c r="HP107" s="229"/>
      <c r="HQ107" s="229"/>
      <c r="HR107" s="229"/>
      <c r="HS107" s="229"/>
      <c r="HT107" s="229"/>
      <c r="HU107" s="229"/>
      <c r="HV107" s="229"/>
      <c r="HW107" s="229"/>
      <c r="HX107" s="229"/>
      <c r="HY107" s="229"/>
      <c r="HZ107" s="229"/>
      <c r="IA107" s="229"/>
      <c r="IB107" s="229"/>
      <c r="IC107" s="229"/>
      <c r="ID107" s="229"/>
      <c r="IE107" s="229"/>
      <c r="IF107" s="229"/>
      <c r="IG107" s="229"/>
      <c r="IH107" s="229"/>
      <c r="II107" s="229"/>
      <c r="IJ107" s="229"/>
      <c r="IK107" s="229"/>
      <c r="IL107" s="229"/>
      <c r="IM107" s="229"/>
      <c r="IN107" s="229"/>
      <c r="IO107" s="229"/>
      <c r="IP107" s="229"/>
      <c r="IQ107" s="229"/>
      <c r="IR107" s="229"/>
      <c r="IS107" s="229"/>
      <c r="IT107" s="229"/>
      <c r="IU107" s="229"/>
      <c r="IV107" s="229"/>
      <c r="IW107" s="229"/>
      <c r="IX107" s="229"/>
      <c r="IY107" s="229"/>
      <c r="IZ107" s="229"/>
      <c r="JA107" s="229"/>
      <c r="JB107" s="229"/>
      <c r="JC107" s="229"/>
      <c r="JD107" s="229"/>
      <c r="JE107" s="229"/>
      <c r="JF107" s="229"/>
      <c r="JG107" s="229"/>
      <c r="JH107" s="229"/>
      <c r="JI107" s="229"/>
      <c r="JJ107" s="229"/>
      <c r="JK107" s="229"/>
      <c r="JL107" s="229"/>
      <c r="JM107" s="229"/>
      <c r="JN107" s="229"/>
      <c r="JO107" s="229"/>
      <c r="JP107" s="229"/>
      <c r="JQ107" s="229"/>
      <c r="JR107" s="229"/>
      <c r="JS107" s="229"/>
      <c r="JT107" s="229"/>
      <c r="JU107" s="229"/>
      <c r="JV107" s="229"/>
      <c r="JW107" s="229"/>
      <c r="JX107" s="229"/>
      <c r="JY107" s="229"/>
      <c r="JZ107" s="229"/>
      <c r="KA107" s="229"/>
      <c r="KB107" s="229"/>
      <c r="KC107" s="229"/>
      <c r="KD107" s="229"/>
      <c r="KE107" s="229"/>
      <c r="KF107" s="229"/>
      <c r="KG107" s="229"/>
      <c r="KH107" s="229"/>
      <c r="KI107" s="229"/>
      <c r="KJ107" s="229"/>
      <c r="KK107" s="229"/>
      <c r="KL107" s="229"/>
      <c r="KM107" s="229"/>
      <c r="KN107" s="229"/>
      <c r="KO107" s="229"/>
      <c r="KP107" s="229"/>
      <c r="KQ107" s="229"/>
      <c r="KR107" s="229"/>
      <c r="KS107" s="229"/>
      <c r="KT107" s="229"/>
      <c r="KU107" s="229"/>
      <c r="KV107" s="229"/>
      <c r="KW107" s="229"/>
      <c r="KX107" s="229"/>
      <c r="KY107" s="229"/>
      <c r="KZ107" s="229"/>
      <c r="LA107" s="229"/>
      <c r="LB107" s="229"/>
      <c r="LC107" s="229"/>
      <c r="LD107" s="229"/>
      <c r="LE107" s="229"/>
      <c r="LF107" s="229"/>
      <c r="LG107" s="229"/>
      <c r="LH107" s="229"/>
      <c r="LI107" s="229"/>
      <c r="LJ107" s="229"/>
      <c r="LK107" s="229"/>
      <c r="LL107" s="229"/>
      <c r="LM107" s="229"/>
      <c r="LN107" s="229"/>
      <c r="LO107" s="229"/>
      <c r="LP107" s="229"/>
      <c r="LQ107" s="229"/>
      <c r="LR107" s="229"/>
      <c r="LS107" s="229"/>
      <c r="LT107" s="229"/>
      <c r="LU107" s="229"/>
      <c r="LV107" s="229"/>
      <c r="LW107" s="229"/>
      <c r="LX107" s="229"/>
      <c r="LY107" s="229"/>
      <c r="LZ107" s="229"/>
      <c r="MA107" s="229"/>
      <c r="MB107" s="229"/>
      <c r="MC107" s="229"/>
      <c r="MD107" s="229"/>
      <c r="ME107" s="229"/>
      <c r="MF107" s="229"/>
      <c r="MG107" s="229"/>
      <c r="MH107" s="229"/>
      <c r="MI107" s="229"/>
      <c r="MJ107" s="229"/>
      <c r="MK107" s="229"/>
      <c r="ML107" s="229"/>
      <c r="MM107" s="229"/>
      <c r="MN107" s="229"/>
      <c r="MO107" s="229"/>
      <c r="MP107" s="229"/>
      <c r="MQ107" s="229"/>
      <c r="MR107" s="229"/>
      <c r="MS107" s="229"/>
      <c r="MT107" s="229"/>
      <c r="MU107" s="229"/>
      <c r="MV107" s="229"/>
      <c r="MW107" s="229"/>
      <c r="MX107" s="229"/>
      <c r="MY107" s="229"/>
      <c r="MZ107" s="229"/>
      <c r="NA107" s="229"/>
      <c r="NB107" s="229"/>
      <c r="NC107" s="229"/>
      <c r="ND107" s="229"/>
      <c r="NE107" s="229"/>
      <c r="NF107" s="229"/>
      <c r="NG107" s="229"/>
      <c r="NH107" s="229"/>
      <c r="NI107" s="229"/>
      <c r="NJ107" s="229"/>
      <c r="NK107" s="229"/>
      <c r="NL107" s="229"/>
      <c r="NM107" s="229"/>
      <c r="NN107" s="229"/>
      <c r="NO107" s="229"/>
      <c r="NP107" s="229"/>
      <c r="NQ107" s="229"/>
      <c r="NR107" s="229"/>
      <c r="NS107" s="229"/>
      <c r="NT107" s="229"/>
      <c r="NU107" s="229"/>
      <c r="NV107" s="229"/>
      <c r="NW107" s="229"/>
      <c r="NX107" s="229"/>
      <c r="NY107" s="229"/>
      <c r="NZ107" s="229"/>
      <c r="OA107" s="229"/>
      <c r="OB107" s="229"/>
      <c r="OC107" s="229"/>
      <c r="OD107" s="229"/>
      <c r="OE107" s="229"/>
      <c r="OF107" s="229"/>
      <c r="OG107" s="229"/>
      <c r="OH107" s="229"/>
      <c r="OI107" s="229"/>
      <c r="OJ107" s="229"/>
      <c r="OK107" s="229"/>
      <c r="OL107" s="229"/>
      <c r="OM107" s="229"/>
      <c r="ON107" s="229"/>
      <c r="OO107" s="229"/>
      <c r="OP107" s="229"/>
      <c r="OQ107" s="229"/>
      <c r="OR107" s="229"/>
      <c r="OS107" s="229"/>
      <c r="OT107" s="229"/>
      <c r="OU107" s="229"/>
      <c r="OV107" s="229"/>
      <c r="OW107" s="229"/>
      <c r="OX107" s="229"/>
      <c r="OY107" s="229"/>
      <c r="OZ107" s="229"/>
      <c r="PA107" s="229"/>
      <c r="PB107" s="229"/>
      <c r="PC107" s="229"/>
      <c r="PD107" s="229"/>
      <c r="PE107" s="229"/>
      <c r="PF107" s="229"/>
      <c r="PG107" s="229"/>
      <c r="PH107" s="229"/>
      <c r="PI107" s="229"/>
      <c r="PJ107" s="229"/>
      <c r="PK107" s="229"/>
      <c r="PL107" s="229"/>
      <c r="PM107" s="229"/>
      <c r="PN107" s="229"/>
      <c r="PO107" s="229"/>
      <c r="PP107" s="229"/>
      <c r="PQ107" s="229"/>
      <c r="PR107" s="229"/>
      <c r="PS107" s="229"/>
      <c r="PT107" s="229"/>
      <c r="PU107" s="229"/>
      <c r="PV107" s="229"/>
      <c r="PW107" s="229"/>
      <c r="PX107" s="229"/>
      <c r="PY107" s="229"/>
      <c r="PZ107" s="229"/>
      <c r="QA107" s="229"/>
      <c r="QB107" s="229"/>
      <c r="QC107" s="229"/>
      <c r="QD107" s="229"/>
      <c r="QE107" s="229"/>
      <c r="QF107" s="229"/>
      <c r="QG107" s="229"/>
      <c r="QH107" s="229"/>
      <c r="QI107" s="229"/>
      <c r="QJ107" s="229"/>
      <c r="QK107" s="229"/>
      <c r="QL107" s="229"/>
      <c r="QM107" s="229"/>
      <c r="QN107" s="229"/>
      <c r="QO107" s="229"/>
      <c r="QP107" s="229"/>
      <c r="QQ107" s="229"/>
      <c r="QR107" s="229"/>
      <c r="QS107" s="229"/>
      <c r="QT107" s="229"/>
      <c r="QU107" s="229"/>
      <c r="QV107" s="229"/>
      <c r="QW107" s="229"/>
      <c r="QX107" s="229"/>
      <c r="QY107" s="229"/>
      <c r="QZ107" s="229"/>
      <c r="RA107" s="229"/>
      <c r="RB107" s="229"/>
      <c r="RC107" s="229"/>
      <c r="RD107" s="229"/>
      <c r="RE107" s="229"/>
      <c r="RF107" s="229"/>
      <c r="RG107" s="229"/>
      <c r="RH107" s="229"/>
      <c r="RI107" s="229"/>
      <c r="RJ107" s="229"/>
      <c r="RK107" s="229"/>
      <c r="RL107" s="229"/>
      <c r="RM107" s="229"/>
      <c r="RN107" s="229"/>
      <c r="RO107" s="229"/>
      <c r="RP107" s="229"/>
      <c r="RQ107" s="229"/>
      <c r="RR107" s="229"/>
      <c r="RS107" s="229"/>
      <c r="RT107" s="229"/>
      <c r="RU107" s="229"/>
      <c r="RV107" s="229"/>
      <c r="RW107" s="229"/>
      <c r="RX107" s="229"/>
      <c r="RY107" s="229"/>
      <c r="RZ107" s="229"/>
      <c r="SA107" s="229"/>
      <c r="SB107" s="229"/>
      <c r="SC107" s="229"/>
      <c r="SD107" s="229"/>
      <c r="SE107" s="229"/>
      <c r="SF107" s="229"/>
      <c r="SG107" s="229"/>
      <c r="SH107" s="229"/>
      <c r="SI107" s="229"/>
      <c r="SJ107" s="229"/>
      <c r="SK107" s="229"/>
      <c r="SL107" s="229"/>
      <c r="SM107" s="229"/>
      <c r="SN107" s="229"/>
      <c r="SO107" s="229"/>
      <c r="SP107" s="229"/>
      <c r="SQ107" s="229"/>
      <c r="SR107" s="229"/>
      <c r="SS107" s="229"/>
      <c r="ST107" s="229"/>
      <c r="SU107" s="229"/>
      <c r="SV107" s="229"/>
      <c r="SW107" s="229"/>
      <c r="SX107" s="229"/>
      <c r="SY107" s="229"/>
      <c r="SZ107" s="229"/>
      <c r="TA107" s="229"/>
      <c r="TB107" s="229"/>
      <c r="TC107" s="229"/>
      <c r="TD107" s="229"/>
      <c r="TE107" s="229"/>
      <c r="TF107" s="229"/>
      <c r="TG107" s="229"/>
      <c r="TH107" s="229"/>
      <c r="TI107" s="229"/>
      <c r="TJ107" s="229"/>
      <c r="TK107" s="229"/>
      <c r="TL107" s="229"/>
      <c r="TM107" s="229"/>
      <c r="TN107" s="229"/>
      <c r="TO107" s="229"/>
      <c r="TP107" s="229"/>
      <c r="TQ107" s="229"/>
      <c r="TR107" s="229"/>
      <c r="TS107" s="229"/>
      <c r="TT107" s="229"/>
      <c r="TU107" s="229"/>
      <c r="TV107" s="229"/>
      <c r="TW107" s="229"/>
      <c r="TX107" s="229"/>
      <c r="TY107" s="229"/>
      <c r="TZ107" s="229"/>
      <c r="UA107" s="229"/>
      <c r="UB107" s="229"/>
      <c r="UC107" s="229"/>
      <c r="UD107" s="229"/>
      <c r="UE107" s="229"/>
      <c r="UF107" s="229"/>
      <c r="UG107" s="229"/>
      <c r="UH107" s="229"/>
      <c r="UI107" s="229"/>
      <c r="UJ107" s="229"/>
      <c r="UK107" s="229"/>
      <c r="UL107" s="229"/>
      <c r="UM107" s="229"/>
      <c r="UN107" s="229"/>
      <c r="UO107" s="229"/>
      <c r="UP107" s="229"/>
      <c r="UQ107" s="229"/>
      <c r="UR107" s="229"/>
      <c r="US107" s="229"/>
      <c r="UT107" s="229"/>
      <c r="UU107" s="229"/>
      <c r="UV107" s="229"/>
      <c r="UW107" s="229"/>
      <c r="UX107" s="229"/>
      <c r="UY107" s="229"/>
      <c r="UZ107" s="229"/>
      <c r="VA107" s="229"/>
      <c r="VB107" s="229"/>
      <c r="VC107" s="229"/>
      <c r="VD107" s="229"/>
      <c r="VE107" s="229"/>
      <c r="VF107" s="229"/>
      <c r="VG107" s="229"/>
      <c r="VH107" s="229"/>
      <c r="VI107" s="229"/>
      <c r="VJ107" s="229"/>
      <c r="VK107" s="229"/>
      <c r="VL107" s="229"/>
      <c r="VM107" s="229"/>
      <c r="VN107" s="229"/>
      <c r="VO107" s="229"/>
      <c r="VP107" s="229"/>
      <c r="VQ107" s="229"/>
      <c r="VR107" s="229"/>
      <c r="VS107" s="229"/>
      <c r="VT107" s="229"/>
      <c r="VU107" s="229"/>
      <c r="VV107" s="229"/>
      <c r="VW107" s="229"/>
      <c r="VX107" s="229"/>
      <c r="VY107" s="229"/>
      <c r="VZ107" s="229"/>
      <c r="WA107" s="229"/>
      <c r="WB107" s="229"/>
      <c r="WC107" s="229"/>
      <c r="WD107" s="229"/>
      <c r="WE107" s="229"/>
      <c r="WF107" s="229"/>
      <c r="WG107" s="229"/>
      <c r="WH107" s="229"/>
      <c r="WI107" s="229"/>
      <c r="WJ107" s="229"/>
      <c r="WK107" s="229"/>
      <c r="WL107" s="229"/>
      <c r="WM107" s="229"/>
      <c r="WN107" s="229"/>
      <c r="WO107" s="229"/>
      <c r="WP107" s="229"/>
      <c r="WQ107" s="229"/>
      <c r="WR107" s="229"/>
      <c r="WS107" s="229"/>
      <c r="WT107" s="229"/>
      <c r="WU107" s="229"/>
      <c r="WV107" s="229"/>
      <c r="WW107" s="229"/>
      <c r="WX107" s="229"/>
      <c r="WY107" s="229"/>
      <c r="WZ107" s="229"/>
      <c r="XA107" s="229"/>
      <c r="XB107" s="229"/>
      <c r="XC107" s="229"/>
      <c r="XD107" s="229"/>
      <c r="XE107" s="229"/>
      <c r="XF107" s="229"/>
      <c r="XG107" s="229"/>
      <c r="XH107" s="229"/>
      <c r="XI107" s="229"/>
      <c r="XJ107" s="229"/>
      <c r="XK107" s="229"/>
      <c r="XL107" s="229"/>
      <c r="XM107" s="229"/>
      <c r="XN107" s="229"/>
      <c r="XO107" s="229"/>
      <c r="XP107" s="229"/>
      <c r="XQ107" s="229"/>
      <c r="XR107" s="229"/>
      <c r="XS107" s="229"/>
      <c r="XT107" s="229"/>
      <c r="XU107" s="229"/>
      <c r="XV107" s="229"/>
      <c r="XW107" s="229"/>
      <c r="XX107" s="229"/>
      <c r="XY107" s="229"/>
      <c r="XZ107" s="229"/>
      <c r="YA107" s="229"/>
      <c r="YB107" s="229"/>
      <c r="YC107" s="229"/>
      <c r="YD107" s="229"/>
      <c r="YE107" s="229"/>
      <c r="YF107" s="229"/>
      <c r="YG107" s="229"/>
      <c r="YH107" s="229"/>
      <c r="YI107" s="229"/>
      <c r="YJ107" s="229"/>
      <c r="YK107" s="229"/>
      <c r="YL107" s="229"/>
      <c r="YM107" s="229"/>
      <c r="YN107" s="229"/>
      <c r="YO107" s="229"/>
      <c r="YP107" s="229"/>
      <c r="YQ107" s="229"/>
      <c r="YR107" s="229"/>
      <c r="YS107" s="229"/>
      <c r="YT107" s="229"/>
      <c r="YU107" s="229"/>
      <c r="YV107" s="229"/>
      <c r="YW107" s="229"/>
      <c r="YX107" s="229"/>
      <c r="YY107" s="229"/>
      <c r="YZ107" s="229"/>
      <c r="ZA107" s="229"/>
      <c r="ZB107" s="229"/>
      <c r="ZC107" s="229"/>
      <c r="ZD107" s="229"/>
      <c r="ZE107" s="229"/>
      <c r="ZF107" s="229"/>
      <c r="ZG107" s="229"/>
      <c r="ZH107" s="229"/>
      <c r="ZI107" s="229"/>
      <c r="ZJ107" s="229"/>
      <c r="ZK107" s="229"/>
      <c r="ZL107" s="229"/>
      <c r="ZM107" s="229"/>
      <c r="ZN107" s="229"/>
      <c r="ZO107" s="229"/>
      <c r="ZP107" s="229"/>
      <c r="ZQ107" s="229"/>
      <c r="ZR107" s="229"/>
      <c r="ZS107" s="229"/>
      <c r="ZT107" s="229"/>
      <c r="ZU107" s="229"/>
      <c r="ZV107" s="229"/>
      <c r="ZW107" s="229"/>
      <c r="ZX107" s="229"/>
      <c r="ZY107" s="229"/>
      <c r="ZZ107" s="229"/>
      <c r="AAA107" s="229"/>
      <c r="AAB107" s="229"/>
      <c r="AAC107" s="229"/>
      <c r="AAD107" s="229"/>
      <c r="AAE107" s="229"/>
      <c r="AAF107" s="229"/>
      <c r="AAG107" s="229"/>
      <c r="AAH107" s="229"/>
      <c r="AAI107" s="229"/>
      <c r="AAJ107" s="229"/>
      <c r="AAK107" s="229"/>
      <c r="AAL107" s="229"/>
      <c r="AAM107" s="229"/>
      <c r="AAN107" s="229"/>
      <c r="AAO107" s="229"/>
      <c r="AAP107" s="229"/>
      <c r="AAQ107" s="229"/>
      <c r="AAR107" s="229"/>
      <c r="AAS107" s="229"/>
      <c r="AAT107" s="229"/>
      <c r="AAU107" s="229"/>
      <c r="AAV107" s="229"/>
      <c r="AAW107" s="229"/>
      <c r="AAX107" s="229"/>
      <c r="AAY107" s="229"/>
      <c r="AAZ107" s="229"/>
      <c r="ABA107" s="229"/>
      <c r="ABB107" s="229"/>
      <c r="ABC107" s="229"/>
      <c r="ABD107" s="229"/>
      <c r="ABE107" s="229"/>
      <c r="ABF107" s="229"/>
      <c r="ABG107" s="229"/>
      <c r="ABH107" s="229"/>
      <c r="ABI107" s="229"/>
      <c r="ABJ107" s="229"/>
      <c r="ABK107" s="229"/>
      <c r="ABL107" s="229"/>
      <c r="ABM107" s="229"/>
      <c r="ABN107" s="229"/>
      <c r="ABO107" s="229"/>
      <c r="ABP107" s="229"/>
      <c r="ABQ107" s="229"/>
      <c r="ABR107" s="229"/>
      <c r="ABS107" s="229"/>
      <c r="ABT107" s="229"/>
      <c r="ABU107" s="229"/>
      <c r="ABV107" s="229"/>
      <c r="ABW107" s="229"/>
      <c r="ABX107" s="229"/>
      <c r="ABY107" s="229"/>
      <c r="ABZ107" s="229"/>
      <c r="ACA107" s="229"/>
      <c r="ACB107" s="229"/>
      <c r="ACC107" s="229"/>
      <c r="ACD107" s="229"/>
      <c r="ACE107" s="229"/>
      <c r="ACF107" s="229"/>
      <c r="ACG107" s="229"/>
      <c r="ACH107" s="229"/>
      <c r="ACI107" s="229"/>
      <c r="ACJ107" s="229"/>
      <c r="ACK107" s="229"/>
      <c r="ACL107" s="229"/>
      <c r="ACM107" s="229"/>
      <c r="ACN107" s="229"/>
      <c r="ACO107" s="229"/>
      <c r="ACP107" s="229"/>
      <c r="ACQ107" s="229"/>
      <c r="ACR107" s="229"/>
      <c r="ACS107" s="229"/>
      <c r="ACT107" s="229"/>
      <c r="ACU107" s="229"/>
      <c r="ACV107" s="229"/>
      <c r="ACW107" s="229"/>
      <c r="ACX107" s="229"/>
      <c r="ACY107" s="229"/>
      <c r="ACZ107" s="229"/>
      <c r="ADA107" s="229"/>
      <c r="ADB107" s="229"/>
      <c r="ADC107" s="229"/>
      <c r="ADD107" s="229"/>
      <c r="ADE107" s="229"/>
      <c r="ADF107" s="229"/>
      <c r="ADG107" s="229"/>
      <c r="ADH107" s="229"/>
      <c r="ADI107" s="229"/>
      <c r="ADJ107" s="229"/>
      <c r="ADK107" s="229"/>
      <c r="ADL107" s="229"/>
      <c r="ADM107" s="229"/>
      <c r="ADN107" s="229"/>
      <c r="ADO107" s="229"/>
      <c r="ADP107" s="229"/>
      <c r="ADQ107" s="229"/>
      <c r="ADR107" s="229"/>
      <c r="ADS107" s="229"/>
      <c r="ADT107" s="229"/>
      <c r="ADU107" s="229"/>
      <c r="ADV107" s="229"/>
      <c r="ADW107" s="229"/>
      <c r="ADX107" s="229"/>
      <c r="ADY107" s="229"/>
      <c r="ADZ107" s="229"/>
      <c r="AEA107" s="229"/>
      <c r="AEB107" s="229"/>
      <c r="AEC107" s="229"/>
      <c r="AED107" s="229"/>
      <c r="AEE107" s="229"/>
      <c r="AEF107" s="229"/>
      <c r="AEG107" s="229"/>
      <c r="AEH107" s="229"/>
      <c r="AEI107" s="229"/>
      <c r="AEJ107" s="229"/>
      <c r="AEK107" s="229"/>
      <c r="AEL107" s="229"/>
      <c r="AEM107" s="229"/>
      <c r="AEN107" s="229"/>
      <c r="AEO107" s="229"/>
      <c r="AEP107" s="229"/>
      <c r="AEQ107" s="229"/>
      <c r="AER107" s="229"/>
      <c r="AES107" s="229"/>
      <c r="AET107" s="229"/>
      <c r="AEU107" s="229"/>
      <c r="AEV107" s="229"/>
      <c r="AEW107" s="229"/>
      <c r="AEX107" s="229"/>
      <c r="AEY107" s="229"/>
      <c r="AEZ107" s="229"/>
      <c r="AFA107" s="229"/>
      <c r="AFB107" s="229"/>
      <c r="AFC107" s="229"/>
      <c r="AFD107" s="229"/>
      <c r="AFE107" s="229"/>
      <c r="AFF107" s="229"/>
      <c r="AFG107" s="229"/>
      <c r="AFH107" s="229"/>
      <c r="AFI107" s="229"/>
      <c r="AFJ107" s="229"/>
      <c r="AFK107" s="229"/>
      <c r="AFL107" s="229"/>
      <c r="AFM107" s="229"/>
      <c r="AFN107" s="229"/>
      <c r="AFO107" s="229"/>
      <c r="AFP107" s="229"/>
      <c r="AFQ107" s="229"/>
      <c r="AFR107" s="229"/>
      <c r="AFS107" s="229"/>
      <c r="AFT107" s="229"/>
      <c r="AFU107" s="229"/>
      <c r="AFV107" s="229"/>
      <c r="AFW107" s="229"/>
      <c r="AFX107" s="229"/>
      <c r="AFY107" s="229"/>
      <c r="AFZ107" s="229"/>
      <c r="AGA107" s="229"/>
      <c r="AGB107" s="229"/>
      <c r="AGC107" s="229"/>
      <c r="AGD107" s="229"/>
      <c r="AGE107" s="229"/>
      <c r="AGF107" s="229"/>
      <c r="AGG107" s="229"/>
      <c r="AGH107" s="229"/>
      <c r="AGI107" s="229"/>
      <c r="AGJ107" s="229"/>
      <c r="AGK107" s="229"/>
      <c r="AGL107" s="229"/>
      <c r="AGM107" s="229"/>
      <c r="AGN107" s="229"/>
      <c r="AGO107" s="229"/>
      <c r="AGP107" s="229"/>
      <c r="AGQ107" s="229"/>
      <c r="AGR107" s="229"/>
      <c r="AGS107" s="229"/>
      <c r="AGT107" s="229"/>
      <c r="AGU107" s="229"/>
      <c r="AGV107" s="229"/>
      <c r="AGW107" s="229"/>
      <c r="AGX107" s="229"/>
      <c r="AGY107" s="229"/>
      <c r="AGZ107" s="229"/>
      <c r="AHA107" s="229"/>
      <c r="AHB107" s="229"/>
      <c r="AHC107" s="229"/>
      <c r="AHD107" s="229"/>
      <c r="AHE107" s="229"/>
      <c r="AHF107" s="229"/>
      <c r="AHG107" s="229"/>
      <c r="AHH107" s="229"/>
      <c r="AHI107" s="229"/>
      <c r="AHJ107" s="229"/>
      <c r="AHK107" s="229"/>
      <c r="AHL107" s="229"/>
      <c r="AHM107" s="229"/>
      <c r="AHN107" s="229"/>
      <c r="AHO107" s="229"/>
      <c r="AHP107" s="229"/>
      <c r="AHQ107" s="229"/>
      <c r="AHR107" s="229"/>
      <c r="AHS107" s="229"/>
      <c r="AHT107" s="229"/>
      <c r="AHU107" s="229"/>
      <c r="AHV107" s="229"/>
      <c r="AHW107" s="229"/>
      <c r="AHX107" s="229"/>
      <c r="AHY107" s="229"/>
      <c r="AHZ107" s="229"/>
      <c r="AIA107" s="229"/>
      <c r="AIB107" s="229"/>
      <c r="AIC107" s="229"/>
      <c r="AID107" s="229"/>
      <c r="AIE107" s="229"/>
      <c r="AIF107" s="229"/>
      <c r="AIG107" s="229"/>
      <c r="AIH107" s="229"/>
      <c r="AII107" s="229"/>
      <c r="AIJ107" s="229"/>
      <c r="AIK107" s="229"/>
      <c r="AIL107" s="229"/>
      <c r="AIM107" s="229"/>
      <c r="AIN107" s="229"/>
      <c r="AIO107" s="229"/>
      <c r="AIP107" s="229"/>
      <c r="AIQ107" s="229"/>
      <c r="AIR107" s="229"/>
      <c r="AIS107" s="229"/>
      <c r="AIT107" s="229"/>
      <c r="AIU107" s="229"/>
      <c r="AIV107" s="229"/>
      <c r="AIW107" s="229"/>
      <c r="AIX107" s="229"/>
      <c r="AIY107" s="229"/>
      <c r="AIZ107" s="229"/>
      <c r="AJA107" s="229"/>
      <c r="AJB107" s="229"/>
      <c r="AJC107" s="229"/>
      <c r="AJD107" s="229"/>
      <c r="AJE107" s="229"/>
      <c r="AJF107" s="229"/>
      <c r="AJG107" s="229"/>
      <c r="AJH107" s="229"/>
      <c r="AJI107" s="229"/>
      <c r="AJJ107" s="229"/>
      <c r="AJK107" s="229"/>
      <c r="AJL107" s="229"/>
      <c r="AJM107" s="229"/>
      <c r="AJN107" s="229"/>
      <c r="AJO107" s="229"/>
      <c r="AJP107" s="229"/>
      <c r="AJQ107" s="229"/>
      <c r="AJR107" s="229"/>
      <c r="AJS107" s="229"/>
      <c r="AJT107" s="229"/>
      <c r="AJU107" s="229"/>
      <c r="AJV107" s="229"/>
      <c r="AJW107" s="229"/>
      <c r="AJX107" s="229"/>
      <c r="AJY107" s="229"/>
      <c r="AJZ107" s="229"/>
      <c r="AKA107" s="229"/>
      <c r="AKB107" s="229"/>
      <c r="AKC107" s="229"/>
      <c r="AKD107" s="229"/>
      <c r="AKE107" s="229"/>
      <c r="AKF107" s="229"/>
      <c r="AKG107" s="229"/>
      <c r="AKH107" s="229"/>
      <c r="AKI107" s="229"/>
      <c r="AKJ107" s="229"/>
      <c r="AKK107" s="229"/>
      <c r="AKL107" s="229"/>
      <c r="AKM107" s="229"/>
      <c r="AKN107" s="229"/>
      <c r="AKO107" s="229"/>
      <c r="AKP107" s="229"/>
      <c r="AKQ107" s="229"/>
      <c r="AKR107" s="229"/>
      <c r="AKS107" s="229"/>
      <c r="AKT107" s="229"/>
      <c r="AKU107" s="229"/>
      <c r="AKV107" s="229"/>
      <c r="AKW107" s="229"/>
      <c r="AKX107" s="229"/>
      <c r="AKY107" s="229"/>
      <c r="AKZ107" s="229"/>
      <c r="ALA107" s="229"/>
      <c r="ALB107" s="229"/>
      <c r="ALC107" s="229"/>
      <c r="ALD107" s="229"/>
      <c r="ALE107" s="229"/>
      <c r="ALF107" s="229"/>
      <c r="ALG107" s="229"/>
      <c r="ALH107" s="229"/>
      <c r="ALI107" s="229"/>
      <c r="ALJ107" s="229"/>
      <c r="ALK107" s="229"/>
      <c r="ALL107" s="229"/>
      <c r="ALM107" s="229"/>
      <c r="ALN107" s="229"/>
      <c r="ALO107" s="229"/>
      <c r="ALP107" s="229"/>
      <c r="ALQ107" s="229"/>
      <c r="ALR107" s="229"/>
      <c r="ALS107" s="229"/>
      <c r="ALT107" s="229"/>
      <c r="ALU107" s="229"/>
      <c r="ALV107" s="229"/>
      <c r="ALW107" s="229"/>
      <c r="ALX107" s="229"/>
      <c r="ALY107" s="229"/>
      <c r="ALZ107" s="229"/>
      <c r="AMA107" s="229"/>
      <c r="AMB107" s="229"/>
      <c r="AMC107" s="229"/>
      <c r="AMD107" s="229"/>
      <c r="AME107" s="229"/>
      <c r="AMF107" s="229"/>
      <c r="AMG107" s="229"/>
      <c r="AMH107" s="229"/>
      <c r="AMI107" s="229"/>
      <c r="AMJ107" s="229"/>
      <c r="AMK107" s="229"/>
      <c r="AML107" s="229"/>
      <c r="AMM107" s="229"/>
      <c r="AMN107" s="229"/>
      <c r="AMO107" s="229"/>
      <c r="AMP107" s="229"/>
      <c r="AMQ107" s="229"/>
      <c r="AMR107" s="229"/>
      <c r="AMS107" s="229"/>
      <c r="AMT107" s="229"/>
      <c r="AMU107" s="229"/>
      <c r="AMV107" s="229"/>
      <c r="AMW107" s="229"/>
      <c r="AMX107" s="229"/>
      <c r="AMY107" s="229"/>
      <c r="AMZ107" s="229"/>
      <c r="ANA107" s="229"/>
      <c r="ANB107" s="229"/>
      <c r="ANC107" s="229"/>
      <c r="AND107" s="229"/>
      <c r="ANE107" s="229"/>
      <c r="ANF107" s="229"/>
      <c r="ANG107" s="229"/>
      <c r="ANH107" s="229"/>
      <c r="ANI107" s="229"/>
      <c r="ANJ107" s="229"/>
      <c r="ANK107" s="229"/>
      <c r="ANL107" s="229"/>
      <c r="ANM107" s="229"/>
      <c r="ANN107" s="229"/>
      <c r="ANO107" s="229"/>
      <c r="ANP107" s="229"/>
      <c r="ANQ107" s="229"/>
      <c r="ANR107" s="229"/>
      <c r="ANS107" s="229"/>
      <c r="ANT107" s="229"/>
      <c r="ANU107" s="229"/>
      <c r="ANV107" s="229"/>
      <c r="ANW107" s="229"/>
      <c r="ANX107" s="229"/>
      <c r="ANY107" s="229"/>
      <c r="ANZ107" s="229"/>
      <c r="AOA107" s="229"/>
      <c r="AOB107" s="229"/>
      <c r="AOC107" s="229"/>
      <c r="AOD107" s="229"/>
      <c r="AOE107" s="229"/>
      <c r="AOF107" s="229"/>
      <c r="AOG107" s="229"/>
      <c r="AOH107" s="229"/>
      <c r="AOI107" s="229"/>
      <c r="AOJ107" s="229"/>
      <c r="AOK107" s="229"/>
      <c r="AOL107" s="229"/>
      <c r="AOM107" s="229"/>
      <c r="AON107" s="229"/>
      <c r="AOO107" s="229"/>
      <c r="AOP107" s="229"/>
      <c r="AOQ107" s="229"/>
      <c r="AOR107" s="229"/>
      <c r="AOS107" s="229"/>
      <c r="AOT107" s="229"/>
      <c r="AOU107" s="229"/>
      <c r="AOV107" s="229"/>
      <c r="AOW107" s="229"/>
      <c r="AOX107" s="229"/>
      <c r="AOY107" s="229"/>
      <c r="AOZ107" s="229"/>
      <c r="APA107" s="229"/>
      <c r="APB107" s="229"/>
      <c r="APC107" s="229"/>
      <c r="APD107" s="229"/>
      <c r="APE107" s="229"/>
      <c r="APF107" s="229"/>
      <c r="APG107" s="229"/>
      <c r="APH107" s="229"/>
      <c r="API107" s="229"/>
      <c r="APJ107" s="229"/>
      <c r="APK107" s="229"/>
      <c r="APL107" s="229"/>
      <c r="APM107" s="229"/>
      <c r="APN107" s="229"/>
      <c r="APO107" s="229"/>
      <c r="APP107" s="229"/>
      <c r="APQ107" s="229"/>
      <c r="APR107" s="229"/>
      <c r="APS107" s="229"/>
      <c r="APT107" s="229"/>
      <c r="APU107" s="229"/>
      <c r="APV107" s="229"/>
      <c r="APW107" s="229"/>
      <c r="APX107" s="229"/>
      <c r="APY107" s="229"/>
      <c r="APZ107" s="229"/>
      <c r="AQA107" s="229"/>
      <c r="AQB107" s="229"/>
      <c r="AQC107" s="229"/>
      <c r="AQD107" s="229"/>
      <c r="AQE107" s="229"/>
      <c r="AQF107" s="229"/>
      <c r="AQG107" s="229"/>
      <c r="AQH107" s="229"/>
      <c r="AQI107" s="229"/>
      <c r="AQJ107" s="229"/>
      <c r="AQK107" s="229"/>
      <c r="AQL107" s="229"/>
      <c r="AQM107" s="229"/>
      <c r="AQN107" s="229"/>
      <c r="AQO107" s="229"/>
      <c r="AQP107" s="229"/>
      <c r="AQQ107" s="229"/>
      <c r="AQR107" s="229"/>
      <c r="AQS107" s="229"/>
      <c r="AQT107" s="229"/>
      <c r="AQU107" s="229"/>
      <c r="AQV107" s="229"/>
      <c r="AQW107" s="229"/>
      <c r="AQX107" s="229"/>
      <c r="AQY107" s="229"/>
      <c r="AQZ107" s="229"/>
      <c r="ARA107" s="229"/>
      <c r="ARB107" s="229"/>
      <c r="ARC107" s="229"/>
      <c r="ARD107" s="229"/>
      <c r="ARE107" s="229"/>
      <c r="ARF107" s="229"/>
      <c r="ARG107" s="229"/>
      <c r="ARH107" s="229"/>
      <c r="ARI107" s="229"/>
      <c r="ARJ107" s="229"/>
      <c r="ARK107" s="229"/>
      <c r="ARL107" s="229"/>
      <c r="ARM107" s="229"/>
      <c r="ARN107" s="229"/>
      <c r="ARO107" s="229"/>
      <c r="ARP107" s="229"/>
      <c r="ARQ107" s="229"/>
      <c r="ARR107" s="229"/>
      <c r="ARS107" s="229"/>
      <c r="ART107" s="229"/>
      <c r="ARU107" s="229"/>
      <c r="ARV107" s="229"/>
      <c r="ARW107" s="229"/>
      <c r="ARX107" s="229"/>
      <c r="ARY107" s="229"/>
      <c r="ARZ107" s="229"/>
      <c r="ASA107" s="229"/>
      <c r="ASB107" s="229"/>
      <c r="ASC107" s="229"/>
      <c r="ASD107" s="229"/>
      <c r="ASE107" s="229"/>
      <c r="ASF107" s="229"/>
      <c r="ASG107" s="229"/>
      <c r="ASH107" s="229"/>
      <c r="ASI107" s="229"/>
      <c r="ASJ107" s="229"/>
      <c r="ASK107" s="229"/>
      <c r="ASL107" s="229"/>
      <c r="ASM107" s="229"/>
      <c r="ASN107" s="229"/>
      <c r="ASO107" s="229"/>
      <c r="ASP107" s="229"/>
      <c r="ASQ107" s="229"/>
      <c r="ASR107" s="229"/>
      <c r="ASS107" s="229"/>
      <c r="AST107" s="229"/>
      <c r="ASU107" s="229"/>
      <c r="ASV107" s="229"/>
      <c r="ASW107" s="229"/>
      <c r="ASX107" s="229"/>
      <c r="ASY107" s="229"/>
      <c r="ASZ107" s="229"/>
      <c r="ATA107" s="229"/>
      <c r="ATB107" s="229"/>
      <c r="ATC107" s="229"/>
      <c r="ATD107" s="229"/>
      <c r="ATE107" s="229"/>
      <c r="ATF107" s="229"/>
      <c r="ATG107" s="229"/>
      <c r="ATH107" s="229"/>
      <c r="ATI107" s="229"/>
      <c r="ATJ107" s="229"/>
      <c r="ATK107" s="229"/>
      <c r="ATL107" s="229"/>
      <c r="ATM107" s="229"/>
      <c r="ATN107" s="229"/>
      <c r="ATO107" s="229"/>
      <c r="ATP107" s="229"/>
      <c r="ATQ107" s="229"/>
      <c r="ATR107" s="229"/>
      <c r="ATS107" s="229"/>
      <c r="ATT107" s="229"/>
      <c r="ATU107" s="229"/>
      <c r="ATV107" s="229"/>
      <c r="ATW107" s="229"/>
      <c r="ATX107" s="229"/>
      <c r="ATY107" s="229"/>
      <c r="ATZ107" s="229"/>
      <c r="AUA107" s="229"/>
      <c r="AUB107" s="229"/>
      <c r="AUC107" s="229"/>
      <c r="AUD107" s="229"/>
      <c r="AUE107" s="229"/>
      <c r="AUF107" s="229"/>
      <c r="AUG107" s="229"/>
      <c r="AUH107" s="229"/>
      <c r="AUI107" s="229"/>
      <c r="AUJ107" s="229"/>
      <c r="AUK107" s="229"/>
      <c r="AUL107" s="229"/>
      <c r="AUM107" s="229"/>
      <c r="AUN107" s="229"/>
      <c r="AUO107" s="229"/>
      <c r="AUP107" s="229"/>
      <c r="AUQ107" s="229"/>
      <c r="AUR107" s="229"/>
      <c r="AUS107" s="229"/>
      <c r="AUT107" s="229"/>
      <c r="AUU107" s="229"/>
      <c r="AUV107" s="229"/>
      <c r="AUW107" s="229"/>
      <c r="AUX107" s="229"/>
      <c r="AUY107" s="229"/>
      <c r="AUZ107" s="229"/>
      <c r="AVA107" s="229"/>
      <c r="AVB107" s="229"/>
      <c r="AVC107" s="229"/>
      <c r="AVD107" s="229"/>
      <c r="AVE107" s="229"/>
      <c r="AVF107" s="229"/>
      <c r="AVG107" s="229"/>
      <c r="AVH107" s="229"/>
      <c r="AVI107" s="229"/>
      <c r="AVJ107" s="229"/>
      <c r="AVK107" s="229"/>
      <c r="AVL107" s="229"/>
      <c r="AVM107" s="229"/>
      <c r="AVN107" s="229"/>
      <c r="AVO107" s="229"/>
      <c r="AVP107" s="229"/>
      <c r="AVQ107" s="229"/>
      <c r="AVR107" s="229"/>
      <c r="AVS107" s="229"/>
      <c r="AVT107" s="229"/>
      <c r="AVU107" s="229"/>
      <c r="AVV107" s="229"/>
      <c r="AVW107" s="229"/>
      <c r="AVX107" s="229"/>
      <c r="AVY107" s="229"/>
      <c r="AVZ107" s="229"/>
      <c r="AWA107" s="229"/>
      <c r="AWB107" s="229"/>
      <c r="AWC107" s="229"/>
      <c r="AWD107" s="229"/>
      <c r="AWE107" s="229"/>
      <c r="AWF107" s="229"/>
      <c r="AWG107" s="229"/>
      <c r="AWH107" s="229"/>
      <c r="AWI107" s="229"/>
      <c r="AWJ107" s="229"/>
      <c r="AWK107" s="229"/>
      <c r="AWL107" s="229"/>
      <c r="AWM107" s="229"/>
      <c r="AWN107" s="229"/>
      <c r="AWO107" s="229"/>
      <c r="AWP107" s="229"/>
      <c r="AWQ107" s="229"/>
      <c r="AWR107" s="229"/>
      <c r="AWS107" s="229"/>
      <c r="AWT107" s="229"/>
      <c r="AWU107" s="229"/>
      <c r="AWV107" s="229"/>
      <c r="AWW107" s="229"/>
      <c r="AWX107" s="229"/>
      <c r="AWY107" s="229"/>
      <c r="AWZ107" s="229"/>
      <c r="AXA107" s="229"/>
      <c r="AXB107" s="229"/>
      <c r="AXC107" s="229"/>
      <c r="AXD107" s="229"/>
      <c r="AXE107" s="229"/>
      <c r="AXF107" s="229"/>
      <c r="AXG107" s="229"/>
      <c r="AXH107" s="229"/>
      <c r="AXI107" s="229"/>
      <c r="AXJ107" s="229"/>
      <c r="AXK107" s="229"/>
      <c r="AXL107" s="229"/>
      <c r="AXM107" s="229"/>
      <c r="AXN107" s="229"/>
      <c r="AXO107" s="229"/>
      <c r="AXP107" s="229"/>
      <c r="AXQ107" s="229"/>
      <c r="AXR107" s="229"/>
      <c r="AXS107" s="229"/>
      <c r="AXT107" s="229"/>
      <c r="AXU107" s="229"/>
      <c r="AXV107" s="229"/>
      <c r="AXW107" s="229"/>
      <c r="AXX107" s="229"/>
      <c r="AXY107" s="229"/>
      <c r="AXZ107" s="229"/>
      <c r="AYA107" s="229"/>
      <c r="AYB107" s="229"/>
      <c r="AYC107" s="229"/>
      <c r="AYD107" s="229"/>
      <c r="AYE107" s="229"/>
      <c r="AYF107" s="229"/>
      <c r="AYG107" s="229"/>
      <c r="AYH107" s="229"/>
      <c r="AYI107" s="229"/>
      <c r="AYJ107" s="229"/>
      <c r="AYK107" s="229"/>
      <c r="AYL107" s="229"/>
      <c r="AYM107" s="229"/>
      <c r="AYN107" s="229"/>
      <c r="AYO107" s="229"/>
      <c r="AYP107" s="229"/>
      <c r="AYQ107" s="229"/>
      <c r="AYR107" s="229"/>
      <c r="AYS107" s="229"/>
      <c r="AYT107" s="229"/>
      <c r="AYU107" s="229"/>
      <c r="AYV107" s="229"/>
      <c r="AYW107" s="229"/>
      <c r="AYX107" s="229"/>
      <c r="AYY107" s="229"/>
      <c r="AYZ107" s="229"/>
      <c r="AZA107" s="229"/>
      <c r="AZB107" s="229"/>
      <c r="AZC107" s="229"/>
      <c r="AZD107" s="229"/>
      <c r="AZE107" s="229"/>
      <c r="AZF107" s="229"/>
      <c r="AZG107" s="229"/>
      <c r="AZH107" s="229"/>
      <c r="AZI107" s="229"/>
      <c r="AZJ107" s="229"/>
      <c r="AZK107" s="229"/>
      <c r="AZL107" s="229"/>
      <c r="AZM107" s="229"/>
      <c r="AZN107" s="229"/>
      <c r="AZO107" s="229"/>
      <c r="AZP107" s="229"/>
      <c r="AZQ107" s="229"/>
      <c r="AZR107" s="229"/>
      <c r="AZS107" s="229"/>
      <c r="AZT107" s="229"/>
      <c r="AZU107" s="229"/>
      <c r="AZV107" s="229"/>
      <c r="AZW107" s="229"/>
      <c r="AZX107" s="229"/>
      <c r="AZY107" s="229"/>
      <c r="AZZ107" s="229"/>
      <c r="BAA107" s="229"/>
      <c r="BAB107" s="229"/>
      <c r="BAC107" s="229"/>
      <c r="BAD107" s="229"/>
      <c r="BAE107" s="229"/>
      <c r="BAF107" s="229"/>
      <c r="BAG107" s="229"/>
      <c r="BAH107" s="229"/>
      <c r="BAI107" s="229"/>
      <c r="BAJ107" s="229"/>
      <c r="BAK107" s="229"/>
      <c r="BAL107" s="229"/>
      <c r="BAM107" s="229"/>
      <c r="BAN107" s="229"/>
      <c r="BAO107" s="229"/>
      <c r="BAP107" s="229"/>
      <c r="BAQ107" s="229"/>
      <c r="BAR107" s="229"/>
      <c r="BAS107" s="229"/>
      <c r="BAT107" s="229"/>
      <c r="BAU107" s="229"/>
      <c r="BAV107" s="229"/>
      <c r="BAW107" s="229"/>
      <c r="BAX107" s="229"/>
      <c r="BAY107" s="229"/>
      <c r="BAZ107" s="229"/>
      <c r="BBA107" s="229"/>
      <c r="BBB107" s="229"/>
      <c r="BBC107" s="229"/>
      <c r="BBD107" s="229"/>
      <c r="BBE107" s="229"/>
      <c r="BBF107" s="229"/>
      <c r="BBG107" s="229"/>
      <c r="BBH107" s="229"/>
      <c r="BBI107" s="229"/>
      <c r="BBJ107" s="229"/>
      <c r="BBK107" s="229"/>
      <c r="BBL107" s="229"/>
      <c r="BBM107" s="229"/>
      <c r="BBN107" s="229"/>
      <c r="BBO107" s="229"/>
      <c r="BBP107" s="229"/>
      <c r="BBQ107" s="229"/>
      <c r="BBR107" s="229"/>
      <c r="BBS107" s="229"/>
      <c r="BBT107" s="229"/>
      <c r="BBU107" s="229"/>
      <c r="BBV107" s="229"/>
      <c r="BBW107" s="229"/>
      <c r="BBX107" s="229"/>
      <c r="BBY107" s="229"/>
      <c r="BBZ107" s="229"/>
      <c r="BCA107" s="229"/>
      <c r="BCB107" s="229"/>
      <c r="BCC107" s="229"/>
      <c r="BCD107" s="229"/>
      <c r="BCE107" s="229"/>
      <c r="BCF107" s="229"/>
      <c r="BCG107" s="229"/>
      <c r="BCH107" s="229"/>
      <c r="BCI107" s="229"/>
      <c r="BCJ107" s="229"/>
      <c r="BCK107" s="229"/>
      <c r="BCL107" s="229"/>
      <c r="BCM107" s="229"/>
      <c r="BCN107" s="229"/>
      <c r="BCO107" s="229"/>
      <c r="BCP107" s="229"/>
      <c r="BCQ107" s="229"/>
      <c r="BCR107" s="229"/>
      <c r="BCS107" s="229"/>
      <c r="BCT107" s="229"/>
      <c r="BCU107" s="229"/>
      <c r="BCV107" s="229"/>
      <c r="BCW107" s="229"/>
      <c r="BCX107" s="229"/>
      <c r="BCY107" s="229"/>
      <c r="BCZ107" s="229"/>
      <c r="BDA107" s="229"/>
      <c r="BDB107" s="229"/>
      <c r="BDC107" s="229"/>
      <c r="BDD107" s="229"/>
      <c r="BDE107" s="229"/>
      <c r="BDF107" s="229"/>
      <c r="BDG107" s="229"/>
      <c r="BDH107" s="229"/>
      <c r="BDI107" s="229"/>
      <c r="BDJ107" s="229"/>
      <c r="BDK107" s="229"/>
      <c r="BDL107" s="229"/>
      <c r="BDM107" s="229"/>
      <c r="BDN107" s="229"/>
      <c r="BDO107" s="229"/>
      <c r="BDP107" s="229"/>
      <c r="BDQ107" s="229"/>
      <c r="BDR107" s="229"/>
      <c r="BDS107" s="229"/>
      <c r="BDT107" s="229"/>
      <c r="BDU107" s="229"/>
      <c r="BDV107" s="229"/>
      <c r="BDW107" s="229"/>
      <c r="BDX107" s="229"/>
      <c r="BDY107" s="229"/>
      <c r="BDZ107" s="229"/>
      <c r="BEA107" s="229"/>
      <c r="BEB107" s="229"/>
      <c r="BEC107" s="229"/>
      <c r="BED107" s="229"/>
      <c r="BEE107" s="229"/>
      <c r="BEF107" s="229"/>
      <c r="BEG107" s="229"/>
      <c r="BEH107" s="229"/>
      <c r="BEI107" s="229"/>
      <c r="BEJ107" s="229"/>
      <c r="BEK107" s="229"/>
      <c r="BEL107" s="229"/>
      <c r="BEM107" s="229"/>
      <c r="BEN107" s="229"/>
      <c r="BEO107" s="229"/>
      <c r="BEP107" s="229"/>
      <c r="BEQ107" s="229"/>
      <c r="BER107" s="229"/>
      <c r="BES107" s="229"/>
      <c r="BET107" s="229"/>
      <c r="BEU107" s="229"/>
      <c r="BEV107" s="229"/>
      <c r="BEW107" s="229"/>
      <c r="BEX107" s="229"/>
      <c r="BEY107" s="229"/>
      <c r="BEZ107" s="229"/>
      <c r="BFA107" s="229"/>
      <c r="BFB107" s="229"/>
      <c r="BFC107" s="229"/>
      <c r="BFD107" s="229"/>
      <c r="BFE107" s="229"/>
      <c r="BFF107" s="229"/>
      <c r="BFG107" s="229"/>
      <c r="BFH107" s="229"/>
      <c r="BFI107" s="229"/>
      <c r="BFJ107" s="229"/>
      <c r="BFK107" s="229"/>
      <c r="BFL107" s="229"/>
      <c r="BFM107" s="229"/>
      <c r="BFN107" s="229"/>
      <c r="BFO107" s="229"/>
      <c r="BFP107" s="229"/>
      <c r="BFQ107" s="229"/>
      <c r="BFR107" s="229"/>
      <c r="BFS107" s="229"/>
      <c r="BFT107" s="229"/>
      <c r="BFU107" s="229"/>
      <c r="BFV107" s="229"/>
      <c r="BFW107" s="229"/>
      <c r="BFX107" s="229"/>
      <c r="BFY107" s="229"/>
      <c r="BFZ107" s="229"/>
      <c r="BGA107" s="229"/>
      <c r="BGB107" s="229"/>
      <c r="BGC107" s="229"/>
      <c r="BGD107" s="229"/>
      <c r="BGE107" s="229"/>
      <c r="BGF107" s="229"/>
      <c r="BGG107" s="229"/>
      <c r="BGH107" s="229"/>
      <c r="BGI107" s="229"/>
      <c r="BGJ107" s="229"/>
      <c r="BGK107" s="229"/>
      <c r="BGL107" s="229"/>
      <c r="BGM107" s="229"/>
      <c r="BGN107" s="229"/>
      <c r="BGO107" s="229"/>
      <c r="BGP107" s="229"/>
      <c r="BGQ107" s="229"/>
      <c r="BGR107" s="229"/>
      <c r="BGS107" s="229"/>
      <c r="BGT107" s="229"/>
      <c r="BGU107" s="229"/>
      <c r="BGV107" s="229"/>
      <c r="BGW107" s="229"/>
      <c r="BGX107" s="229"/>
      <c r="BGY107" s="229"/>
      <c r="BGZ107" s="229"/>
      <c r="BHA107" s="229"/>
      <c r="BHB107" s="229"/>
      <c r="BHC107" s="229"/>
      <c r="BHD107" s="229"/>
      <c r="BHE107" s="229"/>
      <c r="BHF107" s="229"/>
      <c r="BHG107" s="229"/>
      <c r="BHH107" s="229"/>
      <c r="BHI107" s="229"/>
      <c r="BHJ107" s="229"/>
      <c r="BHK107" s="229"/>
      <c r="BHL107" s="229"/>
      <c r="BHM107" s="229"/>
      <c r="BHN107" s="229"/>
      <c r="BHO107" s="229"/>
      <c r="BHP107" s="229"/>
      <c r="BHQ107" s="229"/>
      <c r="BHR107" s="229"/>
      <c r="BHS107" s="229"/>
      <c r="BHT107" s="229"/>
      <c r="BHU107" s="229"/>
      <c r="BHV107" s="229"/>
      <c r="BHW107" s="229"/>
      <c r="BHX107" s="229"/>
      <c r="BHY107" s="229"/>
      <c r="BHZ107" s="229"/>
      <c r="BIA107" s="229"/>
      <c r="BIB107" s="229"/>
      <c r="BIC107" s="229"/>
      <c r="BID107" s="229"/>
      <c r="BIE107" s="229"/>
      <c r="BIF107" s="229"/>
      <c r="BIG107" s="229"/>
      <c r="BIH107" s="229"/>
      <c r="BII107" s="229"/>
      <c r="BIJ107" s="229"/>
      <c r="BIK107" s="229"/>
      <c r="BIL107" s="229"/>
      <c r="BIM107" s="229"/>
      <c r="BIN107" s="229"/>
      <c r="BIO107" s="229"/>
      <c r="BIP107" s="229"/>
      <c r="BIQ107" s="229"/>
      <c r="BIR107" s="229"/>
      <c r="BIS107" s="229"/>
      <c r="BIT107" s="229"/>
      <c r="BIU107" s="229"/>
      <c r="BIV107" s="229"/>
      <c r="BIW107" s="229"/>
      <c r="BIX107" s="229"/>
      <c r="BIY107" s="229"/>
      <c r="BIZ107" s="229"/>
      <c r="BJA107" s="229"/>
      <c r="BJB107" s="229"/>
      <c r="BJC107" s="229"/>
      <c r="BJD107" s="229"/>
      <c r="BJE107" s="229"/>
      <c r="BJF107" s="229"/>
      <c r="BJG107" s="229"/>
      <c r="BJH107" s="229"/>
      <c r="BJI107" s="229"/>
      <c r="BJJ107" s="229"/>
      <c r="BJK107" s="229"/>
      <c r="BJL107" s="229"/>
      <c r="BJM107" s="229"/>
      <c r="BJN107" s="229"/>
      <c r="BJO107" s="229"/>
      <c r="BJP107" s="229"/>
      <c r="BJQ107" s="229"/>
      <c r="BJR107" s="229"/>
      <c r="BJS107" s="229"/>
      <c r="BJT107" s="229"/>
      <c r="BJU107" s="229"/>
      <c r="BJV107" s="229"/>
      <c r="BJW107" s="229"/>
      <c r="BJX107" s="229"/>
      <c r="BJY107" s="229"/>
      <c r="BJZ107" s="229"/>
      <c r="BKA107" s="229"/>
      <c r="BKB107" s="229"/>
      <c r="BKC107" s="229"/>
      <c r="BKD107" s="229"/>
      <c r="BKE107" s="229"/>
      <c r="BKF107" s="229"/>
      <c r="BKG107" s="229"/>
      <c r="BKH107" s="229"/>
      <c r="BKI107" s="229"/>
      <c r="BKJ107" s="229"/>
      <c r="BKK107" s="229"/>
      <c r="BKL107" s="229"/>
      <c r="BKM107" s="229"/>
      <c r="BKN107" s="229"/>
      <c r="BKO107" s="229"/>
      <c r="BKP107" s="229"/>
      <c r="BKQ107" s="229"/>
      <c r="BKR107" s="229"/>
      <c r="BKS107" s="229"/>
      <c r="BKT107" s="229"/>
      <c r="BKU107" s="229"/>
      <c r="BKV107" s="229"/>
      <c r="BKW107" s="229"/>
      <c r="BKX107" s="229"/>
      <c r="BKY107" s="229"/>
      <c r="BKZ107" s="229"/>
      <c r="BLA107" s="229"/>
      <c r="BLB107" s="229"/>
      <c r="BLC107" s="229"/>
      <c r="BLD107" s="229"/>
      <c r="BLE107" s="229"/>
      <c r="BLF107" s="229"/>
      <c r="BLG107" s="229"/>
      <c r="BLH107" s="229"/>
      <c r="BLI107" s="229"/>
      <c r="BLJ107" s="229"/>
      <c r="BLK107" s="229"/>
      <c r="BLL107" s="229"/>
      <c r="BLM107" s="229"/>
      <c r="BLN107" s="229"/>
      <c r="BLO107" s="229"/>
      <c r="BLP107" s="229"/>
      <c r="BLQ107" s="229"/>
      <c r="BLR107" s="229"/>
      <c r="BLS107" s="229"/>
      <c r="BLT107" s="229"/>
      <c r="BLU107" s="229"/>
      <c r="BLV107" s="229"/>
      <c r="BLW107" s="229"/>
      <c r="BLX107" s="229"/>
      <c r="BLY107" s="229"/>
      <c r="BLZ107" s="229"/>
      <c r="BMA107" s="229"/>
      <c r="BMB107" s="229"/>
      <c r="BMC107" s="229"/>
      <c r="BMD107" s="229"/>
      <c r="BME107" s="229"/>
      <c r="BMF107" s="229"/>
      <c r="BMG107" s="229"/>
      <c r="BMH107" s="229"/>
      <c r="BMI107" s="229"/>
      <c r="BMJ107" s="229"/>
      <c r="BMK107" s="229"/>
      <c r="BML107" s="229"/>
      <c r="BMM107" s="229"/>
      <c r="BMN107" s="229"/>
      <c r="BMO107" s="229"/>
      <c r="BMP107" s="229"/>
      <c r="BMQ107" s="229"/>
      <c r="BMR107" s="229"/>
      <c r="BMS107" s="229"/>
      <c r="BMT107" s="229"/>
      <c r="BMU107" s="229"/>
      <c r="BMV107" s="229"/>
      <c r="BMW107" s="229"/>
      <c r="BMX107" s="229"/>
      <c r="BMY107" s="229"/>
      <c r="BMZ107" s="229"/>
      <c r="BNA107" s="229"/>
      <c r="BNB107" s="229"/>
      <c r="BNC107" s="229"/>
      <c r="BND107" s="229"/>
      <c r="BNE107" s="229"/>
      <c r="BNF107" s="229"/>
      <c r="BNG107" s="229"/>
      <c r="BNH107" s="229"/>
      <c r="BNI107" s="229"/>
      <c r="BNJ107" s="229"/>
      <c r="BNK107" s="229"/>
      <c r="BNL107" s="229"/>
      <c r="BNM107" s="229"/>
      <c r="BNN107" s="229"/>
      <c r="BNO107" s="229"/>
      <c r="BNP107" s="229"/>
      <c r="BNQ107" s="229"/>
      <c r="BNR107" s="229"/>
      <c r="BNS107" s="229"/>
      <c r="BNT107" s="229"/>
      <c r="BNU107" s="229"/>
      <c r="BNV107" s="229"/>
      <c r="BNW107" s="229"/>
      <c r="BNX107" s="229"/>
      <c r="BNY107" s="229"/>
      <c r="BNZ107" s="229"/>
      <c r="BOA107" s="229"/>
      <c r="BOB107" s="229"/>
      <c r="BOC107" s="229"/>
      <c r="BOD107" s="229"/>
      <c r="BOE107" s="229"/>
      <c r="BOF107" s="229"/>
      <c r="BOG107" s="229"/>
      <c r="BOH107" s="229"/>
      <c r="BOI107" s="229"/>
      <c r="BOJ107" s="229"/>
      <c r="BOK107" s="229"/>
      <c r="BOL107" s="229"/>
      <c r="BOM107" s="229"/>
      <c r="BON107" s="229"/>
      <c r="BOO107" s="229"/>
      <c r="BOP107" s="229"/>
      <c r="BOQ107" s="229"/>
      <c r="BOR107" s="229"/>
      <c r="BOS107" s="229"/>
      <c r="BOT107" s="229"/>
      <c r="BOU107" s="229"/>
      <c r="BOV107" s="229"/>
      <c r="BOW107" s="229"/>
      <c r="BOX107" s="229"/>
      <c r="BOY107" s="229"/>
      <c r="BOZ107" s="229"/>
      <c r="BPA107" s="229"/>
      <c r="BPB107" s="229"/>
      <c r="BPC107" s="229"/>
      <c r="BPD107" s="229"/>
      <c r="BPE107" s="229"/>
      <c r="BPF107" s="229"/>
      <c r="BPG107" s="229"/>
      <c r="BPH107" s="229"/>
      <c r="BPI107" s="229"/>
      <c r="BPJ107" s="229"/>
      <c r="BPK107" s="229"/>
      <c r="BPL107" s="229"/>
      <c r="BPM107" s="229"/>
      <c r="BPN107" s="229"/>
      <c r="BPO107" s="229"/>
      <c r="BPP107" s="229"/>
      <c r="BPQ107" s="229"/>
      <c r="BPR107" s="229"/>
      <c r="BPS107" s="229"/>
      <c r="BPT107" s="229"/>
      <c r="BPU107" s="229"/>
      <c r="BPV107" s="229"/>
      <c r="BPW107" s="229"/>
      <c r="BPX107" s="229"/>
      <c r="BPY107" s="229"/>
      <c r="BPZ107" s="229"/>
      <c r="BQA107" s="229"/>
      <c r="BQB107" s="229"/>
      <c r="BQC107" s="229"/>
      <c r="BQD107" s="229"/>
      <c r="BQE107" s="229"/>
      <c r="BQF107" s="229"/>
      <c r="BQG107" s="229"/>
      <c r="BQH107" s="229"/>
      <c r="BQI107" s="229"/>
      <c r="BQJ107" s="229"/>
      <c r="BQK107" s="229"/>
      <c r="BQL107" s="229"/>
      <c r="BQM107" s="229"/>
      <c r="BQN107" s="229"/>
      <c r="BQO107" s="229"/>
      <c r="BQP107" s="229"/>
      <c r="BQQ107" s="229"/>
      <c r="BQR107" s="229"/>
      <c r="BQS107" s="229"/>
      <c r="BQT107" s="229"/>
      <c r="BQU107" s="229"/>
      <c r="BQV107" s="229"/>
      <c r="BQW107" s="229"/>
      <c r="BQX107" s="229"/>
      <c r="BQY107" s="229"/>
      <c r="BQZ107" s="229"/>
      <c r="BRA107" s="229"/>
      <c r="BRB107" s="229"/>
      <c r="BRC107" s="229"/>
      <c r="BRD107" s="229"/>
      <c r="BRE107" s="229"/>
      <c r="BRF107" s="229"/>
      <c r="BRG107" s="229"/>
      <c r="BRH107" s="229"/>
      <c r="BRI107" s="229"/>
      <c r="BRJ107" s="229"/>
      <c r="BRK107" s="229"/>
      <c r="BRL107" s="229"/>
      <c r="BRM107" s="229"/>
      <c r="BRN107" s="229"/>
      <c r="BRO107" s="229"/>
      <c r="BRP107" s="229"/>
      <c r="BRQ107" s="229"/>
      <c r="BRR107" s="229"/>
      <c r="BRS107" s="229"/>
      <c r="BRT107" s="229"/>
      <c r="BRU107" s="229"/>
      <c r="BRV107" s="229"/>
      <c r="BRW107" s="229"/>
      <c r="BRX107" s="229"/>
      <c r="BRY107" s="229"/>
      <c r="BRZ107" s="229"/>
      <c r="BSA107" s="229"/>
      <c r="BSB107" s="229"/>
      <c r="BSC107" s="229"/>
      <c r="BSD107" s="229"/>
      <c r="BSE107" s="229"/>
      <c r="BSF107" s="229"/>
      <c r="BSG107" s="229"/>
      <c r="BSH107" s="229"/>
      <c r="BSI107" s="229"/>
      <c r="BSJ107" s="229"/>
      <c r="BSK107" s="229"/>
      <c r="BSL107" s="229"/>
      <c r="BSM107" s="229"/>
      <c r="BSN107" s="229"/>
      <c r="BSO107" s="229"/>
      <c r="BSP107" s="229"/>
      <c r="BSQ107" s="229"/>
      <c r="BSR107" s="229"/>
      <c r="BSS107" s="229"/>
      <c r="BST107" s="229"/>
      <c r="BSU107" s="229"/>
      <c r="BSV107" s="229"/>
      <c r="BSW107" s="229"/>
      <c r="BSX107" s="229"/>
      <c r="BSY107" s="229"/>
      <c r="BSZ107" s="229"/>
      <c r="BTA107" s="229"/>
      <c r="BTB107" s="229"/>
      <c r="BTC107" s="229"/>
      <c r="BTD107" s="229"/>
      <c r="BTE107" s="229"/>
      <c r="BTF107" s="229"/>
      <c r="BTG107" s="229"/>
      <c r="BTH107" s="229"/>
      <c r="BTI107" s="229"/>
      <c r="BTJ107" s="229"/>
      <c r="BTK107" s="229"/>
      <c r="BTL107" s="229"/>
      <c r="BTM107" s="229"/>
      <c r="BTN107" s="229"/>
      <c r="BTO107" s="229"/>
      <c r="BTP107" s="229"/>
      <c r="BTQ107" s="229"/>
      <c r="BTR107" s="229"/>
      <c r="BTS107" s="229"/>
      <c r="BTT107" s="229"/>
      <c r="BTU107" s="229"/>
      <c r="BTV107" s="229"/>
      <c r="BTW107" s="229"/>
      <c r="BTX107" s="229"/>
      <c r="BTY107" s="229"/>
      <c r="BTZ107" s="229"/>
      <c r="BUA107" s="229"/>
      <c r="BUB107" s="229"/>
      <c r="BUC107" s="229"/>
      <c r="BUD107" s="229"/>
      <c r="BUE107" s="229"/>
      <c r="BUF107" s="229"/>
      <c r="BUG107" s="229"/>
      <c r="BUH107" s="229"/>
      <c r="BUI107" s="229"/>
      <c r="BUJ107" s="229"/>
      <c r="BUK107" s="229"/>
      <c r="BUL107" s="229"/>
      <c r="BUM107" s="229"/>
      <c r="BUN107" s="229"/>
      <c r="BUO107" s="229"/>
      <c r="BUP107" s="229"/>
      <c r="BUQ107" s="229"/>
      <c r="BUR107" s="229"/>
      <c r="BUS107" s="229"/>
      <c r="BUT107" s="229"/>
      <c r="BUU107" s="229"/>
      <c r="BUV107" s="229"/>
      <c r="BUW107" s="229"/>
      <c r="BUX107" s="229"/>
      <c r="BUY107" s="229"/>
      <c r="BUZ107" s="229"/>
      <c r="BVA107" s="229"/>
      <c r="BVB107" s="229"/>
      <c r="BVC107" s="229"/>
      <c r="BVD107" s="229"/>
      <c r="BVE107" s="229"/>
      <c r="BVF107" s="229"/>
      <c r="BVG107" s="229"/>
      <c r="BVH107" s="229"/>
      <c r="BVI107" s="229"/>
      <c r="BVJ107" s="229"/>
      <c r="BVK107" s="229"/>
      <c r="BVL107" s="229"/>
      <c r="BVM107" s="229"/>
      <c r="BVN107" s="229"/>
      <c r="BVO107" s="229"/>
      <c r="BVP107" s="229"/>
      <c r="BVQ107" s="229"/>
      <c r="BVR107" s="229"/>
      <c r="BVS107" s="229"/>
      <c r="BVT107" s="229"/>
      <c r="BVU107" s="229"/>
      <c r="BVV107" s="229"/>
      <c r="BVW107" s="229"/>
      <c r="BVX107" s="229"/>
      <c r="BVY107" s="229"/>
      <c r="BVZ107" s="229"/>
      <c r="BWA107" s="229"/>
      <c r="BWB107" s="229"/>
      <c r="BWC107" s="229"/>
      <c r="BWD107" s="229"/>
      <c r="BWE107" s="229"/>
      <c r="BWF107" s="229"/>
      <c r="BWG107" s="229"/>
      <c r="BWH107" s="229"/>
      <c r="BWI107" s="229"/>
      <c r="BWJ107" s="229"/>
      <c r="BWK107" s="229"/>
      <c r="BWL107" s="229"/>
      <c r="BWM107" s="229"/>
      <c r="BWN107" s="229"/>
      <c r="BWO107" s="229"/>
      <c r="BWP107" s="229"/>
      <c r="BWQ107" s="229"/>
      <c r="BWR107" s="229"/>
      <c r="BWS107" s="229"/>
      <c r="BWT107" s="229"/>
      <c r="BWU107" s="229"/>
      <c r="BWV107" s="229"/>
      <c r="BWW107" s="229"/>
      <c r="BWX107" s="229"/>
      <c r="BWY107" s="229"/>
      <c r="BWZ107" s="229"/>
      <c r="BXA107" s="229"/>
      <c r="BXB107" s="229"/>
      <c r="BXC107" s="229"/>
      <c r="BXD107" s="229"/>
      <c r="BXE107" s="229"/>
      <c r="BXF107" s="229"/>
      <c r="BXG107" s="229"/>
      <c r="BXH107" s="229"/>
      <c r="BXI107" s="229"/>
      <c r="BXJ107" s="229"/>
      <c r="BXK107" s="229"/>
      <c r="BXL107" s="229"/>
      <c r="BXM107" s="229"/>
      <c r="BXN107" s="229"/>
      <c r="BXO107" s="229"/>
      <c r="BXP107" s="229"/>
      <c r="BXQ107" s="229"/>
      <c r="BXR107" s="229"/>
      <c r="BXS107" s="229"/>
      <c r="BXT107" s="229"/>
      <c r="BXU107" s="229"/>
      <c r="BXV107" s="229"/>
      <c r="BXW107" s="229"/>
      <c r="BXX107" s="229"/>
      <c r="BXY107" s="229"/>
      <c r="BXZ107" s="229"/>
      <c r="BYA107" s="229"/>
      <c r="BYB107" s="229"/>
      <c r="BYC107" s="229"/>
      <c r="BYD107" s="229"/>
      <c r="BYE107" s="229"/>
      <c r="BYF107" s="229"/>
      <c r="BYG107" s="229"/>
      <c r="BYH107" s="229"/>
      <c r="BYI107" s="229"/>
      <c r="BYJ107" s="229"/>
      <c r="BYK107" s="229"/>
      <c r="BYL107" s="229"/>
      <c r="BYM107" s="229"/>
      <c r="BYN107" s="229"/>
      <c r="BYO107" s="229"/>
      <c r="BYP107" s="229"/>
      <c r="BYQ107" s="229"/>
      <c r="BYR107" s="229"/>
      <c r="BYS107" s="229"/>
      <c r="BYT107" s="229"/>
      <c r="BYU107" s="229"/>
      <c r="BYV107" s="229"/>
      <c r="BYW107" s="229"/>
      <c r="BYX107" s="229"/>
      <c r="BYY107" s="229"/>
      <c r="BYZ107" s="229"/>
      <c r="BZA107" s="229"/>
      <c r="BZB107" s="229"/>
      <c r="BZC107" s="229"/>
      <c r="BZD107" s="229"/>
      <c r="BZE107" s="229"/>
      <c r="BZF107" s="229"/>
      <c r="BZG107" s="229"/>
      <c r="BZH107" s="229"/>
      <c r="BZI107" s="229"/>
      <c r="BZJ107" s="229"/>
      <c r="BZK107" s="229"/>
      <c r="BZL107" s="229"/>
      <c r="BZM107" s="229"/>
      <c r="BZN107" s="229"/>
      <c r="BZO107" s="229"/>
      <c r="BZP107" s="229"/>
      <c r="BZQ107" s="229"/>
      <c r="BZR107" s="229"/>
      <c r="BZS107" s="229"/>
      <c r="BZT107" s="229"/>
      <c r="BZU107" s="229"/>
      <c r="BZV107" s="229"/>
      <c r="BZW107" s="229"/>
      <c r="BZX107" s="229"/>
      <c r="BZY107" s="229"/>
      <c r="BZZ107" s="229"/>
      <c r="CAA107" s="229"/>
      <c r="CAB107" s="229"/>
      <c r="CAC107" s="229"/>
      <c r="CAD107" s="229"/>
      <c r="CAE107" s="229"/>
      <c r="CAF107" s="229"/>
      <c r="CAG107" s="229"/>
      <c r="CAH107" s="229"/>
      <c r="CAI107" s="229"/>
      <c r="CAJ107" s="229"/>
      <c r="CAK107" s="229"/>
      <c r="CAL107" s="229"/>
      <c r="CAM107" s="229"/>
      <c r="CAN107" s="229"/>
      <c r="CAO107" s="229"/>
      <c r="CAP107" s="229"/>
      <c r="CAQ107" s="229"/>
      <c r="CAR107" s="229"/>
      <c r="CAS107" s="229"/>
      <c r="CAT107" s="229"/>
      <c r="CAU107" s="229"/>
      <c r="CAV107" s="229"/>
      <c r="CAW107" s="229"/>
      <c r="CAX107" s="229"/>
      <c r="CAY107" s="229"/>
      <c r="CAZ107" s="229"/>
      <c r="CBA107" s="229"/>
      <c r="CBB107" s="229"/>
      <c r="CBC107" s="229"/>
      <c r="CBD107" s="229"/>
      <c r="CBE107" s="229"/>
      <c r="CBF107" s="229"/>
      <c r="CBG107" s="229"/>
      <c r="CBH107" s="229"/>
      <c r="CBI107" s="229"/>
      <c r="CBJ107" s="229"/>
      <c r="CBK107" s="229"/>
      <c r="CBL107" s="229"/>
      <c r="CBM107" s="229"/>
      <c r="CBN107" s="229"/>
      <c r="CBO107" s="229"/>
      <c r="CBP107" s="229"/>
      <c r="CBQ107" s="229"/>
      <c r="CBR107" s="229"/>
      <c r="CBS107" s="229"/>
      <c r="CBT107" s="229"/>
      <c r="CBU107" s="229"/>
      <c r="CBV107" s="229"/>
      <c r="CBW107" s="229"/>
      <c r="CBX107" s="229"/>
      <c r="CBY107" s="229"/>
      <c r="CBZ107" s="229"/>
      <c r="CCA107" s="229"/>
      <c r="CCB107" s="229"/>
      <c r="CCC107" s="229"/>
      <c r="CCD107" s="229"/>
      <c r="CCE107" s="229"/>
      <c r="CCF107" s="229"/>
      <c r="CCG107" s="229"/>
      <c r="CCH107" s="229"/>
      <c r="CCI107" s="229"/>
      <c r="CCJ107" s="229"/>
      <c r="CCK107" s="229"/>
      <c r="CCL107" s="229"/>
      <c r="CCM107" s="229"/>
      <c r="CCN107" s="229"/>
      <c r="CCO107" s="229"/>
      <c r="CCP107" s="229"/>
      <c r="CCQ107" s="229"/>
      <c r="CCR107" s="229"/>
      <c r="CCS107" s="229"/>
      <c r="CCT107" s="229"/>
      <c r="CCU107" s="229"/>
      <c r="CCV107" s="229"/>
      <c r="CCW107" s="229"/>
      <c r="CCX107" s="229"/>
      <c r="CCY107" s="229"/>
      <c r="CCZ107" s="229"/>
      <c r="CDA107" s="229"/>
      <c r="CDB107" s="229"/>
      <c r="CDC107" s="229"/>
      <c r="CDD107" s="229"/>
      <c r="CDE107" s="229"/>
      <c r="CDF107" s="229"/>
      <c r="CDG107" s="229"/>
      <c r="CDH107" s="229"/>
      <c r="CDI107" s="229"/>
      <c r="CDJ107" s="229"/>
      <c r="CDK107" s="229"/>
      <c r="CDL107" s="229"/>
      <c r="CDM107" s="229"/>
      <c r="CDN107" s="229"/>
      <c r="CDO107" s="229"/>
      <c r="CDP107" s="229"/>
      <c r="CDQ107" s="229"/>
      <c r="CDR107" s="229"/>
      <c r="CDS107" s="229"/>
      <c r="CDT107" s="229"/>
      <c r="CDU107" s="229"/>
      <c r="CDV107" s="229"/>
      <c r="CDW107" s="229"/>
      <c r="CDX107" s="229"/>
      <c r="CDY107" s="229"/>
      <c r="CDZ107" s="229"/>
      <c r="CEA107" s="229"/>
      <c r="CEB107" s="229"/>
      <c r="CEC107" s="229"/>
      <c r="CED107" s="229"/>
      <c r="CEE107" s="229"/>
      <c r="CEF107" s="229"/>
      <c r="CEG107" s="229"/>
      <c r="CEH107" s="229"/>
      <c r="CEI107" s="229"/>
      <c r="CEJ107" s="229"/>
      <c r="CEK107" s="229"/>
      <c r="CEL107" s="229"/>
      <c r="CEM107" s="229"/>
      <c r="CEN107" s="229"/>
      <c r="CEO107" s="229"/>
      <c r="CEP107" s="229"/>
      <c r="CEQ107" s="229"/>
      <c r="CER107" s="229"/>
      <c r="CES107" s="229"/>
      <c r="CET107" s="229"/>
      <c r="CEU107" s="229"/>
      <c r="CEV107" s="229"/>
      <c r="CEW107" s="229"/>
      <c r="CEX107" s="229"/>
      <c r="CEY107" s="229"/>
      <c r="CEZ107" s="229"/>
      <c r="CFA107" s="229"/>
      <c r="CFB107" s="229"/>
      <c r="CFC107" s="229"/>
      <c r="CFD107" s="229"/>
      <c r="CFE107" s="229"/>
      <c r="CFF107" s="229"/>
      <c r="CFG107" s="229"/>
      <c r="CFH107" s="229"/>
      <c r="CFI107" s="229"/>
      <c r="CFJ107" s="229"/>
      <c r="CFK107" s="229"/>
      <c r="CFL107" s="229"/>
      <c r="CFM107" s="229"/>
      <c r="CFN107" s="229"/>
      <c r="CFO107" s="229"/>
      <c r="CFP107" s="229"/>
      <c r="CFQ107" s="229"/>
      <c r="CFR107" s="229"/>
      <c r="CFS107" s="229"/>
      <c r="CFT107" s="229"/>
      <c r="CFU107" s="229"/>
      <c r="CFV107" s="229"/>
      <c r="CFW107" s="229"/>
      <c r="CFX107" s="229"/>
      <c r="CFY107" s="229"/>
      <c r="CFZ107" s="229"/>
      <c r="CGA107" s="229"/>
      <c r="CGB107" s="229"/>
      <c r="CGC107" s="229"/>
      <c r="CGD107" s="229"/>
      <c r="CGE107" s="229"/>
      <c r="CGF107" s="229"/>
      <c r="CGG107" s="229"/>
      <c r="CGH107" s="229"/>
      <c r="CGI107" s="229"/>
      <c r="CGJ107" s="229"/>
      <c r="CGK107" s="229"/>
      <c r="CGL107" s="229"/>
      <c r="CGM107" s="229"/>
      <c r="CGN107" s="229"/>
      <c r="CGO107" s="229"/>
      <c r="CGP107" s="229"/>
      <c r="CGQ107" s="229"/>
      <c r="CGR107" s="229"/>
      <c r="CGS107" s="229"/>
      <c r="CGT107" s="229"/>
      <c r="CGU107" s="229"/>
      <c r="CGV107" s="229"/>
      <c r="CGW107" s="229"/>
      <c r="CGX107" s="229"/>
      <c r="CGY107" s="229"/>
      <c r="CGZ107" s="229"/>
      <c r="CHA107" s="229"/>
      <c r="CHB107" s="229"/>
      <c r="CHC107" s="229"/>
      <c r="CHD107" s="229"/>
      <c r="CHE107" s="229"/>
      <c r="CHF107" s="229"/>
      <c r="CHG107" s="229"/>
      <c r="CHH107" s="229"/>
      <c r="CHI107" s="229"/>
      <c r="CHJ107" s="229"/>
      <c r="CHK107" s="229"/>
      <c r="CHL107" s="229"/>
      <c r="CHM107" s="229"/>
      <c r="CHN107" s="229"/>
      <c r="CHO107" s="229"/>
      <c r="CHP107" s="229"/>
      <c r="CHQ107" s="229"/>
      <c r="CHR107" s="229"/>
      <c r="CHS107" s="229"/>
      <c r="CHT107" s="229"/>
      <c r="CHU107" s="229"/>
      <c r="CHV107" s="229"/>
      <c r="CHW107" s="229"/>
      <c r="CHX107" s="229"/>
      <c r="CHY107" s="229"/>
      <c r="CHZ107" s="229"/>
      <c r="CIA107" s="229"/>
      <c r="CIB107" s="229"/>
      <c r="CIC107" s="229"/>
      <c r="CID107" s="229"/>
      <c r="CIE107" s="229"/>
      <c r="CIF107" s="229"/>
      <c r="CIG107" s="229"/>
      <c r="CIH107" s="229"/>
      <c r="CII107" s="229"/>
      <c r="CIJ107" s="229"/>
      <c r="CIK107" s="229"/>
      <c r="CIL107" s="229"/>
      <c r="CIM107" s="229"/>
      <c r="CIN107" s="229"/>
      <c r="CIO107" s="229"/>
      <c r="CIP107" s="229"/>
      <c r="CIQ107" s="229"/>
      <c r="CIR107" s="229"/>
      <c r="CIS107" s="229"/>
      <c r="CIT107" s="229"/>
      <c r="CIU107" s="229"/>
      <c r="CIV107" s="229"/>
      <c r="CIW107" s="229"/>
      <c r="CIX107" s="229"/>
      <c r="CIY107" s="229"/>
      <c r="CIZ107" s="229"/>
      <c r="CJA107" s="229"/>
      <c r="CJB107" s="229"/>
      <c r="CJC107" s="229"/>
      <c r="CJD107" s="229"/>
      <c r="CJE107" s="229"/>
      <c r="CJF107" s="229"/>
      <c r="CJG107" s="229"/>
      <c r="CJH107" s="229"/>
      <c r="CJI107" s="229"/>
      <c r="CJJ107" s="229"/>
      <c r="CJK107" s="229"/>
      <c r="CJL107" s="229"/>
      <c r="CJM107" s="229"/>
      <c r="CJN107" s="229"/>
      <c r="CJO107" s="229"/>
      <c r="CJP107" s="229"/>
      <c r="CJQ107" s="229"/>
      <c r="CJR107" s="229"/>
      <c r="CJS107" s="229"/>
      <c r="CJT107" s="229"/>
      <c r="CJU107" s="229"/>
      <c r="CJV107" s="229"/>
      <c r="CJW107" s="229"/>
      <c r="CJX107" s="229"/>
      <c r="CJY107" s="229"/>
      <c r="CJZ107" s="229"/>
      <c r="CKA107" s="229"/>
      <c r="CKB107" s="229"/>
      <c r="CKC107" s="229"/>
      <c r="CKD107" s="229"/>
      <c r="CKE107" s="229"/>
      <c r="CKF107" s="229"/>
      <c r="CKG107" s="229"/>
      <c r="CKH107" s="229"/>
      <c r="CKI107" s="229"/>
      <c r="CKJ107" s="229"/>
      <c r="CKK107" s="229"/>
      <c r="CKL107" s="229"/>
      <c r="CKM107" s="229"/>
      <c r="CKN107" s="229"/>
      <c r="CKO107" s="229"/>
      <c r="CKP107" s="229"/>
      <c r="CKQ107" s="229"/>
      <c r="CKR107" s="229"/>
      <c r="CKS107" s="229"/>
      <c r="CKT107" s="229"/>
      <c r="CKU107" s="229"/>
      <c r="CKV107" s="229"/>
      <c r="CKW107" s="229"/>
      <c r="CKX107" s="229"/>
      <c r="CKY107" s="229"/>
      <c r="CKZ107" s="229"/>
      <c r="CLA107" s="229"/>
      <c r="CLB107" s="229"/>
      <c r="CLC107" s="229"/>
      <c r="CLD107" s="229"/>
      <c r="CLE107" s="229"/>
      <c r="CLF107" s="229"/>
      <c r="CLG107" s="229"/>
      <c r="CLH107" s="229"/>
      <c r="CLI107" s="229"/>
      <c r="CLJ107" s="229"/>
      <c r="CLK107" s="229"/>
      <c r="CLL107" s="229"/>
      <c r="CLM107" s="229"/>
      <c r="CLN107" s="229"/>
      <c r="CLO107" s="229"/>
      <c r="CLP107" s="229"/>
      <c r="CLQ107" s="229"/>
      <c r="CLR107" s="229"/>
      <c r="CLS107" s="229"/>
      <c r="CLT107" s="229"/>
      <c r="CLU107" s="229"/>
      <c r="CLV107" s="229"/>
      <c r="CLW107" s="229"/>
      <c r="CLX107" s="229"/>
      <c r="CLY107" s="229"/>
      <c r="CLZ107" s="229"/>
      <c r="CMA107" s="229"/>
      <c r="CMB107" s="229"/>
      <c r="CMC107" s="229"/>
      <c r="CMD107" s="229"/>
      <c r="CME107" s="229"/>
      <c r="CMF107" s="229"/>
      <c r="CMG107" s="229"/>
      <c r="CMH107" s="229"/>
      <c r="CMI107" s="229"/>
      <c r="CMJ107" s="229"/>
      <c r="CMK107" s="229"/>
      <c r="CML107" s="229"/>
      <c r="CMM107" s="229"/>
      <c r="CMN107" s="229"/>
      <c r="CMO107" s="229"/>
      <c r="CMP107" s="229"/>
      <c r="CMQ107" s="229"/>
      <c r="CMR107" s="229"/>
      <c r="CMS107" s="229"/>
      <c r="CMT107" s="229"/>
      <c r="CMU107" s="229"/>
      <c r="CMV107" s="229"/>
      <c r="CMW107" s="229"/>
      <c r="CMX107" s="229"/>
      <c r="CMY107" s="229"/>
      <c r="CMZ107" s="229"/>
      <c r="CNA107" s="229"/>
      <c r="CNB107" s="229"/>
      <c r="CNC107" s="229"/>
      <c r="CND107" s="229"/>
      <c r="CNE107" s="229"/>
      <c r="CNF107" s="229"/>
      <c r="CNG107" s="229"/>
      <c r="CNH107" s="229"/>
      <c r="CNI107" s="229"/>
      <c r="CNJ107" s="229"/>
      <c r="CNK107" s="229"/>
      <c r="CNL107" s="229"/>
      <c r="CNM107" s="229"/>
      <c r="CNN107" s="229"/>
      <c r="CNO107" s="229"/>
      <c r="CNP107" s="229"/>
      <c r="CNQ107" s="229"/>
      <c r="CNR107" s="229"/>
      <c r="CNS107" s="229"/>
      <c r="CNT107" s="229"/>
      <c r="CNU107" s="229"/>
      <c r="CNV107" s="229"/>
      <c r="CNW107" s="229"/>
      <c r="CNX107" s="229"/>
      <c r="CNY107" s="229"/>
      <c r="CNZ107" s="229"/>
      <c r="COA107" s="229"/>
      <c r="COB107" s="229"/>
      <c r="COC107" s="229"/>
      <c r="COD107" s="229"/>
      <c r="COE107" s="229"/>
      <c r="COF107" s="229"/>
      <c r="COG107" s="229"/>
      <c r="COH107" s="229"/>
      <c r="COI107" s="229"/>
      <c r="COJ107" s="229"/>
      <c r="COK107" s="229"/>
      <c r="COL107" s="229"/>
      <c r="COM107" s="229"/>
      <c r="CON107" s="229"/>
      <c r="COO107" s="229"/>
      <c r="COP107" s="229"/>
      <c r="COQ107" s="229"/>
      <c r="COR107" s="229"/>
      <c r="COS107" s="229"/>
      <c r="COT107" s="229"/>
      <c r="COU107" s="229"/>
      <c r="COV107" s="229"/>
      <c r="COW107" s="229"/>
      <c r="COX107" s="229"/>
      <c r="COY107" s="229"/>
      <c r="COZ107" s="229"/>
      <c r="CPA107" s="229"/>
      <c r="CPB107" s="229"/>
      <c r="CPC107" s="229"/>
      <c r="CPD107" s="229"/>
      <c r="CPE107" s="229"/>
      <c r="CPF107" s="229"/>
      <c r="CPG107" s="229"/>
      <c r="CPH107" s="229"/>
      <c r="CPI107" s="229"/>
      <c r="CPJ107" s="229"/>
      <c r="CPK107" s="229"/>
      <c r="CPL107" s="229"/>
      <c r="CPM107" s="229"/>
      <c r="CPN107" s="229"/>
      <c r="CPO107" s="229"/>
      <c r="CPP107" s="229"/>
      <c r="CPQ107" s="229"/>
      <c r="CPR107" s="229"/>
      <c r="CPS107" s="229"/>
      <c r="CPT107" s="229"/>
      <c r="CPU107" s="229"/>
      <c r="CPV107" s="229"/>
      <c r="CPW107" s="229"/>
      <c r="CPX107" s="229"/>
      <c r="CPY107" s="229"/>
      <c r="CPZ107" s="229"/>
      <c r="CQA107" s="229"/>
      <c r="CQB107" s="229"/>
      <c r="CQC107" s="229"/>
      <c r="CQD107" s="229"/>
      <c r="CQE107" s="229"/>
      <c r="CQF107" s="229"/>
      <c r="CQG107" s="229"/>
      <c r="CQH107" s="229"/>
      <c r="CQI107" s="229"/>
      <c r="CQJ107" s="229"/>
      <c r="CQK107" s="229"/>
      <c r="CQL107" s="229"/>
      <c r="CQM107" s="229"/>
      <c r="CQN107" s="229"/>
      <c r="CQO107" s="229"/>
      <c r="CQP107" s="229"/>
      <c r="CQQ107" s="229"/>
      <c r="CQR107" s="229"/>
      <c r="CQS107" s="229"/>
      <c r="CQT107" s="229"/>
      <c r="CQU107" s="229"/>
      <c r="CQV107" s="229"/>
      <c r="CQW107" s="229"/>
      <c r="CQX107" s="229"/>
      <c r="CQY107" s="229"/>
      <c r="CQZ107" s="229"/>
      <c r="CRA107" s="229"/>
      <c r="CRB107" s="229"/>
      <c r="CRC107" s="229"/>
      <c r="CRD107" s="229"/>
      <c r="CRE107" s="229"/>
      <c r="CRF107" s="229"/>
      <c r="CRG107" s="229"/>
      <c r="CRH107" s="229"/>
      <c r="CRI107" s="229"/>
      <c r="CRJ107" s="229"/>
      <c r="CRK107" s="229"/>
      <c r="CRL107" s="229"/>
      <c r="CRM107" s="229"/>
      <c r="CRN107" s="229"/>
      <c r="CRO107" s="229"/>
      <c r="CRP107" s="229"/>
      <c r="CRQ107" s="229"/>
      <c r="CRR107" s="229"/>
      <c r="CRS107" s="229"/>
      <c r="CRT107" s="229"/>
      <c r="CRU107" s="229"/>
      <c r="CRV107" s="229"/>
      <c r="CRW107" s="229"/>
      <c r="CRX107" s="229"/>
      <c r="CRY107" s="229"/>
      <c r="CRZ107" s="229"/>
      <c r="CSA107" s="229"/>
      <c r="CSB107" s="229"/>
      <c r="CSC107" s="229"/>
      <c r="CSD107" s="229"/>
      <c r="CSE107" s="229"/>
      <c r="CSF107" s="229"/>
      <c r="CSG107" s="229"/>
      <c r="CSH107" s="229"/>
      <c r="CSI107" s="229"/>
      <c r="CSJ107" s="229"/>
      <c r="CSK107" s="229"/>
      <c r="CSL107" s="229"/>
      <c r="CSM107" s="229"/>
      <c r="CSN107" s="229"/>
      <c r="CSO107" s="229"/>
      <c r="CSP107" s="229"/>
      <c r="CSQ107" s="229"/>
      <c r="CSR107" s="229"/>
      <c r="CSS107" s="229"/>
      <c r="CST107" s="229"/>
      <c r="CSU107" s="229"/>
      <c r="CSV107" s="229"/>
      <c r="CSW107" s="229"/>
      <c r="CSX107" s="229"/>
      <c r="CSY107" s="229"/>
      <c r="CSZ107" s="229"/>
      <c r="CTA107" s="229"/>
      <c r="CTB107" s="229"/>
      <c r="CTC107" s="229"/>
      <c r="CTD107" s="229"/>
      <c r="CTE107" s="229"/>
      <c r="CTF107" s="229"/>
      <c r="CTG107" s="229"/>
      <c r="CTH107" s="229"/>
      <c r="CTI107" s="229"/>
      <c r="CTJ107" s="229"/>
      <c r="CTK107" s="229"/>
      <c r="CTL107" s="229"/>
      <c r="CTM107" s="229"/>
      <c r="CTN107" s="229"/>
      <c r="CTO107" s="229"/>
      <c r="CTP107" s="229"/>
      <c r="CTQ107" s="229"/>
      <c r="CTR107" s="229"/>
      <c r="CTS107" s="229"/>
      <c r="CTT107" s="229"/>
      <c r="CTU107" s="229"/>
      <c r="CTV107" s="229"/>
      <c r="CTW107" s="229"/>
      <c r="CTX107" s="229"/>
      <c r="CTY107" s="229"/>
      <c r="CTZ107" s="229"/>
      <c r="CUA107" s="229"/>
      <c r="CUB107" s="229"/>
      <c r="CUC107" s="229"/>
      <c r="CUD107" s="229"/>
      <c r="CUE107" s="229"/>
      <c r="CUF107" s="229"/>
      <c r="CUG107" s="229"/>
      <c r="CUH107" s="229"/>
      <c r="CUI107" s="229"/>
      <c r="CUJ107" s="229"/>
      <c r="CUK107" s="229"/>
      <c r="CUL107" s="229"/>
      <c r="CUM107" s="229"/>
      <c r="CUN107" s="229"/>
      <c r="CUO107" s="229"/>
      <c r="CUP107" s="229"/>
      <c r="CUQ107" s="229"/>
      <c r="CUR107" s="229"/>
      <c r="CUS107" s="229"/>
      <c r="CUT107" s="229"/>
      <c r="CUU107" s="229"/>
      <c r="CUV107" s="229"/>
      <c r="CUW107" s="229"/>
      <c r="CUX107" s="229"/>
      <c r="CUY107" s="229"/>
      <c r="CUZ107" s="229"/>
      <c r="CVA107" s="229"/>
      <c r="CVB107" s="229"/>
      <c r="CVC107" s="229"/>
      <c r="CVD107" s="229"/>
      <c r="CVE107" s="229"/>
      <c r="CVF107" s="229"/>
      <c r="CVG107" s="229"/>
      <c r="CVH107" s="229"/>
      <c r="CVI107" s="229"/>
      <c r="CVJ107" s="229"/>
      <c r="CVK107" s="229"/>
      <c r="CVL107" s="229"/>
      <c r="CVM107" s="229"/>
      <c r="CVN107" s="229"/>
      <c r="CVO107" s="229"/>
      <c r="CVP107" s="229"/>
      <c r="CVQ107" s="229"/>
      <c r="CVR107" s="229"/>
      <c r="CVS107" s="229"/>
      <c r="CVT107" s="229"/>
      <c r="CVU107" s="229"/>
      <c r="CVV107" s="229"/>
      <c r="CVW107" s="229"/>
      <c r="CVX107" s="229"/>
      <c r="CVY107" s="229"/>
      <c r="CVZ107" s="229"/>
      <c r="CWA107" s="229"/>
      <c r="CWB107" s="229"/>
      <c r="CWC107" s="229"/>
      <c r="CWD107" s="229"/>
      <c r="CWE107" s="229"/>
      <c r="CWF107" s="229"/>
      <c r="CWG107" s="229"/>
      <c r="CWH107" s="229"/>
      <c r="CWI107" s="229"/>
      <c r="CWJ107" s="229"/>
      <c r="CWK107" s="229"/>
      <c r="CWL107" s="229"/>
      <c r="CWM107" s="229"/>
      <c r="CWN107" s="229"/>
      <c r="CWO107" s="229"/>
      <c r="CWP107" s="229"/>
      <c r="CWQ107" s="229"/>
      <c r="CWR107" s="229"/>
      <c r="CWS107" s="229"/>
      <c r="CWT107" s="229"/>
      <c r="CWU107" s="229"/>
      <c r="CWV107" s="229"/>
      <c r="CWW107" s="229"/>
      <c r="CWX107" s="229"/>
      <c r="CWY107" s="229"/>
      <c r="CWZ107" s="229"/>
      <c r="CXA107" s="229"/>
      <c r="CXB107" s="229"/>
      <c r="CXC107" s="229"/>
      <c r="CXD107" s="229"/>
      <c r="CXE107" s="229"/>
      <c r="CXF107" s="229"/>
      <c r="CXG107" s="229"/>
      <c r="CXH107" s="229"/>
      <c r="CXI107" s="229"/>
      <c r="CXJ107" s="229"/>
      <c r="CXK107" s="229"/>
      <c r="CXL107" s="229"/>
      <c r="CXM107" s="229"/>
      <c r="CXN107" s="229"/>
      <c r="CXO107" s="229"/>
      <c r="CXP107" s="229"/>
      <c r="CXQ107" s="229"/>
      <c r="CXR107" s="229"/>
      <c r="CXS107" s="229"/>
      <c r="CXT107" s="229"/>
      <c r="CXU107" s="229"/>
      <c r="CXV107" s="229"/>
      <c r="CXW107" s="229"/>
      <c r="CXX107" s="229"/>
      <c r="CXY107" s="229"/>
      <c r="CXZ107" s="229"/>
      <c r="CYA107" s="229"/>
      <c r="CYB107" s="229"/>
      <c r="CYC107" s="229"/>
      <c r="CYD107" s="229"/>
      <c r="CYE107" s="229"/>
      <c r="CYF107" s="229"/>
      <c r="CYG107" s="229"/>
      <c r="CYH107" s="229"/>
      <c r="CYI107" s="229"/>
      <c r="CYJ107" s="229"/>
      <c r="CYK107" s="229"/>
      <c r="CYL107" s="229"/>
      <c r="CYM107" s="229"/>
      <c r="CYN107" s="229"/>
      <c r="CYO107" s="229"/>
      <c r="CYP107" s="229"/>
      <c r="CYQ107" s="229"/>
      <c r="CYR107" s="229"/>
      <c r="CYS107" s="229"/>
      <c r="CYT107" s="229"/>
      <c r="CYU107" s="229"/>
      <c r="CYV107" s="229"/>
      <c r="CYW107" s="229"/>
      <c r="CYX107" s="229"/>
      <c r="CYY107" s="229"/>
      <c r="CYZ107" s="229"/>
      <c r="CZA107" s="229"/>
      <c r="CZB107" s="229"/>
      <c r="CZC107" s="229"/>
      <c r="CZD107" s="229"/>
      <c r="CZE107" s="229"/>
      <c r="CZF107" s="229"/>
      <c r="CZG107" s="229"/>
      <c r="CZH107" s="229"/>
      <c r="CZI107" s="229"/>
      <c r="CZJ107" s="229"/>
      <c r="CZK107" s="229"/>
      <c r="CZL107" s="229"/>
      <c r="CZM107" s="229"/>
      <c r="CZN107" s="229"/>
      <c r="CZO107" s="229"/>
      <c r="CZP107" s="229"/>
      <c r="CZQ107" s="229"/>
      <c r="CZR107" s="229"/>
      <c r="CZS107" s="229"/>
      <c r="CZT107" s="229"/>
      <c r="CZU107" s="229"/>
      <c r="CZV107" s="229"/>
      <c r="CZW107" s="229"/>
      <c r="CZX107" s="229"/>
      <c r="CZY107" s="229"/>
      <c r="CZZ107" s="229"/>
      <c r="DAA107" s="229"/>
      <c r="DAB107" s="229"/>
      <c r="DAC107" s="229"/>
      <c r="DAD107" s="229"/>
      <c r="DAE107" s="229"/>
      <c r="DAF107" s="229"/>
      <c r="DAG107" s="229"/>
      <c r="DAH107" s="229"/>
      <c r="DAI107" s="229"/>
      <c r="DAJ107" s="229"/>
      <c r="DAK107" s="229"/>
      <c r="DAL107" s="229"/>
      <c r="DAM107" s="229"/>
      <c r="DAN107" s="229"/>
      <c r="DAO107" s="229"/>
      <c r="DAP107" s="229"/>
      <c r="DAQ107" s="229"/>
      <c r="DAR107" s="229"/>
      <c r="DAS107" s="229"/>
      <c r="DAT107" s="229"/>
      <c r="DAU107" s="229"/>
      <c r="DAV107" s="229"/>
      <c r="DAW107" s="229"/>
      <c r="DAX107" s="229"/>
      <c r="DAY107" s="229"/>
      <c r="DAZ107" s="229"/>
      <c r="DBA107" s="229"/>
      <c r="DBB107" s="229"/>
      <c r="DBC107" s="229"/>
      <c r="DBD107" s="229"/>
      <c r="DBE107" s="229"/>
      <c r="DBF107" s="229"/>
      <c r="DBG107" s="229"/>
      <c r="DBH107" s="229"/>
      <c r="DBI107" s="229"/>
      <c r="DBJ107" s="229"/>
      <c r="DBK107" s="229"/>
      <c r="DBL107" s="229"/>
      <c r="DBM107" s="229"/>
      <c r="DBN107" s="229"/>
      <c r="DBO107" s="229"/>
      <c r="DBP107" s="229"/>
      <c r="DBQ107" s="229"/>
      <c r="DBR107" s="229"/>
      <c r="DBS107" s="229"/>
      <c r="DBT107" s="229"/>
      <c r="DBU107" s="229"/>
      <c r="DBV107" s="229"/>
      <c r="DBW107" s="229"/>
      <c r="DBX107" s="229"/>
      <c r="DBY107" s="229"/>
      <c r="DBZ107" s="229"/>
      <c r="DCA107" s="229"/>
      <c r="DCB107" s="229"/>
      <c r="DCC107" s="229"/>
      <c r="DCD107" s="229"/>
      <c r="DCE107" s="229"/>
      <c r="DCF107" s="229"/>
      <c r="DCG107" s="229"/>
      <c r="DCH107" s="229"/>
      <c r="DCI107" s="229"/>
      <c r="DCJ107" s="229"/>
      <c r="DCK107" s="229"/>
      <c r="DCL107" s="229"/>
      <c r="DCM107" s="229"/>
      <c r="DCN107" s="229"/>
      <c r="DCO107" s="229"/>
      <c r="DCP107" s="229"/>
      <c r="DCQ107" s="229"/>
      <c r="DCR107" s="229"/>
      <c r="DCS107" s="229"/>
      <c r="DCT107" s="229"/>
      <c r="DCU107" s="229"/>
      <c r="DCV107" s="229"/>
      <c r="DCW107" s="229"/>
      <c r="DCX107" s="229"/>
      <c r="DCY107" s="229"/>
      <c r="DCZ107" s="229"/>
      <c r="DDA107" s="229"/>
      <c r="DDB107" s="229"/>
      <c r="DDC107" s="229"/>
      <c r="DDD107" s="229"/>
      <c r="DDE107" s="229"/>
      <c r="DDF107" s="229"/>
      <c r="DDG107" s="229"/>
      <c r="DDH107" s="229"/>
      <c r="DDI107" s="229"/>
      <c r="DDJ107" s="229"/>
      <c r="DDK107" s="229"/>
      <c r="DDL107" s="229"/>
      <c r="DDM107" s="229"/>
      <c r="DDN107" s="229"/>
      <c r="DDO107" s="229"/>
      <c r="DDP107" s="229"/>
      <c r="DDQ107" s="229"/>
      <c r="DDR107" s="229"/>
      <c r="DDS107" s="229"/>
      <c r="DDT107" s="229"/>
      <c r="DDU107" s="229"/>
      <c r="DDV107" s="229"/>
      <c r="DDW107" s="229"/>
      <c r="DDX107" s="229"/>
      <c r="DDY107" s="229"/>
      <c r="DDZ107" s="229"/>
      <c r="DEA107" s="229"/>
      <c r="DEB107" s="229"/>
      <c r="DEC107" s="229"/>
      <c r="DED107" s="229"/>
      <c r="DEE107" s="229"/>
      <c r="DEF107" s="229"/>
      <c r="DEG107" s="229"/>
      <c r="DEH107" s="229"/>
      <c r="DEI107" s="229"/>
      <c r="DEJ107" s="229"/>
      <c r="DEK107" s="229"/>
      <c r="DEL107" s="229"/>
      <c r="DEM107" s="229"/>
      <c r="DEN107" s="229"/>
      <c r="DEO107" s="229"/>
      <c r="DEP107" s="229"/>
      <c r="DEQ107" s="229"/>
      <c r="DER107" s="229"/>
      <c r="DES107" s="229"/>
      <c r="DET107" s="229"/>
      <c r="DEU107" s="229"/>
      <c r="DEV107" s="229"/>
      <c r="DEW107" s="229"/>
      <c r="DEX107" s="229"/>
      <c r="DEY107" s="229"/>
      <c r="DEZ107" s="229"/>
      <c r="DFA107" s="229"/>
      <c r="DFB107" s="229"/>
      <c r="DFC107" s="229"/>
      <c r="DFD107" s="229"/>
      <c r="DFE107" s="229"/>
      <c r="DFF107" s="229"/>
      <c r="DFG107" s="229"/>
      <c r="DFH107" s="229"/>
      <c r="DFI107" s="229"/>
      <c r="DFJ107" s="229"/>
      <c r="DFK107" s="229"/>
      <c r="DFL107" s="229"/>
      <c r="DFM107" s="229"/>
      <c r="DFN107" s="229"/>
      <c r="DFO107" s="229"/>
      <c r="DFP107" s="229"/>
      <c r="DFQ107" s="229"/>
      <c r="DFR107" s="229"/>
      <c r="DFS107" s="229"/>
      <c r="DFT107" s="229"/>
      <c r="DFU107" s="229"/>
      <c r="DFV107" s="229"/>
      <c r="DFW107" s="229"/>
      <c r="DFX107" s="229"/>
      <c r="DFY107" s="229"/>
      <c r="DFZ107" s="229"/>
      <c r="DGA107" s="229"/>
      <c r="DGB107" s="229"/>
      <c r="DGC107" s="229"/>
      <c r="DGD107" s="229"/>
      <c r="DGE107" s="229"/>
      <c r="DGF107" s="229"/>
      <c r="DGG107" s="229"/>
      <c r="DGH107" s="229"/>
      <c r="DGI107" s="229"/>
      <c r="DGJ107" s="229"/>
      <c r="DGK107" s="229"/>
      <c r="DGL107" s="229"/>
      <c r="DGM107" s="229"/>
      <c r="DGN107" s="229"/>
      <c r="DGO107" s="229"/>
      <c r="DGP107" s="229"/>
      <c r="DGQ107" s="229"/>
      <c r="DGR107" s="229"/>
      <c r="DGS107" s="229"/>
      <c r="DGT107" s="229"/>
      <c r="DGU107" s="229"/>
      <c r="DGV107" s="229"/>
      <c r="DGW107" s="229"/>
      <c r="DGX107" s="229"/>
      <c r="DGY107" s="229"/>
      <c r="DGZ107" s="229"/>
      <c r="DHA107" s="229"/>
      <c r="DHB107" s="229"/>
      <c r="DHC107" s="229"/>
      <c r="DHD107" s="229"/>
      <c r="DHE107" s="229"/>
      <c r="DHF107" s="229"/>
      <c r="DHG107" s="229"/>
      <c r="DHH107" s="229"/>
      <c r="DHI107" s="229"/>
      <c r="DHJ107" s="229"/>
      <c r="DHK107" s="229"/>
      <c r="DHL107" s="229"/>
      <c r="DHM107" s="229"/>
      <c r="DHN107" s="229"/>
      <c r="DHO107" s="229"/>
      <c r="DHP107" s="229"/>
      <c r="DHQ107" s="229"/>
      <c r="DHR107" s="229"/>
      <c r="DHS107" s="229"/>
      <c r="DHT107" s="229"/>
      <c r="DHU107" s="229"/>
      <c r="DHV107" s="229"/>
      <c r="DHW107" s="229"/>
      <c r="DHX107" s="229"/>
      <c r="DHY107" s="229"/>
      <c r="DHZ107" s="229"/>
      <c r="DIA107" s="229"/>
      <c r="DIB107" s="229"/>
      <c r="DIC107" s="229"/>
      <c r="DID107" s="229"/>
      <c r="DIE107" s="229"/>
      <c r="DIF107" s="229"/>
      <c r="DIG107" s="229"/>
      <c r="DIH107" s="229"/>
      <c r="DII107" s="229"/>
      <c r="DIJ107" s="229"/>
      <c r="DIK107" s="229"/>
      <c r="DIL107" s="229"/>
      <c r="DIM107" s="229"/>
      <c r="DIN107" s="229"/>
      <c r="DIO107" s="229"/>
      <c r="DIP107" s="229"/>
      <c r="DIQ107" s="229"/>
      <c r="DIR107" s="229"/>
      <c r="DIS107" s="229"/>
      <c r="DIT107" s="229"/>
      <c r="DIU107" s="229"/>
      <c r="DIV107" s="229"/>
      <c r="DIW107" s="229"/>
      <c r="DIX107" s="229"/>
      <c r="DIY107" s="229"/>
      <c r="DIZ107" s="229"/>
      <c r="DJA107" s="229"/>
      <c r="DJB107" s="229"/>
      <c r="DJC107" s="229"/>
      <c r="DJD107" s="229"/>
      <c r="DJE107" s="229"/>
      <c r="DJF107" s="229"/>
      <c r="DJG107" s="229"/>
      <c r="DJH107" s="229"/>
      <c r="DJI107" s="229"/>
      <c r="DJJ107" s="229"/>
      <c r="DJK107" s="229"/>
      <c r="DJL107" s="229"/>
      <c r="DJM107" s="229"/>
      <c r="DJN107" s="229"/>
      <c r="DJO107" s="229"/>
      <c r="DJP107" s="229"/>
      <c r="DJQ107" s="229"/>
      <c r="DJR107" s="229"/>
      <c r="DJS107" s="229"/>
      <c r="DJT107" s="229"/>
      <c r="DJU107" s="229"/>
      <c r="DJV107" s="229"/>
      <c r="DJW107" s="229"/>
      <c r="DJX107" s="229"/>
      <c r="DJY107" s="229"/>
      <c r="DJZ107" s="229"/>
      <c r="DKA107" s="229"/>
      <c r="DKB107" s="229"/>
      <c r="DKC107" s="229"/>
      <c r="DKD107" s="229"/>
      <c r="DKE107" s="229"/>
      <c r="DKF107" s="229"/>
      <c r="DKG107" s="229"/>
      <c r="DKH107" s="229"/>
      <c r="DKI107" s="229"/>
      <c r="DKJ107" s="229"/>
      <c r="DKK107" s="229"/>
      <c r="DKL107" s="229"/>
      <c r="DKM107" s="229"/>
      <c r="DKN107" s="229"/>
      <c r="DKO107" s="229"/>
      <c r="DKP107" s="229"/>
      <c r="DKQ107" s="229"/>
      <c r="DKR107" s="229"/>
      <c r="DKS107" s="229"/>
      <c r="DKT107" s="229"/>
      <c r="DKU107" s="229"/>
      <c r="DKV107" s="229"/>
      <c r="DKW107" s="229"/>
      <c r="DKX107" s="229"/>
      <c r="DKY107" s="229"/>
      <c r="DKZ107" s="229"/>
      <c r="DLA107" s="229"/>
      <c r="DLB107" s="229"/>
      <c r="DLC107" s="229"/>
      <c r="DLD107" s="229"/>
      <c r="DLE107" s="229"/>
      <c r="DLF107" s="229"/>
      <c r="DLG107" s="229"/>
      <c r="DLH107" s="229"/>
      <c r="DLI107" s="229"/>
      <c r="DLJ107" s="229"/>
      <c r="DLK107" s="229"/>
      <c r="DLL107" s="229"/>
      <c r="DLM107" s="229"/>
      <c r="DLN107" s="229"/>
      <c r="DLO107" s="229"/>
      <c r="DLP107" s="229"/>
      <c r="DLQ107" s="229"/>
      <c r="DLR107" s="229"/>
      <c r="DLS107" s="229"/>
      <c r="DLT107" s="229"/>
      <c r="DLU107" s="229"/>
      <c r="DLV107" s="229"/>
      <c r="DLW107" s="229"/>
      <c r="DLX107" s="229"/>
      <c r="DLY107" s="229"/>
      <c r="DLZ107" s="229"/>
      <c r="DMA107" s="229"/>
      <c r="DMB107" s="229"/>
      <c r="DMC107" s="229"/>
      <c r="DMD107" s="229"/>
      <c r="DME107" s="229"/>
      <c r="DMF107" s="229"/>
      <c r="DMG107" s="229"/>
      <c r="DMH107" s="229"/>
      <c r="DMI107" s="229"/>
      <c r="DMJ107" s="229"/>
      <c r="DMK107" s="229"/>
      <c r="DML107" s="229"/>
      <c r="DMM107" s="229"/>
      <c r="DMN107" s="229"/>
      <c r="DMO107" s="229"/>
      <c r="DMP107" s="229"/>
      <c r="DMQ107" s="229"/>
      <c r="DMR107" s="229"/>
      <c r="DMS107" s="229"/>
      <c r="DMT107" s="229"/>
      <c r="DMU107" s="229"/>
      <c r="DMV107" s="229"/>
      <c r="DMW107" s="229"/>
      <c r="DMX107" s="229"/>
      <c r="DMY107" s="229"/>
      <c r="DMZ107" s="229"/>
      <c r="DNA107" s="229"/>
      <c r="DNB107" s="229"/>
      <c r="DNC107" s="229"/>
      <c r="DND107" s="229"/>
      <c r="DNE107" s="229"/>
      <c r="DNF107" s="229"/>
      <c r="DNG107" s="229"/>
      <c r="DNH107" s="229"/>
      <c r="DNI107" s="229"/>
      <c r="DNJ107" s="229"/>
      <c r="DNK107" s="229"/>
      <c r="DNL107" s="229"/>
      <c r="DNM107" s="229"/>
      <c r="DNN107" s="229"/>
      <c r="DNO107" s="229"/>
      <c r="DNP107" s="229"/>
      <c r="DNQ107" s="229"/>
      <c r="DNR107" s="229"/>
      <c r="DNS107" s="229"/>
      <c r="DNT107" s="229"/>
      <c r="DNU107" s="229"/>
      <c r="DNV107" s="229"/>
      <c r="DNW107" s="229"/>
      <c r="DNX107" s="229"/>
      <c r="DNY107" s="229"/>
      <c r="DNZ107" s="229"/>
      <c r="DOA107" s="229"/>
      <c r="DOB107" s="229"/>
      <c r="DOC107" s="229"/>
      <c r="DOD107" s="229"/>
      <c r="DOE107" s="229"/>
      <c r="DOF107" s="229"/>
      <c r="DOG107" s="229"/>
      <c r="DOH107" s="229"/>
      <c r="DOI107" s="229"/>
      <c r="DOJ107" s="229"/>
      <c r="DOK107" s="229"/>
      <c r="DOL107" s="229"/>
      <c r="DOM107" s="229"/>
      <c r="DON107" s="229"/>
      <c r="DOO107" s="229"/>
      <c r="DOP107" s="229"/>
      <c r="DOQ107" s="229"/>
      <c r="DOR107" s="229"/>
      <c r="DOS107" s="229"/>
      <c r="DOT107" s="229"/>
      <c r="DOU107" s="229"/>
      <c r="DOV107" s="229"/>
      <c r="DOW107" s="229"/>
      <c r="DOX107" s="229"/>
      <c r="DOY107" s="229"/>
      <c r="DOZ107" s="229"/>
      <c r="DPA107" s="229"/>
      <c r="DPB107" s="229"/>
      <c r="DPC107" s="229"/>
      <c r="DPD107" s="229"/>
      <c r="DPE107" s="229"/>
      <c r="DPF107" s="229"/>
      <c r="DPG107" s="229"/>
      <c r="DPH107" s="229"/>
      <c r="DPI107" s="229"/>
      <c r="DPJ107" s="229"/>
      <c r="DPK107" s="229"/>
      <c r="DPL107" s="229"/>
      <c r="DPM107" s="229"/>
      <c r="DPN107" s="229"/>
      <c r="DPO107" s="229"/>
      <c r="DPP107" s="229"/>
      <c r="DPQ107" s="229"/>
      <c r="DPR107" s="229"/>
      <c r="DPS107" s="229"/>
      <c r="DPT107" s="229"/>
      <c r="DPU107" s="229"/>
      <c r="DPV107" s="229"/>
      <c r="DPW107" s="229"/>
      <c r="DPX107" s="229"/>
      <c r="DPY107" s="229"/>
      <c r="DPZ107" s="229"/>
      <c r="DQA107" s="229"/>
      <c r="DQB107" s="229"/>
      <c r="DQC107" s="229"/>
      <c r="DQD107" s="229"/>
      <c r="DQE107" s="229"/>
      <c r="DQF107" s="229"/>
      <c r="DQG107" s="229"/>
      <c r="DQH107" s="229"/>
      <c r="DQI107" s="229"/>
      <c r="DQJ107" s="229"/>
      <c r="DQK107" s="229"/>
      <c r="DQL107" s="229"/>
      <c r="DQM107" s="229"/>
      <c r="DQN107" s="229"/>
      <c r="DQO107" s="229"/>
      <c r="DQP107" s="229"/>
      <c r="DQQ107" s="229"/>
      <c r="DQR107" s="229"/>
      <c r="DQS107" s="229"/>
      <c r="DQT107" s="229"/>
      <c r="DQU107" s="229"/>
      <c r="DQV107" s="229"/>
      <c r="DQW107" s="229"/>
      <c r="DQX107" s="229"/>
      <c r="DQY107" s="229"/>
      <c r="DQZ107" s="229"/>
      <c r="DRA107" s="229"/>
      <c r="DRB107" s="229"/>
      <c r="DRC107" s="229"/>
      <c r="DRD107" s="229"/>
      <c r="DRE107" s="229"/>
      <c r="DRF107" s="229"/>
      <c r="DRG107" s="229"/>
      <c r="DRH107" s="229"/>
      <c r="DRI107" s="229"/>
      <c r="DRJ107" s="229"/>
      <c r="DRK107" s="229"/>
      <c r="DRL107" s="229"/>
      <c r="DRM107" s="229"/>
      <c r="DRN107" s="229"/>
      <c r="DRO107" s="229"/>
      <c r="DRP107" s="229"/>
      <c r="DRQ107" s="229"/>
      <c r="DRR107" s="229"/>
      <c r="DRS107" s="229"/>
      <c r="DRT107" s="229"/>
      <c r="DRU107" s="229"/>
      <c r="DRV107" s="229"/>
      <c r="DRW107" s="229"/>
      <c r="DRX107" s="229"/>
      <c r="DRY107" s="229"/>
      <c r="DRZ107" s="229"/>
      <c r="DSA107" s="229"/>
      <c r="DSB107" s="229"/>
      <c r="DSC107" s="229"/>
      <c r="DSD107" s="229"/>
      <c r="DSE107" s="229"/>
      <c r="DSF107" s="229"/>
      <c r="DSG107" s="229"/>
      <c r="DSH107" s="229"/>
      <c r="DSI107" s="229"/>
      <c r="DSJ107" s="229"/>
      <c r="DSK107" s="229"/>
      <c r="DSL107" s="229"/>
      <c r="DSM107" s="229"/>
      <c r="DSN107" s="229"/>
      <c r="DSO107" s="229"/>
      <c r="DSP107" s="229"/>
      <c r="DSQ107" s="229"/>
      <c r="DSR107" s="229"/>
      <c r="DSS107" s="229"/>
      <c r="DST107" s="229"/>
      <c r="DSU107" s="229"/>
      <c r="DSV107" s="229"/>
      <c r="DSW107" s="229"/>
      <c r="DSX107" s="229"/>
      <c r="DSY107" s="229"/>
      <c r="DSZ107" s="229"/>
      <c r="DTA107" s="229"/>
      <c r="DTB107" s="229"/>
      <c r="DTC107" s="229"/>
      <c r="DTD107" s="229"/>
      <c r="DTE107" s="229"/>
      <c r="DTF107" s="229"/>
      <c r="DTG107" s="229"/>
      <c r="DTH107" s="229"/>
      <c r="DTI107" s="229"/>
      <c r="DTJ107" s="229"/>
      <c r="DTK107" s="229"/>
      <c r="DTL107" s="229"/>
      <c r="DTM107" s="229"/>
      <c r="DTN107" s="229"/>
      <c r="DTO107" s="229"/>
      <c r="DTP107" s="229"/>
      <c r="DTQ107" s="229"/>
      <c r="DTR107" s="229"/>
      <c r="DTS107" s="229"/>
      <c r="DTT107" s="229"/>
      <c r="DTU107" s="229"/>
      <c r="DTV107" s="229"/>
      <c r="DTW107" s="229"/>
      <c r="DTX107" s="229"/>
      <c r="DTY107" s="229"/>
      <c r="DTZ107" s="229"/>
      <c r="DUA107" s="229"/>
      <c r="DUB107" s="229"/>
      <c r="DUC107" s="229"/>
      <c r="DUD107" s="229"/>
      <c r="DUE107" s="229"/>
      <c r="DUF107" s="229"/>
      <c r="DUG107" s="229"/>
      <c r="DUH107" s="229"/>
      <c r="DUI107" s="229"/>
      <c r="DUJ107" s="229"/>
      <c r="DUK107" s="229"/>
      <c r="DUL107" s="229"/>
      <c r="DUM107" s="229"/>
      <c r="DUN107" s="229"/>
      <c r="DUO107" s="229"/>
      <c r="DUP107" s="229"/>
      <c r="DUQ107" s="229"/>
      <c r="DUR107" s="229"/>
      <c r="DUS107" s="229"/>
      <c r="DUT107" s="229"/>
      <c r="DUU107" s="229"/>
      <c r="DUV107" s="229"/>
      <c r="DUW107" s="229"/>
      <c r="DUX107" s="229"/>
      <c r="DUY107" s="229"/>
      <c r="DUZ107" s="229"/>
      <c r="DVA107" s="229"/>
      <c r="DVB107" s="229"/>
      <c r="DVC107" s="229"/>
      <c r="DVD107" s="229"/>
      <c r="DVE107" s="229"/>
      <c r="DVF107" s="229"/>
      <c r="DVG107" s="229"/>
      <c r="DVH107" s="229"/>
      <c r="DVI107" s="229"/>
      <c r="DVJ107" s="229"/>
      <c r="DVK107" s="229"/>
      <c r="DVL107" s="229"/>
      <c r="DVM107" s="229"/>
      <c r="DVN107" s="229"/>
      <c r="DVO107" s="229"/>
      <c r="DVP107" s="229"/>
      <c r="DVQ107" s="229"/>
      <c r="DVR107" s="229"/>
      <c r="DVS107" s="229"/>
      <c r="DVT107" s="229"/>
      <c r="DVU107" s="229"/>
      <c r="DVV107" s="229"/>
      <c r="DVW107" s="229"/>
      <c r="DVX107" s="229"/>
      <c r="DVY107" s="229"/>
      <c r="DVZ107" s="229"/>
      <c r="DWA107" s="229"/>
      <c r="DWB107" s="229"/>
      <c r="DWC107" s="229"/>
      <c r="DWD107" s="229"/>
      <c r="DWE107" s="229"/>
      <c r="DWF107" s="229"/>
      <c r="DWG107" s="229"/>
      <c r="DWH107" s="229"/>
      <c r="DWI107" s="229"/>
      <c r="DWJ107" s="229"/>
      <c r="DWK107" s="229"/>
      <c r="DWL107" s="229"/>
      <c r="DWM107" s="229"/>
      <c r="DWN107" s="229"/>
      <c r="DWO107" s="229"/>
      <c r="DWP107" s="229"/>
      <c r="DWQ107" s="229"/>
      <c r="DWR107" s="229"/>
      <c r="DWS107" s="229"/>
      <c r="DWT107" s="229"/>
      <c r="DWU107" s="229"/>
      <c r="DWV107" s="229"/>
      <c r="DWW107" s="229"/>
      <c r="DWX107" s="229"/>
      <c r="DWY107" s="229"/>
      <c r="DWZ107" s="229"/>
      <c r="DXA107" s="229"/>
      <c r="DXB107" s="229"/>
      <c r="DXC107" s="229"/>
      <c r="DXD107" s="229"/>
      <c r="DXE107" s="229"/>
      <c r="DXF107" s="229"/>
      <c r="DXG107" s="229"/>
      <c r="DXH107" s="229"/>
      <c r="DXI107" s="229"/>
      <c r="DXJ107" s="229"/>
      <c r="DXK107" s="229"/>
      <c r="DXL107" s="229"/>
      <c r="DXM107" s="229"/>
      <c r="DXN107" s="229"/>
      <c r="DXO107" s="229"/>
      <c r="DXP107" s="229"/>
      <c r="DXQ107" s="229"/>
      <c r="DXR107" s="229"/>
      <c r="DXS107" s="229"/>
      <c r="DXT107" s="229"/>
      <c r="DXU107" s="229"/>
      <c r="DXV107" s="229"/>
      <c r="DXW107" s="229"/>
      <c r="DXX107" s="229"/>
      <c r="DXY107" s="229"/>
      <c r="DXZ107" s="229"/>
      <c r="DYA107" s="229"/>
      <c r="DYB107" s="229"/>
      <c r="DYC107" s="229"/>
      <c r="DYD107" s="229"/>
      <c r="DYE107" s="229"/>
      <c r="DYF107" s="229"/>
      <c r="DYG107" s="229"/>
      <c r="DYH107" s="229"/>
      <c r="DYI107" s="229"/>
      <c r="DYJ107" s="229"/>
      <c r="DYK107" s="229"/>
      <c r="DYL107" s="229"/>
      <c r="DYM107" s="229"/>
      <c r="DYN107" s="229"/>
      <c r="DYO107" s="229"/>
      <c r="DYP107" s="229"/>
      <c r="DYQ107" s="229"/>
      <c r="DYR107" s="229"/>
      <c r="DYS107" s="229"/>
      <c r="DYT107" s="229"/>
      <c r="DYU107" s="229"/>
      <c r="DYV107" s="229"/>
      <c r="DYW107" s="229"/>
      <c r="DYX107" s="229"/>
      <c r="DYY107" s="229"/>
      <c r="DYZ107" s="229"/>
      <c r="DZA107" s="229"/>
      <c r="DZB107" s="229"/>
      <c r="DZC107" s="229"/>
      <c r="DZD107" s="229"/>
      <c r="DZE107" s="229"/>
      <c r="DZF107" s="229"/>
      <c r="DZG107" s="229"/>
      <c r="DZH107" s="229"/>
      <c r="DZI107" s="229"/>
      <c r="DZJ107" s="229"/>
      <c r="DZK107" s="229"/>
      <c r="DZL107" s="229"/>
      <c r="DZM107" s="229"/>
      <c r="DZN107" s="229"/>
      <c r="DZO107" s="229"/>
      <c r="DZP107" s="229"/>
      <c r="DZQ107" s="229"/>
      <c r="DZR107" s="229"/>
      <c r="DZS107" s="229"/>
      <c r="DZT107" s="229"/>
      <c r="DZU107" s="229"/>
      <c r="DZV107" s="229"/>
      <c r="DZW107" s="229"/>
      <c r="DZX107" s="229"/>
      <c r="DZY107" s="229"/>
      <c r="DZZ107" s="229"/>
      <c r="EAA107" s="229"/>
      <c r="EAB107" s="229"/>
      <c r="EAC107" s="229"/>
      <c r="EAD107" s="229"/>
      <c r="EAE107" s="229"/>
      <c r="EAF107" s="229"/>
      <c r="EAG107" s="229"/>
      <c r="EAH107" s="229"/>
      <c r="EAI107" s="229"/>
      <c r="EAJ107" s="229"/>
      <c r="EAK107" s="229"/>
      <c r="EAL107" s="229"/>
      <c r="EAM107" s="229"/>
      <c r="EAN107" s="229"/>
      <c r="EAO107" s="229"/>
      <c r="EAP107" s="229"/>
      <c r="EAQ107" s="229"/>
      <c r="EAR107" s="229"/>
      <c r="EAS107" s="229"/>
      <c r="EAT107" s="229"/>
      <c r="EAU107" s="229"/>
      <c r="EAV107" s="229"/>
      <c r="EAW107" s="229"/>
      <c r="EAX107" s="229"/>
      <c r="EAY107" s="229"/>
      <c r="EAZ107" s="229"/>
      <c r="EBA107" s="229"/>
      <c r="EBB107" s="229"/>
      <c r="EBC107" s="229"/>
      <c r="EBD107" s="229"/>
      <c r="EBE107" s="229"/>
      <c r="EBF107" s="229"/>
      <c r="EBG107" s="229"/>
      <c r="EBH107" s="229"/>
      <c r="EBI107" s="229"/>
      <c r="EBJ107" s="229"/>
      <c r="EBK107" s="229"/>
      <c r="EBL107" s="229"/>
      <c r="EBM107" s="229"/>
      <c r="EBN107" s="229"/>
      <c r="EBO107" s="229"/>
      <c r="EBP107" s="229"/>
      <c r="EBQ107" s="229"/>
      <c r="EBR107" s="229"/>
      <c r="EBS107" s="229"/>
      <c r="EBT107" s="229"/>
      <c r="EBU107" s="229"/>
      <c r="EBV107" s="229"/>
      <c r="EBW107" s="229"/>
      <c r="EBX107" s="229"/>
      <c r="EBY107" s="229"/>
      <c r="EBZ107" s="229"/>
      <c r="ECA107" s="229"/>
      <c r="ECB107" s="229"/>
      <c r="ECC107" s="229"/>
      <c r="ECD107" s="229"/>
      <c r="ECE107" s="229"/>
      <c r="ECF107" s="229"/>
      <c r="ECG107" s="229"/>
      <c r="ECH107" s="229"/>
      <c r="ECI107" s="229"/>
      <c r="ECJ107" s="229"/>
      <c r="ECK107" s="229"/>
      <c r="ECL107" s="229"/>
      <c r="ECM107" s="229"/>
      <c r="ECN107" s="229"/>
      <c r="ECO107" s="229"/>
      <c r="ECP107" s="229"/>
      <c r="ECQ107" s="229"/>
      <c r="ECR107" s="229"/>
      <c r="ECS107" s="229"/>
      <c r="ECT107" s="229"/>
      <c r="ECU107" s="229"/>
      <c r="ECV107" s="229"/>
      <c r="ECW107" s="229"/>
      <c r="ECX107" s="229"/>
      <c r="ECY107" s="229"/>
      <c r="ECZ107" s="229"/>
      <c r="EDA107" s="229"/>
      <c r="EDB107" s="229"/>
      <c r="EDC107" s="229"/>
      <c r="EDD107" s="229"/>
      <c r="EDE107" s="229"/>
      <c r="EDF107" s="229"/>
      <c r="EDG107" s="229"/>
      <c r="EDH107" s="229"/>
      <c r="EDI107" s="229"/>
      <c r="EDJ107" s="229"/>
      <c r="EDK107" s="229"/>
      <c r="EDL107" s="229"/>
      <c r="EDM107" s="229"/>
      <c r="EDN107" s="229"/>
      <c r="EDO107" s="229"/>
      <c r="EDP107" s="229"/>
      <c r="EDQ107" s="229"/>
      <c r="EDR107" s="229"/>
      <c r="EDS107" s="229"/>
      <c r="EDT107" s="229"/>
      <c r="EDU107" s="229"/>
      <c r="EDV107" s="229"/>
      <c r="EDW107" s="229"/>
      <c r="EDX107" s="229"/>
      <c r="EDY107" s="229"/>
      <c r="EDZ107" s="229"/>
      <c r="EEA107" s="229"/>
      <c r="EEB107" s="229"/>
      <c r="EEC107" s="229"/>
      <c r="EED107" s="229"/>
      <c r="EEE107" s="229"/>
      <c r="EEF107" s="229"/>
      <c r="EEG107" s="229"/>
      <c r="EEH107" s="229"/>
      <c r="EEI107" s="229"/>
      <c r="EEJ107" s="229"/>
      <c r="EEK107" s="229"/>
      <c r="EEL107" s="229"/>
      <c r="EEM107" s="229"/>
      <c r="EEN107" s="229"/>
      <c r="EEO107" s="229"/>
      <c r="EEP107" s="229"/>
      <c r="EEQ107" s="229"/>
      <c r="EER107" s="229"/>
      <c r="EES107" s="229"/>
      <c r="EET107" s="229"/>
      <c r="EEU107" s="229"/>
      <c r="EEV107" s="229"/>
      <c r="EEW107" s="229"/>
      <c r="EEX107" s="229"/>
      <c r="EEY107" s="229"/>
      <c r="EEZ107" s="229"/>
      <c r="EFA107" s="229"/>
      <c r="EFB107" s="229"/>
      <c r="EFC107" s="229"/>
      <c r="EFD107" s="229"/>
      <c r="EFE107" s="229"/>
      <c r="EFF107" s="229"/>
      <c r="EFG107" s="229"/>
      <c r="EFH107" s="229"/>
      <c r="EFI107" s="229"/>
      <c r="EFJ107" s="229"/>
      <c r="EFK107" s="229"/>
      <c r="EFL107" s="229"/>
      <c r="EFM107" s="229"/>
      <c r="EFN107" s="229"/>
      <c r="EFO107" s="229"/>
      <c r="EFP107" s="229"/>
      <c r="EFQ107" s="229"/>
      <c r="EFR107" s="229"/>
      <c r="EFS107" s="229"/>
      <c r="EFT107" s="229"/>
      <c r="EFU107" s="229"/>
      <c r="EFV107" s="229"/>
      <c r="EFW107" s="229"/>
      <c r="EFX107" s="229"/>
      <c r="EFY107" s="229"/>
      <c r="EFZ107" s="229"/>
      <c r="EGA107" s="229"/>
      <c r="EGB107" s="229"/>
      <c r="EGC107" s="229"/>
      <c r="EGD107" s="229"/>
      <c r="EGE107" s="229"/>
      <c r="EGF107" s="229"/>
      <c r="EGG107" s="229"/>
      <c r="EGH107" s="229"/>
      <c r="EGI107" s="229"/>
      <c r="EGJ107" s="229"/>
      <c r="EGK107" s="229"/>
      <c r="EGL107" s="229"/>
      <c r="EGM107" s="229"/>
      <c r="EGN107" s="229"/>
      <c r="EGO107" s="229"/>
      <c r="EGP107" s="229"/>
      <c r="EGQ107" s="229"/>
      <c r="EGR107" s="229"/>
      <c r="EGS107" s="229"/>
      <c r="EGT107" s="229"/>
      <c r="EGU107" s="229"/>
      <c r="EGV107" s="229"/>
      <c r="EGW107" s="229"/>
      <c r="EGX107" s="229"/>
      <c r="EGY107" s="229"/>
      <c r="EGZ107" s="229"/>
      <c r="EHA107" s="229"/>
      <c r="EHB107" s="229"/>
      <c r="EHC107" s="229"/>
      <c r="EHD107" s="229"/>
      <c r="EHE107" s="229"/>
      <c r="EHF107" s="229"/>
      <c r="EHG107" s="229"/>
      <c r="EHH107" s="229"/>
      <c r="EHI107" s="229"/>
      <c r="EHJ107" s="229"/>
      <c r="EHK107" s="229"/>
      <c r="EHL107" s="229"/>
      <c r="EHM107" s="229"/>
      <c r="EHN107" s="229"/>
      <c r="EHO107" s="229"/>
      <c r="EHP107" s="229"/>
      <c r="EHQ107" s="229"/>
      <c r="EHR107" s="229"/>
      <c r="EHS107" s="229"/>
      <c r="EHT107" s="229"/>
      <c r="EHU107" s="229"/>
      <c r="EHV107" s="229"/>
      <c r="EHW107" s="229"/>
      <c r="EHX107" s="229"/>
      <c r="EHY107" s="229"/>
      <c r="EHZ107" s="229"/>
      <c r="EIA107" s="229"/>
      <c r="EIB107" s="229"/>
      <c r="EIC107" s="229"/>
      <c r="EID107" s="229"/>
      <c r="EIE107" s="229"/>
      <c r="EIF107" s="229"/>
      <c r="EIG107" s="229"/>
      <c r="EIH107" s="229"/>
      <c r="EII107" s="229"/>
      <c r="EIJ107" s="229"/>
      <c r="EIK107" s="229"/>
      <c r="EIL107" s="229"/>
      <c r="EIM107" s="229"/>
      <c r="EIN107" s="229"/>
      <c r="EIO107" s="229"/>
      <c r="EIP107" s="229"/>
      <c r="EIQ107" s="229"/>
      <c r="EIR107" s="229"/>
      <c r="EIS107" s="229"/>
      <c r="EIT107" s="229"/>
      <c r="EIU107" s="229"/>
      <c r="EIV107" s="229"/>
      <c r="EIW107" s="229"/>
      <c r="EIX107" s="229"/>
      <c r="EIY107" s="229"/>
      <c r="EIZ107" s="229"/>
      <c r="EJA107" s="229"/>
      <c r="EJB107" s="229"/>
      <c r="EJC107" s="229"/>
      <c r="EJD107" s="229"/>
      <c r="EJE107" s="229"/>
      <c r="EJF107" s="229"/>
      <c r="EJG107" s="229"/>
      <c r="EJH107" s="229"/>
      <c r="EJI107" s="229"/>
      <c r="EJJ107" s="229"/>
      <c r="EJK107" s="229"/>
      <c r="EJL107" s="229"/>
      <c r="EJM107" s="229"/>
      <c r="EJN107" s="229"/>
      <c r="EJO107" s="229"/>
      <c r="EJP107" s="229"/>
      <c r="EJQ107" s="229"/>
      <c r="EJR107" s="229"/>
      <c r="EJS107" s="229"/>
      <c r="EJT107" s="229"/>
      <c r="EJU107" s="229"/>
      <c r="EJV107" s="229"/>
      <c r="EJW107" s="229"/>
      <c r="EJX107" s="229"/>
      <c r="EJY107" s="229"/>
      <c r="EJZ107" s="229"/>
      <c r="EKA107" s="229"/>
      <c r="EKB107" s="229"/>
      <c r="EKC107" s="229"/>
      <c r="EKD107" s="229"/>
      <c r="EKE107" s="229"/>
      <c r="EKF107" s="229"/>
      <c r="EKG107" s="229"/>
      <c r="EKH107" s="229"/>
      <c r="EKI107" s="229"/>
      <c r="EKJ107" s="229"/>
      <c r="EKK107" s="229"/>
      <c r="EKL107" s="229"/>
      <c r="EKM107" s="229"/>
      <c r="EKN107" s="229"/>
      <c r="EKO107" s="229"/>
      <c r="EKP107" s="229"/>
      <c r="EKQ107" s="229"/>
      <c r="EKR107" s="229"/>
      <c r="EKS107" s="229"/>
      <c r="EKT107" s="229"/>
      <c r="EKU107" s="229"/>
      <c r="EKV107" s="229"/>
      <c r="EKW107" s="229"/>
      <c r="EKX107" s="229"/>
      <c r="EKY107" s="229"/>
      <c r="EKZ107" s="229"/>
      <c r="ELA107" s="229"/>
      <c r="ELB107" s="229"/>
      <c r="ELC107" s="229"/>
      <c r="ELD107" s="229"/>
      <c r="ELE107" s="229"/>
      <c r="ELF107" s="229"/>
      <c r="ELG107" s="229"/>
      <c r="ELH107" s="229"/>
      <c r="ELI107" s="229"/>
      <c r="ELJ107" s="229"/>
      <c r="ELK107" s="229"/>
      <c r="ELL107" s="229"/>
      <c r="ELM107" s="229"/>
      <c r="ELN107" s="229"/>
      <c r="ELO107" s="229"/>
      <c r="ELP107" s="229"/>
      <c r="ELQ107" s="229"/>
      <c r="ELR107" s="229"/>
      <c r="ELS107" s="229"/>
      <c r="ELT107" s="229"/>
      <c r="ELU107" s="229"/>
      <c r="ELV107" s="229"/>
      <c r="ELW107" s="229"/>
      <c r="ELX107" s="229"/>
      <c r="ELY107" s="229"/>
      <c r="ELZ107" s="229"/>
      <c r="EMA107" s="229"/>
      <c r="EMB107" s="229"/>
      <c r="EMC107" s="229"/>
      <c r="EMD107" s="229"/>
      <c r="EME107" s="229"/>
      <c r="EMF107" s="229"/>
      <c r="EMG107" s="229"/>
      <c r="EMH107" s="229"/>
      <c r="EMI107" s="229"/>
      <c r="EMJ107" s="229"/>
      <c r="EMK107" s="229"/>
      <c r="EML107" s="229"/>
      <c r="EMM107" s="229"/>
      <c r="EMN107" s="229"/>
      <c r="EMO107" s="229"/>
      <c r="EMP107" s="229"/>
      <c r="EMQ107" s="229"/>
      <c r="EMR107" s="229"/>
      <c r="EMS107" s="229"/>
      <c r="EMT107" s="229"/>
      <c r="EMU107" s="229"/>
      <c r="EMV107" s="229"/>
      <c r="EMW107" s="229"/>
      <c r="EMX107" s="229"/>
      <c r="EMY107" s="229"/>
      <c r="EMZ107" s="229"/>
      <c r="ENA107" s="229"/>
      <c r="ENB107" s="229"/>
      <c r="ENC107" s="229"/>
      <c r="END107" s="229"/>
      <c r="ENE107" s="229"/>
      <c r="ENF107" s="229"/>
      <c r="ENG107" s="229"/>
      <c r="ENH107" s="229"/>
      <c r="ENI107" s="229"/>
      <c r="ENJ107" s="229"/>
      <c r="ENK107" s="229"/>
      <c r="ENL107" s="229"/>
      <c r="ENM107" s="229"/>
      <c r="ENN107" s="229"/>
      <c r="ENO107" s="229"/>
      <c r="ENP107" s="229"/>
      <c r="ENQ107" s="229"/>
      <c r="ENR107" s="229"/>
      <c r="ENS107" s="229"/>
      <c r="ENT107" s="229"/>
      <c r="ENU107" s="229"/>
      <c r="ENV107" s="229"/>
      <c r="ENW107" s="229"/>
      <c r="ENX107" s="229"/>
      <c r="ENY107" s="229"/>
      <c r="ENZ107" s="229"/>
      <c r="EOA107" s="229"/>
      <c r="EOB107" s="229"/>
      <c r="EOC107" s="229"/>
      <c r="EOD107" s="229"/>
      <c r="EOE107" s="229"/>
      <c r="EOF107" s="229"/>
      <c r="EOG107" s="229"/>
      <c r="EOH107" s="229"/>
      <c r="EOI107" s="229"/>
      <c r="EOJ107" s="229"/>
      <c r="EOK107" s="229"/>
      <c r="EOL107" s="229"/>
      <c r="EOM107" s="229"/>
      <c r="EON107" s="229"/>
      <c r="EOO107" s="229"/>
      <c r="EOP107" s="229"/>
      <c r="EOQ107" s="229"/>
      <c r="EOR107" s="229"/>
      <c r="EOS107" s="229"/>
      <c r="EOT107" s="229"/>
      <c r="EOU107" s="229"/>
      <c r="EOV107" s="229"/>
      <c r="EOW107" s="229"/>
      <c r="EOX107" s="229"/>
      <c r="EOY107" s="229"/>
      <c r="EOZ107" s="229"/>
      <c r="EPA107" s="229"/>
      <c r="EPB107" s="229"/>
      <c r="EPC107" s="229"/>
      <c r="EPD107" s="229"/>
      <c r="EPE107" s="229"/>
      <c r="EPF107" s="229"/>
      <c r="EPG107" s="229"/>
      <c r="EPH107" s="229"/>
      <c r="EPI107" s="229"/>
      <c r="EPJ107" s="229"/>
      <c r="EPK107" s="229"/>
      <c r="EPL107" s="229"/>
      <c r="EPM107" s="229"/>
      <c r="EPN107" s="229"/>
      <c r="EPO107" s="229"/>
      <c r="EPP107" s="229"/>
      <c r="EPQ107" s="229"/>
      <c r="EPR107" s="229"/>
      <c r="EPS107" s="229"/>
      <c r="EPT107" s="229"/>
      <c r="EPU107" s="229"/>
      <c r="EPV107" s="229"/>
      <c r="EPW107" s="229"/>
      <c r="EPX107" s="229"/>
      <c r="EPY107" s="229"/>
      <c r="EPZ107" s="229"/>
      <c r="EQA107" s="229"/>
      <c r="EQB107" s="229"/>
      <c r="EQC107" s="229"/>
      <c r="EQD107" s="229"/>
      <c r="EQE107" s="229"/>
      <c r="EQF107" s="229"/>
      <c r="EQG107" s="229"/>
      <c r="EQH107" s="229"/>
      <c r="EQI107" s="229"/>
      <c r="EQJ107" s="229"/>
      <c r="EQK107" s="229"/>
      <c r="EQL107" s="229"/>
      <c r="EQM107" s="229"/>
      <c r="EQN107" s="229"/>
      <c r="EQO107" s="229"/>
      <c r="EQP107" s="229"/>
      <c r="EQQ107" s="229"/>
      <c r="EQR107" s="229"/>
      <c r="EQS107" s="229"/>
      <c r="EQT107" s="229"/>
      <c r="EQU107" s="229"/>
      <c r="EQV107" s="229"/>
      <c r="EQW107" s="229"/>
      <c r="EQX107" s="229"/>
      <c r="EQY107" s="229"/>
      <c r="EQZ107" s="229"/>
      <c r="ERA107" s="229"/>
      <c r="ERB107" s="229"/>
      <c r="ERC107" s="229"/>
      <c r="ERD107" s="229"/>
      <c r="ERE107" s="229"/>
      <c r="ERF107" s="229"/>
      <c r="ERG107" s="229"/>
      <c r="ERH107" s="229"/>
      <c r="ERI107" s="229"/>
      <c r="ERJ107" s="229"/>
      <c r="ERK107" s="229"/>
      <c r="ERL107" s="229"/>
      <c r="ERM107" s="229"/>
      <c r="ERN107" s="229"/>
      <c r="ERO107" s="229"/>
      <c r="ERP107" s="229"/>
      <c r="ERQ107" s="229"/>
      <c r="ERR107" s="229"/>
      <c r="ERS107" s="229"/>
      <c r="ERT107" s="229"/>
      <c r="ERU107" s="229"/>
      <c r="ERV107" s="229"/>
      <c r="ERW107" s="229"/>
      <c r="ERX107" s="229"/>
      <c r="ERY107" s="229"/>
      <c r="ERZ107" s="229"/>
      <c r="ESA107" s="229"/>
      <c r="ESB107" s="229"/>
      <c r="ESC107" s="229"/>
      <c r="ESD107" s="229"/>
      <c r="ESE107" s="229"/>
      <c r="ESF107" s="229"/>
      <c r="ESG107" s="229"/>
      <c r="ESH107" s="229"/>
      <c r="ESI107" s="229"/>
      <c r="ESJ107" s="229"/>
      <c r="ESK107" s="229"/>
      <c r="ESL107" s="229"/>
      <c r="ESM107" s="229"/>
      <c r="ESN107" s="229"/>
      <c r="ESO107" s="229"/>
      <c r="ESP107" s="229"/>
      <c r="ESQ107" s="229"/>
      <c r="ESR107" s="229"/>
      <c r="ESS107" s="229"/>
      <c r="EST107" s="229"/>
      <c r="ESU107" s="229"/>
      <c r="ESV107" s="229"/>
      <c r="ESW107" s="229"/>
      <c r="ESX107" s="229"/>
      <c r="ESY107" s="229"/>
      <c r="ESZ107" s="229"/>
      <c r="ETA107" s="229"/>
      <c r="ETB107" s="229"/>
      <c r="ETC107" s="229"/>
      <c r="ETD107" s="229"/>
      <c r="ETE107" s="229"/>
      <c r="ETF107" s="229"/>
      <c r="ETG107" s="229"/>
      <c r="ETH107" s="229"/>
      <c r="ETI107" s="229"/>
      <c r="ETJ107" s="229"/>
      <c r="ETK107" s="229"/>
      <c r="ETL107" s="229"/>
      <c r="ETM107" s="229"/>
      <c r="ETN107" s="229"/>
      <c r="ETO107" s="229"/>
      <c r="ETP107" s="229"/>
      <c r="ETQ107" s="229"/>
      <c r="ETR107" s="229"/>
      <c r="ETS107" s="229"/>
      <c r="ETT107" s="229"/>
      <c r="ETU107" s="229"/>
      <c r="ETV107" s="229"/>
      <c r="ETW107" s="229"/>
      <c r="ETX107" s="229"/>
      <c r="ETY107" s="229"/>
      <c r="ETZ107" s="229"/>
      <c r="EUA107" s="229"/>
      <c r="EUB107" s="229"/>
      <c r="EUC107" s="229"/>
      <c r="EUD107" s="229"/>
      <c r="EUE107" s="229"/>
      <c r="EUF107" s="229"/>
      <c r="EUG107" s="229"/>
      <c r="EUH107" s="229"/>
      <c r="EUI107" s="229"/>
      <c r="EUJ107" s="229"/>
      <c r="EUK107" s="229"/>
      <c r="EUL107" s="229"/>
      <c r="EUM107" s="229"/>
      <c r="EUN107" s="229"/>
      <c r="EUO107" s="229"/>
      <c r="EUP107" s="229"/>
      <c r="EUQ107" s="229"/>
      <c r="EUR107" s="229"/>
      <c r="EUS107" s="229"/>
      <c r="EUT107" s="229"/>
      <c r="EUU107" s="229"/>
      <c r="EUV107" s="229"/>
      <c r="EUW107" s="229"/>
      <c r="EUX107" s="229"/>
      <c r="EUY107" s="229"/>
      <c r="EUZ107" s="229"/>
      <c r="EVA107" s="229"/>
      <c r="EVB107" s="229"/>
      <c r="EVC107" s="229"/>
      <c r="EVD107" s="229"/>
      <c r="EVE107" s="229"/>
      <c r="EVF107" s="229"/>
      <c r="EVG107" s="229"/>
      <c r="EVH107" s="229"/>
      <c r="EVI107" s="229"/>
      <c r="EVJ107" s="229"/>
      <c r="EVK107" s="229"/>
      <c r="EVL107" s="229"/>
      <c r="EVM107" s="229"/>
      <c r="EVN107" s="229"/>
      <c r="EVO107" s="229"/>
      <c r="EVP107" s="229"/>
      <c r="EVQ107" s="229"/>
      <c r="EVR107" s="229"/>
      <c r="EVS107" s="229"/>
      <c r="EVT107" s="229"/>
      <c r="EVU107" s="229"/>
      <c r="EVV107" s="229"/>
      <c r="EVW107" s="229"/>
      <c r="EVX107" s="229"/>
      <c r="EVY107" s="229"/>
      <c r="EVZ107" s="229"/>
      <c r="EWA107" s="229"/>
      <c r="EWB107" s="229"/>
      <c r="EWC107" s="229"/>
      <c r="EWD107" s="229"/>
      <c r="EWE107" s="229"/>
      <c r="EWF107" s="229"/>
      <c r="EWG107" s="229"/>
      <c r="EWH107" s="229"/>
      <c r="EWI107" s="229"/>
      <c r="EWJ107" s="229"/>
      <c r="EWK107" s="229"/>
      <c r="EWL107" s="229"/>
      <c r="EWM107" s="229"/>
      <c r="EWN107" s="229"/>
      <c r="EWO107" s="229"/>
      <c r="EWP107" s="229"/>
      <c r="EWQ107" s="229"/>
      <c r="EWR107" s="229"/>
      <c r="EWS107" s="229"/>
      <c r="EWT107" s="229"/>
      <c r="EWU107" s="229"/>
      <c r="EWV107" s="229"/>
      <c r="EWW107" s="229"/>
      <c r="EWX107" s="229"/>
      <c r="EWY107" s="229"/>
      <c r="EWZ107" s="229"/>
      <c r="EXA107" s="229"/>
      <c r="EXB107" s="229"/>
      <c r="EXC107" s="229"/>
      <c r="EXD107" s="229"/>
      <c r="EXE107" s="229"/>
      <c r="EXF107" s="229"/>
      <c r="EXG107" s="229"/>
      <c r="EXH107" s="229"/>
      <c r="EXI107" s="229"/>
      <c r="EXJ107" s="229"/>
      <c r="EXK107" s="229"/>
      <c r="EXL107" s="229"/>
      <c r="EXM107" s="229"/>
      <c r="EXN107" s="229"/>
      <c r="EXO107" s="229"/>
      <c r="EXP107" s="229"/>
      <c r="EXQ107" s="229"/>
      <c r="EXR107" s="229"/>
      <c r="EXS107" s="229"/>
      <c r="EXT107" s="229"/>
      <c r="EXU107" s="229"/>
      <c r="EXV107" s="229"/>
      <c r="EXW107" s="229"/>
      <c r="EXX107" s="229"/>
      <c r="EXY107" s="229"/>
      <c r="EXZ107" s="229"/>
      <c r="EYA107" s="229"/>
      <c r="EYB107" s="229"/>
      <c r="EYC107" s="229"/>
      <c r="EYD107" s="229"/>
      <c r="EYE107" s="229"/>
      <c r="EYF107" s="229"/>
      <c r="EYG107" s="229"/>
      <c r="EYH107" s="229"/>
      <c r="EYI107" s="229"/>
      <c r="EYJ107" s="229"/>
      <c r="EYK107" s="229"/>
      <c r="EYL107" s="229"/>
      <c r="EYM107" s="229"/>
      <c r="EYN107" s="229"/>
      <c r="EYO107" s="229"/>
      <c r="EYP107" s="229"/>
      <c r="EYQ107" s="229"/>
      <c r="EYR107" s="229"/>
      <c r="EYS107" s="229"/>
      <c r="EYT107" s="229"/>
      <c r="EYU107" s="229"/>
      <c r="EYV107" s="229"/>
      <c r="EYW107" s="229"/>
      <c r="EYX107" s="229"/>
      <c r="EYY107" s="229"/>
      <c r="EYZ107" s="229"/>
      <c r="EZA107" s="229"/>
      <c r="EZB107" s="229"/>
      <c r="EZC107" s="229"/>
      <c r="EZD107" s="229"/>
      <c r="EZE107" s="229"/>
      <c r="EZF107" s="229"/>
      <c r="EZG107" s="229"/>
      <c r="EZH107" s="229"/>
      <c r="EZI107" s="229"/>
      <c r="EZJ107" s="229"/>
      <c r="EZK107" s="229"/>
      <c r="EZL107" s="229"/>
      <c r="EZM107" s="229"/>
      <c r="EZN107" s="229"/>
      <c r="EZO107" s="229"/>
      <c r="EZP107" s="229"/>
      <c r="EZQ107" s="229"/>
      <c r="EZR107" s="229"/>
      <c r="EZS107" s="229"/>
      <c r="EZT107" s="229"/>
      <c r="EZU107" s="229"/>
      <c r="EZV107" s="229"/>
      <c r="EZW107" s="229"/>
      <c r="EZX107" s="229"/>
      <c r="EZY107" s="229"/>
      <c r="EZZ107" s="229"/>
      <c r="FAA107" s="229"/>
      <c r="FAB107" s="229"/>
      <c r="FAC107" s="229"/>
      <c r="FAD107" s="229"/>
      <c r="FAE107" s="229"/>
      <c r="FAF107" s="229"/>
      <c r="FAG107" s="229"/>
      <c r="FAH107" s="229"/>
      <c r="FAI107" s="229"/>
      <c r="FAJ107" s="229"/>
      <c r="FAK107" s="229"/>
      <c r="FAL107" s="229"/>
      <c r="FAM107" s="229"/>
      <c r="FAN107" s="229"/>
      <c r="FAO107" s="229"/>
      <c r="FAP107" s="229"/>
      <c r="FAQ107" s="229"/>
      <c r="FAR107" s="229"/>
      <c r="FAS107" s="229"/>
      <c r="FAT107" s="229"/>
      <c r="FAU107" s="229"/>
      <c r="FAV107" s="229"/>
      <c r="FAW107" s="229"/>
      <c r="FAX107" s="229"/>
      <c r="FAY107" s="229"/>
      <c r="FAZ107" s="229"/>
      <c r="FBA107" s="229"/>
      <c r="FBB107" s="229"/>
      <c r="FBC107" s="229"/>
      <c r="FBD107" s="229"/>
      <c r="FBE107" s="229"/>
      <c r="FBF107" s="229"/>
      <c r="FBG107" s="229"/>
      <c r="FBH107" s="229"/>
      <c r="FBI107" s="229"/>
      <c r="FBJ107" s="229"/>
      <c r="FBK107" s="229"/>
      <c r="FBL107" s="229"/>
      <c r="FBM107" s="229"/>
      <c r="FBN107" s="229"/>
      <c r="FBO107" s="229"/>
      <c r="FBP107" s="229"/>
      <c r="FBQ107" s="229"/>
      <c r="FBR107" s="229"/>
      <c r="FBS107" s="229"/>
      <c r="FBT107" s="229"/>
      <c r="FBU107" s="229"/>
      <c r="FBV107" s="229"/>
      <c r="FBW107" s="229"/>
      <c r="FBX107" s="229"/>
      <c r="FBY107" s="229"/>
      <c r="FBZ107" s="229"/>
      <c r="FCA107" s="229"/>
      <c r="FCB107" s="229"/>
      <c r="FCC107" s="229"/>
      <c r="FCD107" s="229"/>
      <c r="FCE107" s="229"/>
      <c r="FCF107" s="229"/>
      <c r="FCG107" s="229"/>
      <c r="FCH107" s="229"/>
      <c r="FCI107" s="229"/>
      <c r="FCJ107" s="229"/>
      <c r="FCK107" s="229"/>
      <c r="FCL107" s="229"/>
      <c r="FCM107" s="229"/>
      <c r="FCN107" s="229"/>
      <c r="FCO107" s="229"/>
      <c r="FCP107" s="229"/>
      <c r="FCQ107" s="229"/>
      <c r="FCR107" s="229"/>
      <c r="FCS107" s="229"/>
      <c r="FCT107" s="229"/>
      <c r="FCU107" s="229"/>
      <c r="FCV107" s="229"/>
      <c r="FCW107" s="229"/>
      <c r="FCX107" s="229"/>
      <c r="FCY107" s="229"/>
      <c r="FCZ107" s="229"/>
      <c r="FDA107" s="229"/>
      <c r="FDB107" s="229"/>
      <c r="FDC107" s="229"/>
      <c r="FDD107" s="229"/>
      <c r="FDE107" s="229"/>
      <c r="FDF107" s="229"/>
      <c r="FDG107" s="229"/>
      <c r="FDH107" s="229"/>
      <c r="FDI107" s="229"/>
      <c r="FDJ107" s="229"/>
      <c r="FDK107" s="229"/>
      <c r="FDL107" s="229"/>
      <c r="FDM107" s="229"/>
      <c r="FDN107" s="229"/>
      <c r="FDO107" s="229"/>
      <c r="FDP107" s="229"/>
      <c r="FDQ107" s="229"/>
      <c r="FDR107" s="229"/>
      <c r="FDS107" s="229"/>
      <c r="FDT107" s="229"/>
      <c r="FDU107" s="229"/>
      <c r="FDV107" s="229"/>
      <c r="FDW107" s="229"/>
      <c r="FDX107" s="229"/>
      <c r="FDY107" s="229"/>
      <c r="FDZ107" s="229"/>
      <c r="FEA107" s="229"/>
      <c r="FEB107" s="229"/>
      <c r="FEC107" s="229"/>
      <c r="FED107" s="229"/>
      <c r="FEE107" s="229"/>
      <c r="FEF107" s="229"/>
      <c r="FEG107" s="229"/>
      <c r="FEH107" s="229"/>
      <c r="FEI107" s="229"/>
      <c r="FEJ107" s="229"/>
      <c r="FEK107" s="229"/>
      <c r="FEL107" s="229"/>
      <c r="FEM107" s="229"/>
      <c r="FEN107" s="229"/>
      <c r="FEO107" s="229"/>
      <c r="FEP107" s="229"/>
      <c r="FEQ107" s="229"/>
      <c r="FER107" s="229"/>
      <c r="FES107" s="229"/>
      <c r="FET107" s="229"/>
      <c r="FEU107" s="229"/>
      <c r="FEV107" s="229"/>
      <c r="FEW107" s="229"/>
      <c r="FEX107" s="229"/>
      <c r="FEY107" s="229"/>
      <c r="FEZ107" s="229"/>
      <c r="FFA107" s="229"/>
      <c r="FFB107" s="229"/>
      <c r="FFC107" s="229"/>
      <c r="FFD107" s="229"/>
      <c r="FFE107" s="229"/>
      <c r="FFF107" s="229"/>
      <c r="FFG107" s="229"/>
      <c r="FFH107" s="229"/>
      <c r="FFI107" s="229"/>
      <c r="FFJ107" s="229"/>
      <c r="FFK107" s="229"/>
      <c r="FFL107" s="229"/>
      <c r="FFM107" s="229"/>
      <c r="FFN107" s="229"/>
      <c r="FFO107" s="229"/>
      <c r="FFP107" s="229"/>
      <c r="FFQ107" s="229"/>
      <c r="FFR107" s="229"/>
      <c r="FFS107" s="229"/>
      <c r="FFT107" s="229"/>
      <c r="FFU107" s="229"/>
      <c r="FFV107" s="229"/>
      <c r="FFW107" s="229"/>
      <c r="FFX107" s="229"/>
      <c r="FFY107" s="229"/>
      <c r="FFZ107" s="229"/>
      <c r="FGA107" s="229"/>
      <c r="FGB107" s="229"/>
      <c r="FGC107" s="229"/>
      <c r="FGD107" s="229"/>
      <c r="FGE107" s="229"/>
      <c r="FGF107" s="229"/>
      <c r="FGG107" s="229"/>
      <c r="FGH107" s="229"/>
      <c r="FGI107" s="229"/>
      <c r="FGJ107" s="229"/>
      <c r="FGK107" s="229"/>
      <c r="FGL107" s="229"/>
      <c r="FGM107" s="229"/>
      <c r="FGN107" s="229"/>
      <c r="FGO107" s="229"/>
      <c r="FGP107" s="229"/>
      <c r="FGQ107" s="229"/>
      <c r="FGR107" s="229"/>
      <c r="FGS107" s="229"/>
      <c r="FGT107" s="229"/>
      <c r="FGU107" s="229"/>
      <c r="FGV107" s="229"/>
      <c r="FGW107" s="229"/>
      <c r="FGX107" s="229"/>
      <c r="FGY107" s="229"/>
      <c r="FGZ107" s="229"/>
      <c r="FHA107" s="229"/>
      <c r="FHB107" s="229"/>
      <c r="FHC107" s="229"/>
      <c r="FHD107" s="229"/>
      <c r="FHE107" s="229"/>
      <c r="FHF107" s="229"/>
      <c r="FHG107" s="229"/>
      <c r="FHH107" s="229"/>
      <c r="FHI107" s="229"/>
      <c r="FHJ107" s="229"/>
      <c r="FHK107" s="229"/>
      <c r="FHL107" s="229"/>
      <c r="FHM107" s="229"/>
      <c r="FHN107" s="229"/>
      <c r="FHO107" s="229"/>
      <c r="FHP107" s="229"/>
      <c r="FHQ107" s="229"/>
      <c r="FHR107" s="229"/>
      <c r="FHS107" s="229"/>
      <c r="FHT107" s="229"/>
      <c r="FHU107" s="229"/>
      <c r="FHV107" s="229"/>
      <c r="FHW107" s="229"/>
      <c r="FHX107" s="229"/>
      <c r="FHY107" s="229"/>
      <c r="FHZ107" s="229"/>
      <c r="FIA107" s="229"/>
      <c r="FIB107" s="229"/>
      <c r="FIC107" s="229"/>
      <c r="FID107" s="229"/>
      <c r="FIE107" s="229"/>
      <c r="FIF107" s="229"/>
      <c r="FIG107" s="229"/>
      <c r="FIH107" s="229"/>
      <c r="FII107" s="229"/>
      <c r="FIJ107" s="229"/>
      <c r="FIK107" s="229"/>
      <c r="FIL107" s="229"/>
      <c r="FIM107" s="229"/>
      <c r="FIN107" s="229"/>
      <c r="FIO107" s="229"/>
      <c r="FIP107" s="229"/>
      <c r="FIQ107" s="229"/>
      <c r="FIR107" s="229"/>
      <c r="FIS107" s="229"/>
      <c r="FIT107" s="229"/>
      <c r="FIU107" s="229"/>
      <c r="FIV107" s="229"/>
      <c r="FIW107" s="229"/>
      <c r="FIX107" s="229"/>
      <c r="FIY107" s="229"/>
      <c r="FIZ107" s="229"/>
      <c r="FJA107" s="229"/>
      <c r="FJB107" s="229"/>
      <c r="FJC107" s="229"/>
      <c r="FJD107" s="229"/>
      <c r="FJE107" s="229"/>
      <c r="FJF107" s="229"/>
      <c r="FJG107" s="229"/>
      <c r="FJH107" s="229"/>
      <c r="FJI107" s="229"/>
      <c r="FJJ107" s="229"/>
      <c r="FJK107" s="229"/>
      <c r="FJL107" s="229"/>
      <c r="FJM107" s="229"/>
      <c r="FJN107" s="229"/>
      <c r="FJO107" s="229"/>
      <c r="FJP107" s="229"/>
      <c r="FJQ107" s="229"/>
      <c r="FJR107" s="229"/>
      <c r="FJS107" s="229"/>
      <c r="FJT107" s="229"/>
      <c r="FJU107" s="229"/>
      <c r="FJV107" s="229"/>
      <c r="FJW107" s="229"/>
      <c r="FJX107" s="229"/>
      <c r="FJY107" s="229"/>
      <c r="FJZ107" s="229"/>
      <c r="FKA107" s="229"/>
      <c r="FKB107" s="229"/>
      <c r="FKC107" s="229"/>
      <c r="FKD107" s="229"/>
      <c r="FKE107" s="229"/>
      <c r="FKF107" s="229"/>
      <c r="FKG107" s="229"/>
      <c r="FKH107" s="229"/>
      <c r="FKI107" s="229"/>
      <c r="FKJ107" s="229"/>
      <c r="FKK107" s="229"/>
      <c r="FKL107" s="229"/>
      <c r="FKM107" s="229"/>
      <c r="FKN107" s="229"/>
      <c r="FKO107" s="229"/>
      <c r="FKP107" s="229"/>
      <c r="FKQ107" s="229"/>
      <c r="FKR107" s="229"/>
      <c r="FKS107" s="229"/>
      <c r="FKT107" s="229"/>
      <c r="FKU107" s="229"/>
      <c r="FKV107" s="229"/>
      <c r="FKW107" s="229"/>
      <c r="FKX107" s="229"/>
      <c r="FKY107" s="229"/>
      <c r="FKZ107" s="229"/>
      <c r="FLA107" s="229"/>
      <c r="FLB107" s="229"/>
      <c r="FLC107" s="229"/>
      <c r="FLD107" s="229"/>
      <c r="FLE107" s="229"/>
      <c r="FLF107" s="229"/>
      <c r="FLG107" s="229"/>
      <c r="FLH107" s="229"/>
      <c r="FLI107" s="229"/>
      <c r="FLJ107" s="229"/>
      <c r="FLK107" s="229"/>
      <c r="FLL107" s="229"/>
      <c r="FLM107" s="229"/>
      <c r="FLN107" s="229"/>
      <c r="FLO107" s="229"/>
      <c r="FLP107" s="229"/>
      <c r="FLQ107" s="229"/>
      <c r="FLR107" s="229"/>
      <c r="FLS107" s="229"/>
      <c r="FLT107" s="229"/>
      <c r="FLU107" s="229"/>
      <c r="FLV107" s="229"/>
      <c r="FLW107" s="229"/>
      <c r="FLX107" s="229"/>
      <c r="FLY107" s="229"/>
      <c r="FLZ107" s="229"/>
      <c r="FMA107" s="229"/>
      <c r="FMB107" s="229"/>
      <c r="FMC107" s="229"/>
      <c r="FMD107" s="229"/>
      <c r="FME107" s="229"/>
      <c r="FMF107" s="229"/>
      <c r="FMG107" s="229"/>
      <c r="FMH107" s="229"/>
      <c r="FMI107" s="229"/>
      <c r="FMJ107" s="229"/>
      <c r="FMK107" s="229"/>
      <c r="FML107" s="229"/>
      <c r="FMM107" s="229"/>
      <c r="FMN107" s="229"/>
      <c r="FMO107" s="229"/>
      <c r="FMP107" s="229"/>
      <c r="FMQ107" s="229"/>
      <c r="FMR107" s="229"/>
      <c r="FMS107" s="229"/>
      <c r="FMT107" s="229"/>
      <c r="FMU107" s="229"/>
      <c r="FMV107" s="229"/>
      <c r="FMW107" s="229"/>
      <c r="FMX107" s="229"/>
      <c r="FMY107" s="229"/>
      <c r="FMZ107" s="229"/>
      <c r="FNA107" s="229"/>
      <c r="FNB107" s="229"/>
      <c r="FNC107" s="229"/>
      <c r="FND107" s="229"/>
      <c r="FNE107" s="229"/>
      <c r="FNF107" s="229"/>
      <c r="FNG107" s="229"/>
      <c r="FNH107" s="229"/>
      <c r="FNI107" s="229"/>
      <c r="FNJ107" s="229"/>
      <c r="FNK107" s="229"/>
      <c r="FNL107" s="229"/>
      <c r="FNM107" s="229"/>
      <c r="FNN107" s="229"/>
      <c r="FNO107" s="229"/>
      <c r="FNP107" s="229"/>
      <c r="FNQ107" s="229"/>
      <c r="FNR107" s="229"/>
      <c r="FNS107" s="229"/>
      <c r="FNT107" s="229"/>
      <c r="FNU107" s="229"/>
      <c r="FNV107" s="229"/>
      <c r="FNW107" s="229"/>
      <c r="FNX107" s="229"/>
      <c r="FNY107" s="229"/>
      <c r="FNZ107" s="229"/>
      <c r="FOA107" s="229"/>
      <c r="FOB107" s="229"/>
      <c r="FOC107" s="229"/>
      <c r="FOD107" s="229"/>
      <c r="FOE107" s="229"/>
      <c r="FOF107" s="229"/>
      <c r="FOG107" s="229"/>
      <c r="FOH107" s="229"/>
      <c r="FOI107" s="229"/>
      <c r="FOJ107" s="229"/>
      <c r="FOK107" s="229"/>
      <c r="FOL107" s="229"/>
      <c r="FOM107" s="229"/>
      <c r="FON107" s="229"/>
      <c r="FOO107" s="229"/>
      <c r="FOP107" s="229"/>
      <c r="FOQ107" s="229"/>
      <c r="FOR107" s="229"/>
      <c r="FOS107" s="229"/>
      <c r="FOT107" s="229"/>
      <c r="FOU107" s="229"/>
      <c r="FOV107" s="229"/>
      <c r="FOW107" s="229"/>
      <c r="FOX107" s="229"/>
      <c r="FOY107" s="229"/>
      <c r="FOZ107" s="229"/>
      <c r="FPA107" s="229"/>
      <c r="FPB107" s="229"/>
      <c r="FPC107" s="229"/>
      <c r="FPD107" s="229"/>
      <c r="FPE107" s="229"/>
      <c r="FPF107" s="229"/>
      <c r="FPG107" s="229"/>
      <c r="FPH107" s="229"/>
      <c r="FPI107" s="229"/>
      <c r="FPJ107" s="229"/>
      <c r="FPK107" s="229"/>
      <c r="FPL107" s="229"/>
      <c r="FPM107" s="229"/>
      <c r="FPN107" s="229"/>
      <c r="FPO107" s="229"/>
      <c r="FPP107" s="229"/>
      <c r="FPQ107" s="229"/>
      <c r="FPR107" s="229"/>
      <c r="FPS107" s="229"/>
      <c r="FPT107" s="229"/>
      <c r="FPU107" s="229"/>
      <c r="FPV107" s="229"/>
      <c r="FPW107" s="229"/>
      <c r="FPX107" s="229"/>
      <c r="FPY107" s="229"/>
      <c r="FPZ107" s="229"/>
      <c r="FQA107" s="229"/>
      <c r="FQB107" s="229"/>
      <c r="FQC107" s="229"/>
      <c r="FQD107" s="229"/>
      <c r="FQE107" s="229"/>
      <c r="FQF107" s="229"/>
      <c r="FQG107" s="229"/>
      <c r="FQH107" s="229"/>
      <c r="FQI107" s="229"/>
      <c r="FQJ107" s="229"/>
      <c r="FQK107" s="229"/>
      <c r="FQL107" s="229"/>
      <c r="FQM107" s="229"/>
      <c r="FQN107" s="229"/>
      <c r="FQO107" s="229"/>
      <c r="FQP107" s="229"/>
      <c r="FQQ107" s="229"/>
      <c r="FQR107" s="229"/>
      <c r="FQS107" s="229"/>
      <c r="FQT107" s="229"/>
      <c r="FQU107" s="229"/>
      <c r="FQV107" s="229"/>
      <c r="FQW107" s="229"/>
      <c r="FQX107" s="229"/>
      <c r="FQY107" s="229"/>
      <c r="FQZ107" s="229"/>
      <c r="FRA107" s="229"/>
      <c r="FRB107" s="229"/>
      <c r="FRC107" s="229"/>
      <c r="FRD107" s="229"/>
      <c r="FRE107" s="229"/>
      <c r="FRF107" s="229"/>
      <c r="FRG107" s="229"/>
      <c r="FRH107" s="229"/>
      <c r="FRI107" s="229"/>
      <c r="FRJ107" s="229"/>
      <c r="FRK107" s="229"/>
      <c r="FRL107" s="229"/>
      <c r="FRM107" s="229"/>
      <c r="FRN107" s="229"/>
      <c r="FRO107" s="229"/>
      <c r="FRP107" s="229"/>
      <c r="FRQ107" s="229"/>
      <c r="FRR107" s="229"/>
      <c r="FRS107" s="229"/>
      <c r="FRT107" s="229"/>
      <c r="FRU107" s="229"/>
      <c r="FRV107" s="229"/>
      <c r="FRW107" s="229"/>
      <c r="FRX107" s="229"/>
      <c r="FRY107" s="229"/>
      <c r="FRZ107" s="229"/>
      <c r="FSA107" s="229"/>
      <c r="FSB107" s="229"/>
      <c r="FSC107" s="229"/>
      <c r="FSD107" s="229"/>
      <c r="FSE107" s="229"/>
      <c r="FSF107" s="229"/>
      <c r="FSG107" s="229"/>
      <c r="FSH107" s="229"/>
      <c r="FSI107" s="229"/>
      <c r="FSJ107" s="229"/>
      <c r="FSK107" s="229"/>
      <c r="FSL107" s="229"/>
      <c r="FSM107" s="229"/>
      <c r="FSN107" s="229"/>
      <c r="FSO107" s="229"/>
      <c r="FSP107" s="229"/>
      <c r="FSQ107" s="229"/>
      <c r="FSR107" s="229"/>
      <c r="FSS107" s="229"/>
      <c r="FST107" s="229"/>
      <c r="FSU107" s="229"/>
      <c r="FSV107" s="229"/>
      <c r="FSW107" s="229"/>
      <c r="FSX107" s="229"/>
      <c r="FSY107" s="229"/>
      <c r="FSZ107" s="229"/>
      <c r="FTA107" s="229"/>
      <c r="FTB107" s="229"/>
      <c r="FTC107" s="229"/>
      <c r="FTD107" s="229"/>
      <c r="FTE107" s="229"/>
      <c r="FTF107" s="229"/>
      <c r="FTG107" s="229"/>
      <c r="FTH107" s="229"/>
      <c r="FTI107" s="229"/>
      <c r="FTJ107" s="229"/>
      <c r="FTK107" s="229"/>
      <c r="FTL107" s="229"/>
      <c r="FTM107" s="229"/>
      <c r="FTN107" s="229"/>
      <c r="FTO107" s="229"/>
      <c r="FTP107" s="229"/>
      <c r="FTQ107" s="229"/>
      <c r="FTR107" s="229"/>
      <c r="FTS107" s="229"/>
      <c r="FTT107" s="229"/>
      <c r="FTU107" s="229"/>
      <c r="FTV107" s="229"/>
      <c r="FTW107" s="229"/>
      <c r="FTX107" s="229"/>
      <c r="FTY107" s="229"/>
      <c r="FTZ107" s="229"/>
      <c r="FUA107" s="229"/>
      <c r="FUB107" s="229"/>
      <c r="FUC107" s="229"/>
      <c r="FUD107" s="229"/>
      <c r="FUE107" s="229"/>
      <c r="FUF107" s="229"/>
      <c r="FUG107" s="229"/>
      <c r="FUH107" s="229"/>
      <c r="FUI107" s="229"/>
      <c r="FUJ107" s="229"/>
      <c r="FUK107" s="229"/>
      <c r="FUL107" s="229"/>
      <c r="FUM107" s="229"/>
      <c r="FUN107" s="229"/>
      <c r="FUO107" s="229"/>
      <c r="FUP107" s="229"/>
      <c r="FUQ107" s="229"/>
      <c r="FUR107" s="229"/>
      <c r="FUS107" s="229"/>
      <c r="FUT107" s="229"/>
      <c r="FUU107" s="229"/>
      <c r="FUV107" s="229"/>
      <c r="FUW107" s="229"/>
      <c r="FUX107" s="229"/>
      <c r="FUY107" s="229"/>
      <c r="FUZ107" s="229"/>
      <c r="FVA107" s="229"/>
      <c r="FVB107" s="229"/>
      <c r="FVC107" s="229"/>
      <c r="FVD107" s="229"/>
      <c r="FVE107" s="229"/>
      <c r="FVF107" s="229"/>
      <c r="FVG107" s="229"/>
      <c r="FVH107" s="229"/>
      <c r="FVI107" s="229"/>
      <c r="FVJ107" s="229"/>
      <c r="FVK107" s="229"/>
      <c r="FVL107" s="229"/>
      <c r="FVM107" s="229"/>
      <c r="FVN107" s="229"/>
      <c r="FVO107" s="229"/>
      <c r="FVP107" s="229"/>
      <c r="FVQ107" s="229"/>
      <c r="FVR107" s="229"/>
      <c r="FVS107" s="229"/>
      <c r="FVT107" s="229"/>
      <c r="FVU107" s="229"/>
      <c r="FVV107" s="229"/>
      <c r="FVW107" s="229"/>
      <c r="FVX107" s="229"/>
      <c r="FVY107" s="229"/>
      <c r="FVZ107" s="229"/>
      <c r="FWA107" s="229"/>
      <c r="FWB107" s="229"/>
      <c r="FWC107" s="229"/>
      <c r="FWD107" s="229"/>
      <c r="FWE107" s="229"/>
      <c r="FWF107" s="229"/>
      <c r="FWG107" s="229"/>
      <c r="FWH107" s="229"/>
      <c r="FWI107" s="229"/>
      <c r="FWJ107" s="229"/>
      <c r="FWK107" s="229"/>
      <c r="FWL107" s="229"/>
      <c r="FWM107" s="229"/>
      <c r="FWN107" s="229"/>
      <c r="FWO107" s="229"/>
      <c r="FWP107" s="229"/>
      <c r="FWQ107" s="229"/>
      <c r="FWR107" s="229"/>
      <c r="FWS107" s="229"/>
      <c r="FWT107" s="229"/>
      <c r="FWU107" s="229"/>
      <c r="FWV107" s="229"/>
      <c r="FWW107" s="229"/>
      <c r="FWX107" s="229"/>
      <c r="FWY107" s="229"/>
      <c r="FWZ107" s="229"/>
      <c r="FXA107" s="229"/>
      <c r="FXB107" s="229"/>
      <c r="FXC107" s="229"/>
      <c r="FXD107" s="229"/>
      <c r="FXE107" s="229"/>
      <c r="FXF107" s="229"/>
      <c r="FXG107" s="229"/>
      <c r="FXH107" s="229"/>
      <c r="FXI107" s="229"/>
      <c r="FXJ107" s="229"/>
      <c r="FXK107" s="229"/>
      <c r="FXL107" s="229"/>
      <c r="FXM107" s="229"/>
      <c r="FXN107" s="229"/>
      <c r="FXO107" s="229"/>
      <c r="FXP107" s="229"/>
      <c r="FXQ107" s="229"/>
      <c r="FXR107" s="229"/>
      <c r="FXS107" s="229"/>
      <c r="FXT107" s="229"/>
      <c r="FXU107" s="229"/>
      <c r="FXV107" s="229"/>
      <c r="FXW107" s="229"/>
      <c r="FXX107" s="229"/>
      <c r="FXY107" s="229"/>
      <c r="FXZ107" s="229"/>
      <c r="FYA107" s="229"/>
      <c r="FYB107" s="229"/>
      <c r="FYC107" s="229"/>
      <c r="FYD107" s="229"/>
      <c r="FYE107" s="229"/>
      <c r="FYF107" s="229"/>
      <c r="FYG107" s="229"/>
      <c r="FYH107" s="229"/>
      <c r="FYI107" s="229"/>
      <c r="FYJ107" s="229"/>
      <c r="FYK107" s="229"/>
      <c r="FYL107" s="229"/>
      <c r="FYM107" s="229"/>
      <c r="FYN107" s="229"/>
      <c r="FYO107" s="229"/>
      <c r="FYP107" s="229"/>
      <c r="FYQ107" s="229"/>
      <c r="FYR107" s="229"/>
      <c r="FYS107" s="229"/>
      <c r="FYT107" s="229"/>
      <c r="FYU107" s="229"/>
      <c r="FYV107" s="229"/>
      <c r="FYW107" s="229"/>
      <c r="FYX107" s="229"/>
      <c r="FYY107" s="229"/>
      <c r="FYZ107" s="229"/>
      <c r="FZA107" s="229"/>
      <c r="FZB107" s="229"/>
      <c r="FZC107" s="229"/>
      <c r="FZD107" s="229"/>
      <c r="FZE107" s="229"/>
      <c r="FZF107" s="229"/>
      <c r="FZG107" s="229"/>
      <c r="FZH107" s="229"/>
      <c r="FZI107" s="229"/>
      <c r="FZJ107" s="229"/>
      <c r="FZK107" s="229"/>
      <c r="FZL107" s="229"/>
      <c r="FZM107" s="229"/>
      <c r="FZN107" s="229"/>
      <c r="FZO107" s="229"/>
      <c r="FZP107" s="229"/>
      <c r="FZQ107" s="229"/>
      <c r="FZR107" s="229"/>
      <c r="FZS107" s="229"/>
      <c r="FZT107" s="229"/>
      <c r="FZU107" s="229"/>
      <c r="FZV107" s="229"/>
      <c r="FZW107" s="229"/>
      <c r="FZX107" s="229"/>
      <c r="FZY107" s="229"/>
      <c r="FZZ107" s="229"/>
      <c r="GAA107" s="229"/>
      <c r="GAB107" s="229"/>
      <c r="GAC107" s="229"/>
      <c r="GAD107" s="229"/>
      <c r="GAE107" s="229"/>
      <c r="GAF107" s="229"/>
      <c r="GAG107" s="229"/>
      <c r="GAH107" s="229"/>
      <c r="GAI107" s="229"/>
      <c r="GAJ107" s="229"/>
      <c r="GAK107" s="229"/>
      <c r="GAL107" s="229"/>
      <c r="GAM107" s="229"/>
      <c r="GAN107" s="229"/>
      <c r="GAO107" s="229"/>
      <c r="GAP107" s="229"/>
      <c r="GAQ107" s="229"/>
      <c r="GAR107" s="229"/>
      <c r="GAS107" s="229"/>
      <c r="GAT107" s="229"/>
      <c r="GAU107" s="229"/>
      <c r="GAV107" s="229"/>
      <c r="GAW107" s="229"/>
      <c r="GAX107" s="229"/>
      <c r="GAY107" s="229"/>
      <c r="GAZ107" s="229"/>
      <c r="GBA107" s="229"/>
      <c r="GBB107" s="229"/>
      <c r="GBC107" s="229"/>
      <c r="GBD107" s="229"/>
      <c r="GBE107" s="229"/>
      <c r="GBF107" s="229"/>
      <c r="GBG107" s="229"/>
      <c r="GBH107" s="229"/>
      <c r="GBI107" s="229"/>
      <c r="GBJ107" s="229"/>
      <c r="GBK107" s="229"/>
      <c r="GBL107" s="229"/>
      <c r="GBM107" s="229"/>
      <c r="GBN107" s="229"/>
      <c r="GBO107" s="229"/>
      <c r="GBP107" s="229"/>
      <c r="GBQ107" s="229"/>
      <c r="GBR107" s="229"/>
      <c r="GBS107" s="229"/>
      <c r="GBT107" s="229"/>
      <c r="GBU107" s="229"/>
      <c r="GBV107" s="229"/>
      <c r="GBW107" s="229"/>
      <c r="GBX107" s="229"/>
      <c r="GBY107" s="229"/>
      <c r="GBZ107" s="229"/>
      <c r="GCA107" s="229"/>
      <c r="GCB107" s="229"/>
      <c r="GCC107" s="229"/>
      <c r="GCD107" s="229"/>
      <c r="GCE107" s="229"/>
      <c r="GCF107" s="229"/>
      <c r="GCG107" s="229"/>
      <c r="GCH107" s="229"/>
      <c r="GCI107" s="229"/>
      <c r="GCJ107" s="229"/>
      <c r="GCK107" s="229"/>
      <c r="GCL107" s="229"/>
      <c r="GCM107" s="229"/>
      <c r="GCN107" s="229"/>
      <c r="GCO107" s="229"/>
      <c r="GCP107" s="229"/>
      <c r="GCQ107" s="229"/>
      <c r="GCR107" s="229"/>
      <c r="GCS107" s="229"/>
      <c r="GCT107" s="229"/>
      <c r="GCU107" s="229"/>
      <c r="GCV107" s="229"/>
      <c r="GCW107" s="229"/>
      <c r="GCX107" s="229"/>
      <c r="GCY107" s="229"/>
      <c r="GCZ107" s="229"/>
      <c r="GDA107" s="229"/>
      <c r="GDB107" s="229"/>
      <c r="GDC107" s="229"/>
      <c r="GDD107" s="229"/>
      <c r="GDE107" s="229"/>
      <c r="GDF107" s="229"/>
      <c r="GDG107" s="229"/>
      <c r="GDH107" s="229"/>
      <c r="GDI107" s="229"/>
      <c r="GDJ107" s="229"/>
      <c r="GDK107" s="229"/>
      <c r="GDL107" s="229"/>
      <c r="GDM107" s="229"/>
      <c r="GDN107" s="229"/>
      <c r="GDO107" s="229"/>
      <c r="GDP107" s="229"/>
      <c r="GDQ107" s="229"/>
      <c r="GDR107" s="229"/>
      <c r="GDS107" s="229"/>
      <c r="GDT107" s="229"/>
      <c r="GDU107" s="229"/>
      <c r="GDV107" s="229"/>
      <c r="GDW107" s="229"/>
      <c r="GDX107" s="229"/>
      <c r="GDY107" s="229"/>
      <c r="GDZ107" s="229"/>
      <c r="GEA107" s="229"/>
      <c r="GEB107" s="229"/>
      <c r="GEC107" s="229"/>
      <c r="GED107" s="229"/>
      <c r="GEE107" s="229"/>
      <c r="GEF107" s="229"/>
      <c r="GEG107" s="229"/>
      <c r="GEH107" s="229"/>
      <c r="GEI107" s="229"/>
      <c r="GEJ107" s="229"/>
      <c r="GEK107" s="229"/>
      <c r="GEL107" s="229"/>
      <c r="GEM107" s="229"/>
      <c r="GEN107" s="229"/>
      <c r="GEO107" s="229"/>
      <c r="GEP107" s="229"/>
      <c r="GEQ107" s="229"/>
      <c r="GER107" s="229"/>
      <c r="GES107" s="229"/>
      <c r="GET107" s="229"/>
      <c r="GEU107" s="229"/>
      <c r="GEV107" s="229"/>
      <c r="GEW107" s="229"/>
      <c r="GEX107" s="229"/>
      <c r="GEY107" s="229"/>
      <c r="GEZ107" s="229"/>
      <c r="GFA107" s="229"/>
      <c r="GFB107" s="229"/>
      <c r="GFC107" s="229"/>
      <c r="GFD107" s="229"/>
      <c r="GFE107" s="229"/>
      <c r="GFF107" s="229"/>
      <c r="GFG107" s="229"/>
      <c r="GFH107" s="229"/>
      <c r="GFI107" s="229"/>
      <c r="GFJ107" s="229"/>
      <c r="GFK107" s="229"/>
      <c r="GFL107" s="229"/>
      <c r="GFM107" s="229"/>
      <c r="GFN107" s="229"/>
      <c r="GFO107" s="229"/>
      <c r="GFP107" s="229"/>
      <c r="GFQ107" s="229"/>
      <c r="GFR107" s="229"/>
      <c r="GFS107" s="229"/>
      <c r="GFT107" s="229"/>
      <c r="GFU107" s="229"/>
      <c r="GFV107" s="229"/>
      <c r="GFW107" s="229"/>
      <c r="GFX107" s="229"/>
      <c r="GFY107" s="229"/>
      <c r="GFZ107" s="229"/>
      <c r="GGA107" s="229"/>
      <c r="GGB107" s="229"/>
      <c r="GGC107" s="229"/>
      <c r="GGD107" s="229"/>
      <c r="GGE107" s="229"/>
      <c r="GGF107" s="229"/>
      <c r="GGG107" s="229"/>
      <c r="GGH107" s="229"/>
      <c r="GGI107" s="229"/>
      <c r="GGJ107" s="229"/>
      <c r="GGK107" s="229"/>
      <c r="GGL107" s="229"/>
      <c r="GGM107" s="229"/>
      <c r="GGN107" s="229"/>
      <c r="GGO107" s="229"/>
      <c r="GGP107" s="229"/>
      <c r="GGQ107" s="229"/>
      <c r="GGR107" s="229"/>
      <c r="GGS107" s="229"/>
      <c r="GGT107" s="229"/>
      <c r="GGU107" s="229"/>
      <c r="GGV107" s="229"/>
      <c r="GGW107" s="229"/>
      <c r="GGX107" s="229"/>
      <c r="GGY107" s="229"/>
      <c r="GGZ107" s="229"/>
      <c r="GHA107" s="229"/>
      <c r="GHB107" s="229"/>
      <c r="GHC107" s="229"/>
      <c r="GHD107" s="229"/>
      <c r="GHE107" s="229"/>
      <c r="GHF107" s="229"/>
      <c r="GHG107" s="229"/>
      <c r="GHH107" s="229"/>
      <c r="GHI107" s="229"/>
      <c r="GHJ107" s="229"/>
      <c r="GHK107" s="229"/>
      <c r="GHL107" s="229"/>
      <c r="GHM107" s="229"/>
      <c r="GHN107" s="229"/>
      <c r="GHO107" s="229"/>
      <c r="GHP107" s="229"/>
      <c r="GHQ107" s="229"/>
      <c r="GHR107" s="229"/>
      <c r="GHS107" s="229"/>
      <c r="GHT107" s="229"/>
      <c r="GHU107" s="229"/>
      <c r="GHV107" s="229"/>
      <c r="GHW107" s="229"/>
      <c r="GHX107" s="229"/>
      <c r="GHY107" s="229"/>
      <c r="GHZ107" s="229"/>
      <c r="GIA107" s="229"/>
      <c r="GIB107" s="229"/>
      <c r="GIC107" s="229"/>
      <c r="GID107" s="229"/>
      <c r="GIE107" s="229"/>
      <c r="GIF107" s="229"/>
      <c r="GIG107" s="229"/>
      <c r="GIH107" s="229"/>
      <c r="GII107" s="229"/>
      <c r="GIJ107" s="229"/>
      <c r="GIK107" s="229"/>
      <c r="GIL107" s="229"/>
      <c r="GIM107" s="229"/>
      <c r="GIN107" s="229"/>
      <c r="GIO107" s="229"/>
      <c r="GIP107" s="229"/>
      <c r="GIQ107" s="229"/>
      <c r="GIR107" s="229"/>
      <c r="GIS107" s="229"/>
      <c r="GIT107" s="229"/>
      <c r="GIU107" s="229"/>
      <c r="GIV107" s="229"/>
      <c r="GIW107" s="229"/>
      <c r="GIX107" s="229"/>
      <c r="GIY107" s="229"/>
      <c r="GIZ107" s="229"/>
      <c r="GJA107" s="229"/>
      <c r="GJB107" s="229"/>
      <c r="GJC107" s="229"/>
      <c r="GJD107" s="229"/>
      <c r="GJE107" s="229"/>
      <c r="GJF107" s="229"/>
      <c r="GJG107" s="229"/>
      <c r="GJH107" s="229"/>
      <c r="GJI107" s="229"/>
      <c r="GJJ107" s="229"/>
      <c r="GJK107" s="229"/>
      <c r="GJL107" s="229"/>
      <c r="GJM107" s="229"/>
      <c r="GJN107" s="229"/>
      <c r="GJO107" s="229"/>
      <c r="GJP107" s="229"/>
      <c r="GJQ107" s="229"/>
      <c r="GJR107" s="229"/>
      <c r="GJS107" s="229"/>
      <c r="GJT107" s="229"/>
      <c r="GJU107" s="229"/>
      <c r="GJV107" s="229"/>
      <c r="GJW107" s="229"/>
      <c r="GJX107" s="229"/>
      <c r="GJY107" s="229"/>
      <c r="GJZ107" s="229"/>
      <c r="GKA107" s="229"/>
      <c r="GKB107" s="229"/>
      <c r="GKC107" s="229"/>
      <c r="GKD107" s="229"/>
      <c r="GKE107" s="229"/>
      <c r="GKF107" s="229"/>
      <c r="GKG107" s="229"/>
      <c r="GKH107" s="229"/>
      <c r="GKI107" s="229"/>
      <c r="GKJ107" s="229"/>
      <c r="GKK107" s="229"/>
      <c r="GKL107" s="229"/>
      <c r="GKM107" s="229"/>
      <c r="GKN107" s="229"/>
      <c r="GKO107" s="229"/>
      <c r="GKP107" s="229"/>
      <c r="GKQ107" s="229"/>
      <c r="GKR107" s="229"/>
      <c r="GKS107" s="229"/>
      <c r="GKT107" s="229"/>
      <c r="GKU107" s="229"/>
      <c r="GKV107" s="229"/>
      <c r="GKW107" s="229"/>
      <c r="GKX107" s="229"/>
      <c r="GKY107" s="229"/>
      <c r="GKZ107" s="229"/>
      <c r="GLA107" s="229"/>
      <c r="GLB107" s="229"/>
      <c r="GLC107" s="229"/>
      <c r="GLD107" s="229"/>
      <c r="GLE107" s="229"/>
      <c r="GLF107" s="229"/>
      <c r="GLG107" s="229"/>
      <c r="GLH107" s="229"/>
      <c r="GLI107" s="229"/>
      <c r="GLJ107" s="229"/>
      <c r="GLK107" s="229"/>
      <c r="GLL107" s="229"/>
      <c r="GLM107" s="229"/>
      <c r="GLN107" s="229"/>
      <c r="GLO107" s="229"/>
      <c r="GLP107" s="229"/>
      <c r="GLQ107" s="229"/>
      <c r="GLR107" s="229"/>
      <c r="GLS107" s="229"/>
      <c r="GLT107" s="229"/>
      <c r="GLU107" s="229"/>
      <c r="GLV107" s="229"/>
      <c r="GLW107" s="229"/>
      <c r="GLX107" s="229"/>
      <c r="GLY107" s="229"/>
      <c r="GLZ107" s="229"/>
      <c r="GMA107" s="229"/>
      <c r="GMB107" s="229"/>
      <c r="GMC107" s="229"/>
      <c r="GMD107" s="229"/>
      <c r="GME107" s="229"/>
      <c r="GMF107" s="229"/>
      <c r="GMG107" s="229"/>
      <c r="GMH107" s="229"/>
      <c r="GMI107" s="229"/>
      <c r="GMJ107" s="229"/>
      <c r="GMK107" s="229"/>
      <c r="GML107" s="229"/>
      <c r="GMM107" s="229"/>
      <c r="GMN107" s="229"/>
      <c r="GMO107" s="229"/>
      <c r="GMP107" s="229"/>
      <c r="GMQ107" s="229"/>
      <c r="GMR107" s="229"/>
      <c r="GMS107" s="229"/>
      <c r="GMT107" s="229"/>
      <c r="GMU107" s="229"/>
      <c r="GMV107" s="229"/>
      <c r="GMW107" s="229"/>
      <c r="GMX107" s="229"/>
      <c r="GMY107" s="229"/>
      <c r="GMZ107" s="229"/>
      <c r="GNA107" s="229"/>
      <c r="GNB107" s="229"/>
      <c r="GNC107" s="229"/>
      <c r="GND107" s="229"/>
      <c r="GNE107" s="229"/>
      <c r="GNF107" s="229"/>
      <c r="GNG107" s="229"/>
      <c r="GNH107" s="229"/>
      <c r="GNI107" s="229"/>
      <c r="GNJ107" s="229"/>
      <c r="GNK107" s="229"/>
      <c r="GNL107" s="229"/>
      <c r="GNM107" s="229"/>
      <c r="GNN107" s="229"/>
      <c r="GNO107" s="229"/>
      <c r="GNP107" s="229"/>
      <c r="GNQ107" s="229"/>
      <c r="GNR107" s="229"/>
      <c r="GNS107" s="229"/>
      <c r="GNT107" s="229"/>
      <c r="GNU107" s="229"/>
      <c r="GNV107" s="229"/>
      <c r="GNW107" s="229"/>
      <c r="GNX107" s="229"/>
      <c r="GNY107" s="229"/>
      <c r="GNZ107" s="229"/>
      <c r="GOA107" s="229"/>
      <c r="GOB107" s="229"/>
      <c r="GOC107" s="229"/>
      <c r="GOD107" s="229"/>
      <c r="GOE107" s="229"/>
      <c r="GOF107" s="229"/>
      <c r="GOG107" s="229"/>
      <c r="GOH107" s="229"/>
      <c r="GOI107" s="229"/>
      <c r="GOJ107" s="229"/>
      <c r="GOK107" s="229"/>
      <c r="GOL107" s="229"/>
      <c r="GOM107" s="229"/>
      <c r="GON107" s="229"/>
      <c r="GOO107" s="229"/>
      <c r="GOP107" s="229"/>
      <c r="GOQ107" s="229"/>
      <c r="GOR107" s="229"/>
      <c r="GOS107" s="229"/>
      <c r="GOT107" s="229"/>
      <c r="GOU107" s="229"/>
      <c r="GOV107" s="229"/>
      <c r="GOW107" s="229"/>
      <c r="GOX107" s="229"/>
      <c r="GOY107" s="229"/>
      <c r="GOZ107" s="229"/>
      <c r="GPA107" s="229"/>
      <c r="GPB107" s="229"/>
      <c r="GPC107" s="229"/>
      <c r="GPD107" s="229"/>
      <c r="GPE107" s="229"/>
      <c r="GPF107" s="229"/>
      <c r="GPG107" s="229"/>
      <c r="GPH107" s="229"/>
      <c r="GPI107" s="229"/>
      <c r="GPJ107" s="229"/>
      <c r="GPK107" s="229"/>
      <c r="GPL107" s="229"/>
      <c r="GPM107" s="229"/>
      <c r="GPN107" s="229"/>
      <c r="GPO107" s="229"/>
      <c r="GPP107" s="229"/>
      <c r="GPQ107" s="229"/>
      <c r="GPR107" s="229"/>
      <c r="GPS107" s="229"/>
      <c r="GPT107" s="229"/>
      <c r="GPU107" s="229"/>
      <c r="GPV107" s="229"/>
      <c r="GPW107" s="229"/>
      <c r="GPX107" s="229"/>
      <c r="GPY107" s="229"/>
      <c r="GPZ107" s="229"/>
      <c r="GQA107" s="229"/>
      <c r="GQB107" s="229"/>
      <c r="GQC107" s="229"/>
      <c r="GQD107" s="229"/>
      <c r="GQE107" s="229"/>
      <c r="GQF107" s="229"/>
      <c r="GQG107" s="229"/>
      <c r="GQH107" s="229"/>
      <c r="GQI107" s="229"/>
      <c r="GQJ107" s="229"/>
      <c r="GQK107" s="229"/>
      <c r="GQL107" s="229"/>
      <c r="GQM107" s="229"/>
      <c r="GQN107" s="229"/>
      <c r="GQO107" s="229"/>
      <c r="GQP107" s="229"/>
      <c r="GQQ107" s="229"/>
      <c r="GQR107" s="229"/>
      <c r="GQS107" s="229"/>
      <c r="GQT107" s="229"/>
      <c r="GQU107" s="229"/>
      <c r="GQV107" s="229"/>
      <c r="GQW107" s="229"/>
      <c r="GQX107" s="229"/>
      <c r="GQY107" s="229"/>
      <c r="GQZ107" s="229"/>
      <c r="GRA107" s="229"/>
      <c r="GRB107" s="229"/>
      <c r="GRC107" s="229"/>
      <c r="GRD107" s="229"/>
      <c r="GRE107" s="229"/>
      <c r="GRF107" s="229"/>
      <c r="GRG107" s="229"/>
      <c r="GRH107" s="229"/>
      <c r="GRI107" s="229"/>
      <c r="GRJ107" s="229"/>
      <c r="GRK107" s="229"/>
      <c r="GRL107" s="229"/>
      <c r="GRM107" s="229"/>
      <c r="GRN107" s="229"/>
      <c r="GRO107" s="229"/>
      <c r="GRP107" s="229"/>
      <c r="GRQ107" s="229"/>
      <c r="GRR107" s="229"/>
      <c r="GRS107" s="229"/>
      <c r="GRT107" s="229"/>
      <c r="GRU107" s="229"/>
      <c r="GRV107" s="229"/>
      <c r="GRW107" s="229"/>
      <c r="GRX107" s="229"/>
      <c r="GRY107" s="229"/>
      <c r="GRZ107" s="229"/>
      <c r="GSA107" s="229"/>
      <c r="GSB107" s="229"/>
      <c r="GSC107" s="229"/>
      <c r="GSD107" s="229"/>
      <c r="GSE107" s="229"/>
      <c r="GSF107" s="229"/>
      <c r="GSG107" s="229"/>
      <c r="GSH107" s="229"/>
      <c r="GSI107" s="229"/>
      <c r="GSJ107" s="229"/>
      <c r="GSK107" s="229"/>
      <c r="GSL107" s="229"/>
      <c r="GSM107" s="229"/>
      <c r="GSN107" s="229"/>
      <c r="GSO107" s="229"/>
      <c r="GSP107" s="229"/>
      <c r="GSQ107" s="229"/>
      <c r="GSR107" s="229"/>
      <c r="GSS107" s="229"/>
      <c r="GST107" s="229"/>
      <c r="GSU107" s="229"/>
      <c r="GSV107" s="229"/>
      <c r="GSW107" s="229"/>
      <c r="GSX107" s="229"/>
      <c r="GSY107" s="229"/>
      <c r="GSZ107" s="229"/>
      <c r="GTA107" s="229"/>
      <c r="GTB107" s="229"/>
      <c r="GTC107" s="229"/>
      <c r="GTD107" s="229"/>
      <c r="GTE107" s="229"/>
      <c r="GTF107" s="229"/>
      <c r="GTG107" s="229"/>
      <c r="GTH107" s="229"/>
      <c r="GTI107" s="229"/>
      <c r="GTJ107" s="229"/>
      <c r="GTK107" s="229"/>
      <c r="GTL107" s="229"/>
      <c r="GTM107" s="229"/>
      <c r="GTN107" s="229"/>
      <c r="GTO107" s="229"/>
      <c r="GTP107" s="229"/>
      <c r="GTQ107" s="229"/>
      <c r="GTR107" s="229"/>
      <c r="GTS107" s="229"/>
      <c r="GTT107" s="229"/>
      <c r="GTU107" s="229"/>
      <c r="GTV107" s="229"/>
      <c r="GTW107" s="229"/>
      <c r="GTX107" s="229"/>
      <c r="GTY107" s="229"/>
      <c r="GTZ107" s="229"/>
      <c r="GUA107" s="229"/>
      <c r="GUB107" s="229"/>
      <c r="GUC107" s="229"/>
      <c r="GUD107" s="229"/>
      <c r="GUE107" s="229"/>
      <c r="GUF107" s="229"/>
      <c r="GUG107" s="229"/>
      <c r="GUH107" s="229"/>
      <c r="GUI107" s="229"/>
      <c r="GUJ107" s="229"/>
      <c r="GUK107" s="229"/>
      <c r="GUL107" s="229"/>
      <c r="GUM107" s="229"/>
      <c r="GUN107" s="229"/>
      <c r="GUO107" s="229"/>
      <c r="GUP107" s="229"/>
      <c r="GUQ107" s="229"/>
      <c r="GUR107" s="229"/>
      <c r="GUS107" s="229"/>
      <c r="GUT107" s="229"/>
      <c r="GUU107" s="229"/>
      <c r="GUV107" s="229"/>
      <c r="GUW107" s="229"/>
      <c r="GUX107" s="229"/>
      <c r="GUY107" s="229"/>
      <c r="GUZ107" s="229"/>
      <c r="GVA107" s="229"/>
      <c r="GVB107" s="229"/>
      <c r="GVC107" s="229"/>
      <c r="GVD107" s="229"/>
      <c r="GVE107" s="229"/>
      <c r="GVF107" s="229"/>
      <c r="GVG107" s="229"/>
      <c r="GVH107" s="229"/>
      <c r="GVI107" s="229"/>
      <c r="GVJ107" s="229"/>
      <c r="GVK107" s="229"/>
      <c r="GVL107" s="229"/>
      <c r="GVM107" s="229"/>
      <c r="GVN107" s="229"/>
      <c r="GVO107" s="229"/>
      <c r="GVP107" s="229"/>
      <c r="GVQ107" s="229"/>
      <c r="GVR107" s="229"/>
      <c r="GVS107" s="229"/>
      <c r="GVT107" s="229"/>
      <c r="GVU107" s="229"/>
      <c r="GVV107" s="229"/>
      <c r="GVW107" s="229"/>
      <c r="GVX107" s="229"/>
      <c r="GVY107" s="229"/>
      <c r="GVZ107" s="229"/>
      <c r="GWA107" s="229"/>
      <c r="GWB107" s="229"/>
      <c r="GWC107" s="229"/>
      <c r="GWD107" s="229"/>
      <c r="GWE107" s="229"/>
      <c r="GWF107" s="229"/>
      <c r="GWG107" s="229"/>
      <c r="GWH107" s="229"/>
      <c r="GWI107" s="229"/>
      <c r="GWJ107" s="229"/>
      <c r="GWK107" s="229"/>
      <c r="GWL107" s="229"/>
      <c r="GWM107" s="229"/>
      <c r="GWN107" s="229"/>
      <c r="GWO107" s="229"/>
      <c r="GWP107" s="229"/>
      <c r="GWQ107" s="229"/>
      <c r="GWR107" s="229"/>
      <c r="GWS107" s="229"/>
      <c r="GWT107" s="229"/>
      <c r="GWU107" s="229"/>
      <c r="GWV107" s="229"/>
      <c r="GWW107" s="229"/>
      <c r="GWX107" s="229"/>
      <c r="GWY107" s="229"/>
      <c r="GWZ107" s="229"/>
      <c r="GXA107" s="229"/>
      <c r="GXB107" s="229"/>
      <c r="GXC107" s="229"/>
      <c r="GXD107" s="229"/>
      <c r="GXE107" s="229"/>
      <c r="GXF107" s="229"/>
      <c r="GXG107" s="229"/>
      <c r="GXH107" s="229"/>
      <c r="GXI107" s="229"/>
      <c r="GXJ107" s="229"/>
      <c r="GXK107" s="229"/>
      <c r="GXL107" s="229"/>
      <c r="GXM107" s="229"/>
      <c r="GXN107" s="229"/>
      <c r="GXO107" s="229"/>
      <c r="GXP107" s="229"/>
      <c r="GXQ107" s="229"/>
      <c r="GXR107" s="229"/>
      <c r="GXS107" s="229"/>
      <c r="GXT107" s="229"/>
      <c r="GXU107" s="229"/>
      <c r="GXV107" s="229"/>
      <c r="GXW107" s="229"/>
      <c r="GXX107" s="229"/>
      <c r="GXY107" s="229"/>
      <c r="GXZ107" s="229"/>
      <c r="GYA107" s="229"/>
      <c r="GYB107" s="229"/>
      <c r="GYC107" s="229"/>
      <c r="GYD107" s="229"/>
      <c r="GYE107" s="229"/>
      <c r="GYF107" s="229"/>
      <c r="GYG107" s="229"/>
      <c r="GYH107" s="229"/>
      <c r="GYI107" s="229"/>
      <c r="GYJ107" s="229"/>
      <c r="GYK107" s="229"/>
      <c r="GYL107" s="229"/>
      <c r="GYM107" s="229"/>
      <c r="GYN107" s="229"/>
      <c r="GYO107" s="229"/>
      <c r="GYP107" s="229"/>
      <c r="GYQ107" s="229"/>
      <c r="GYR107" s="229"/>
      <c r="GYS107" s="229"/>
      <c r="GYT107" s="229"/>
      <c r="GYU107" s="229"/>
      <c r="GYV107" s="229"/>
      <c r="GYW107" s="229"/>
      <c r="GYX107" s="229"/>
      <c r="GYY107" s="229"/>
      <c r="GYZ107" s="229"/>
      <c r="GZA107" s="229"/>
      <c r="GZB107" s="229"/>
      <c r="GZC107" s="229"/>
      <c r="GZD107" s="229"/>
      <c r="GZE107" s="229"/>
      <c r="GZF107" s="229"/>
      <c r="GZG107" s="229"/>
      <c r="GZH107" s="229"/>
      <c r="GZI107" s="229"/>
      <c r="GZJ107" s="229"/>
      <c r="GZK107" s="229"/>
      <c r="GZL107" s="229"/>
      <c r="GZM107" s="229"/>
      <c r="GZN107" s="229"/>
      <c r="GZO107" s="229"/>
      <c r="GZP107" s="229"/>
      <c r="GZQ107" s="229"/>
      <c r="GZR107" s="229"/>
      <c r="GZS107" s="229"/>
      <c r="GZT107" s="229"/>
      <c r="GZU107" s="229"/>
      <c r="GZV107" s="229"/>
      <c r="GZW107" s="229"/>
      <c r="GZX107" s="229"/>
      <c r="GZY107" s="229"/>
      <c r="GZZ107" s="229"/>
      <c r="HAA107" s="229"/>
      <c r="HAB107" s="229"/>
      <c r="HAC107" s="229"/>
      <c r="HAD107" s="229"/>
      <c r="HAE107" s="229"/>
      <c r="HAF107" s="229"/>
      <c r="HAG107" s="229"/>
      <c r="HAH107" s="229"/>
      <c r="HAI107" s="229"/>
      <c r="HAJ107" s="229"/>
      <c r="HAK107" s="229"/>
      <c r="HAL107" s="229"/>
      <c r="HAM107" s="229"/>
      <c r="HAN107" s="229"/>
      <c r="HAO107" s="229"/>
      <c r="HAP107" s="229"/>
      <c r="HAQ107" s="229"/>
      <c r="HAR107" s="229"/>
      <c r="HAS107" s="229"/>
      <c r="HAT107" s="229"/>
      <c r="HAU107" s="229"/>
      <c r="HAV107" s="229"/>
      <c r="HAW107" s="229"/>
      <c r="HAX107" s="229"/>
      <c r="HAY107" s="229"/>
      <c r="HAZ107" s="229"/>
      <c r="HBA107" s="229"/>
      <c r="HBB107" s="229"/>
      <c r="HBC107" s="229"/>
      <c r="HBD107" s="229"/>
      <c r="HBE107" s="229"/>
      <c r="HBF107" s="229"/>
      <c r="HBG107" s="229"/>
      <c r="HBH107" s="229"/>
      <c r="HBI107" s="229"/>
      <c r="HBJ107" s="229"/>
      <c r="HBK107" s="229"/>
      <c r="HBL107" s="229"/>
      <c r="HBM107" s="229"/>
      <c r="HBN107" s="229"/>
      <c r="HBO107" s="229"/>
      <c r="HBP107" s="229"/>
      <c r="HBQ107" s="229"/>
      <c r="HBR107" s="229"/>
      <c r="HBS107" s="229"/>
      <c r="HBT107" s="229"/>
      <c r="HBU107" s="229"/>
      <c r="HBV107" s="229"/>
      <c r="HBW107" s="229"/>
      <c r="HBX107" s="229"/>
      <c r="HBY107" s="229"/>
      <c r="HBZ107" s="229"/>
      <c r="HCA107" s="229"/>
      <c r="HCB107" s="229"/>
      <c r="HCC107" s="229"/>
      <c r="HCD107" s="229"/>
      <c r="HCE107" s="229"/>
      <c r="HCF107" s="229"/>
      <c r="HCG107" s="229"/>
      <c r="HCH107" s="229"/>
      <c r="HCI107" s="229"/>
      <c r="HCJ107" s="229"/>
      <c r="HCK107" s="229"/>
      <c r="HCL107" s="229"/>
      <c r="HCM107" s="229"/>
      <c r="HCN107" s="229"/>
      <c r="HCO107" s="229"/>
      <c r="HCP107" s="229"/>
      <c r="HCQ107" s="229"/>
      <c r="HCR107" s="229"/>
      <c r="HCS107" s="229"/>
      <c r="HCT107" s="229"/>
      <c r="HCU107" s="229"/>
      <c r="HCV107" s="229"/>
      <c r="HCW107" s="229"/>
      <c r="HCX107" s="229"/>
      <c r="HCY107" s="229"/>
      <c r="HCZ107" s="229"/>
      <c r="HDA107" s="229"/>
      <c r="HDB107" s="229"/>
      <c r="HDC107" s="229"/>
      <c r="HDD107" s="229"/>
      <c r="HDE107" s="229"/>
      <c r="HDF107" s="229"/>
      <c r="HDG107" s="229"/>
      <c r="HDH107" s="229"/>
      <c r="HDI107" s="229"/>
      <c r="HDJ107" s="229"/>
      <c r="HDK107" s="229"/>
      <c r="HDL107" s="229"/>
      <c r="HDM107" s="229"/>
      <c r="HDN107" s="229"/>
      <c r="HDO107" s="229"/>
      <c r="HDP107" s="229"/>
      <c r="HDQ107" s="229"/>
      <c r="HDR107" s="229"/>
      <c r="HDS107" s="229"/>
      <c r="HDT107" s="229"/>
      <c r="HDU107" s="229"/>
      <c r="HDV107" s="229"/>
      <c r="HDW107" s="229"/>
      <c r="HDX107" s="229"/>
      <c r="HDY107" s="229"/>
      <c r="HDZ107" s="229"/>
      <c r="HEA107" s="229"/>
      <c r="HEB107" s="229"/>
      <c r="HEC107" s="229"/>
      <c r="HED107" s="229"/>
      <c r="HEE107" s="229"/>
      <c r="HEF107" s="229"/>
      <c r="HEG107" s="229"/>
      <c r="HEH107" s="229"/>
      <c r="HEI107" s="229"/>
      <c r="HEJ107" s="229"/>
      <c r="HEK107" s="229"/>
      <c r="HEL107" s="229"/>
      <c r="HEM107" s="229"/>
      <c r="HEN107" s="229"/>
      <c r="HEO107" s="229"/>
      <c r="HEP107" s="229"/>
      <c r="HEQ107" s="229"/>
      <c r="HER107" s="229"/>
      <c r="HES107" s="229"/>
      <c r="HET107" s="229"/>
      <c r="HEU107" s="229"/>
      <c r="HEV107" s="229"/>
      <c r="HEW107" s="229"/>
      <c r="HEX107" s="229"/>
      <c r="HEY107" s="229"/>
      <c r="HEZ107" s="229"/>
      <c r="HFA107" s="229"/>
      <c r="HFB107" s="229"/>
      <c r="HFC107" s="229"/>
      <c r="HFD107" s="229"/>
      <c r="HFE107" s="229"/>
      <c r="HFF107" s="229"/>
      <c r="HFG107" s="229"/>
      <c r="HFH107" s="229"/>
      <c r="HFI107" s="229"/>
      <c r="HFJ107" s="229"/>
      <c r="HFK107" s="229"/>
      <c r="HFL107" s="229"/>
      <c r="HFM107" s="229"/>
      <c r="HFN107" s="229"/>
      <c r="HFO107" s="229"/>
      <c r="HFP107" s="229"/>
      <c r="HFQ107" s="229"/>
      <c r="HFR107" s="229"/>
      <c r="HFS107" s="229"/>
      <c r="HFT107" s="229"/>
      <c r="HFU107" s="229"/>
      <c r="HFV107" s="229"/>
      <c r="HFW107" s="229"/>
      <c r="HFX107" s="229"/>
      <c r="HFY107" s="229"/>
      <c r="HFZ107" s="229"/>
      <c r="HGA107" s="229"/>
      <c r="HGB107" s="229"/>
      <c r="HGC107" s="229"/>
      <c r="HGD107" s="229"/>
      <c r="HGE107" s="229"/>
      <c r="HGF107" s="229"/>
      <c r="HGG107" s="229"/>
      <c r="HGH107" s="229"/>
      <c r="HGI107" s="229"/>
      <c r="HGJ107" s="229"/>
      <c r="HGK107" s="229"/>
      <c r="HGL107" s="229"/>
      <c r="HGM107" s="229"/>
      <c r="HGN107" s="229"/>
      <c r="HGO107" s="229"/>
      <c r="HGP107" s="229"/>
      <c r="HGQ107" s="229"/>
      <c r="HGR107" s="229"/>
      <c r="HGS107" s="229"/>
      <c r="HGT107" s="229"/>
      <c r="HGU107" s="229"/>
      <c r="HGV107" s="229"/>
      <c r="HGW107" s="229"/>
      <c r="HGX107" s="229"/>
      <c r="HGY107" s="229"/>
      <c r="HGZ107" s="229"/>
      <c r="HHA107" s="229"/>
      <c r="HHB107" s="229"/>
      <c r="HHC107" s="229"/>
      <c r="HHD107" s="229"/>
      <c r="HHE107" s="229"/>
      <c r="HHF107" s="229"/>
      <c r="HHG107" s="229"/>
      <c r="HHH107" s="229"/>
      <c r="HHI107" s="229"/>
      <c r="HHJ107" s="229"/>
      <c r="HHK107" s="229"/>
      <c r="HHL107" s="229"/>
      <c r="HHM107" s="229"/>
      <c r="HHN107" s="229"/>
      <c r="HHO107" s="229"/>
      <c r="HHP107" s="229"/>
      <c r="HHQ107" s="229"/>
      <c r="HHR107" s="229"/>
      <c r="HHS107" s="229"/>
      <c r="HHT107" s="229"/>
      <c r="HHU107" s="229"/>
      <c r="HHV107" s="229"/>
      <c r="HHW107" s="229"/>
      <c r="HHX107" s="229"/>
      <c r="HHY107" s="229"/>
      <c r="HHZ107" s="229"/>
      <c r="HIA107" s="229"/>
      <c r="HIB107" s="229"/>
      <c r="HIC107" s="229"/>
      <c r="HID107" s="229"/>
      <c r="HIE107" s="229"/>
      <c r="HIF107" s="229"/>
      <c r="HIG107" s="229"/>
      <c r="HIH107" s="229"/>
      <c r="HII107" s="229"/>
      <c r="HIJ107" s="229"/>
      <c r="HIK107" s="229"/>
      <c r="HIL107" s="229"/>
      <c r="HIM107" s="229"/>
      <c r="HIN107" s="229"/>
      <c r="HIO107" s="229"/>
      <c r="HIP107" s="229"/>
      <c r="HIQ107" s="229"/>
      <c r="HIR107" s="229"/>
      <c r="HIS107" s="229"/>
      <c r="HIT107" s="229"/>
      <c r="HIU107" s="229"/>
      <c r="HIV107" s="229"/>
      <c r="HIW107" s="229"/>
      <c r="HIX107" s="229"/>
      <c r="HIY107" s="229"/>
      <c r="HIZ107" s="229"/>
      <c r="HJA107" s="229"/>
      <c r="HJB107" s="229"/>
      <c r="HJC107" s="229"/>
      <c r="HJD107" s="229"/>
      <c r="HJE107" s="229"/>
      <c r="HJF107" s="229"/>
      <c r="HJG107" s="229"/>
      <c r="HJH107" s="229"/>
      <c r="HJI107" s="229"/>
      <c r="HJJ107" s="229"/>
      <c r="HJK107" s="229"/>
      <c r="HJL107" s="229"/>
      <c r="HJM107" s="229"/>
      <c r="HJN107" s="229"/>
      <c r="HJO107" s="229"/>
      <c r="HJP107" s="229"/>
      <c r="HJQ107" s="229"/>
      <c r="HJR107" s="229"/>
      <c r="HJS107" s="229"/>
      <c r="HJT107" s="229"/>
      <c r="HJU107" s="229"/>
      <c r="HJV107" s="229"/>
      <c r="HJW107" s="229"/>
      <c r="HJX107" s="229"/>
      <c r="HJY107" s="229"/>
      <c r="HJZ107" s="229"/>
      <c r="HKA107" s="229"/>
      <c r="HKB107" s="229"/>
      <c r="HKC107" s="229"/>
      <c r="HKD107" s="229"/>
      <c r="HKE107" s="229"/>
      <c r="HKF107" s="229"/>
      <c r="HKG107" s="229"/>
      <c r="HKH107" s="229"/>
      <c r="HKI107" s="229"/>
      <c r="HKJ107" s="229"/>
      <c r="HKK107" s="229"/>
      <c r="HKL107" s="229"/>
      <c r="HKM107" s="229"/>
      <c r="HKN107" s="229"/>
      <c r="HKO107" s="229"/>
      <c r="HKP107" s="229"/>
      <c r="HKQ107" s="229"/>
      <c r="HKR107" s="229"/>
      <c r="HKS107" s="229"/>
      <c r="HKT107" s="229"/>
      <c r="HKU107" s="229"/>
      <c r="HKV107" s="229"/>
      <c r="HKW107" s="229"/>
      <c r="HKX107" s="229"/>
      <c r="HKY107" s="229"/>
      <c r="HKZ107" s="229"/>
      <c r="HLA107" s="229"/>
      <c r="HLB107" s="229"/>
      <c r="HLC107" s="229"/>
      <c r="HLD107" s="229"/>
      <c r="HLE107" s="229"/>
      <c r="HLF107" s="229"/>
      <c r="HLG107" s="229"/>
      <c r="HLH107" s="229"/>
      <c r="HLI107" s="229"/>
      <c r="HLJ107" s="229"/>
      <c r="HLK107" s="229"/>
      <c r="HLL107" s="229"/>
      <c r="HLM107" s="229"/>
      <c r="HLN107" s="229"/>
      <c r="HLO107" s="229"/>
      <c r="HLP107" s="229"/>
      <c r="HLQ107" s="229"/>
      <c r="HLR107" s="229"/>
      <c r="HLS107" s="229"/>
      <c r="HLT107" s="229"/>
      <c r="HLU107" s="229"/>
      <c r="HLV107" s="229"/>
      <c r="HLW107" s="229"/>
      <c r="HLX107" s="229"/>
      <c r="HLY107" s="229"/>
      <c r="HLZ107" s="229"/>
      <c r="HMA107" s="229"/>
      <c r="HMB107" s="229"/>
      <c r="HMC107" s="229"/>
      <c r="HMD107" s="229"/>
      <c r="HME107" s="229"/>
      <c r="HMF107" s="229"/>
      <c r="HMG107" s="229"/>
      <c r="HMH107" s="229"/>
      <c r="HMI107" s="229"/>
      <c r="HMJ107" s="229"/>
      <c r="HMK107" s="229"/>
      <c r="HML107" s="229"/>
      <c r="HMM107" s="229"/>
      <c r="HMN107" s="229"/>
      <c r="HMO107" s="229"/>
      <c r="HMP107" s="229"/>
      <c r="HMQ107" s="229"/>
      <c r="HMR107" s="229"/>
      <c r="HMS107" s="229"/>
      <c r="HMT107" s="229"/>
      <c r="HMU107" s="229"/>
      <c r="HMV107" s="229"/>
      <c r="HMW107" s="229"/>
      <c r="HMX107" s="229"/>
      <c r="HMY107" s="229"/>
      <c r="HMZ107" s="229"/>
      <c r="HNA107" s="229"/>
      <c r="HNB107" s="229"/>
      <c r="HNC107" s="229"/>
      <c r="HND107" s="229"/>
      <c r="HNE107" s="229"/>
      <c r="HNF107" s="229"/>
      <c r="HNG107" s="229"/>
      <c r="HNH107" s="229"/>
      <c r="HNI107" s="229"/>
      <c r="HNJ107" s="229"/>
      <c r="HNK107" s="229"/>
      <c r="HNL107" s="229"/>
      <c r="HNM107" s="229"/>
      <c r="HNN107" s="229"/>
      <c r="HNO107" s="229"/>
      <c r="HNP107" s="229"/>
      <c r="HNQ107" s="229"/>
      <c r="HNR107" s="229"/>
      <c r="HNS107" s="229"/>
      <c r="HNT107" s="229"/>
      <c r="HNU107" s="229"/>
      <c r="HNV107" s="229"/>
      <c r="HNW107" s="229"/>
      <c r="HNX107" s="229"/>
      <c r="HNY107" s="229"/>
      <c r="HNZ107" s="229"/>
      <c r="HOA107" s="229"/>
      <c r="HOB107" s="229"/>
      <c r="HOC107" s="229"/>
      <c r="HOD107" s="229"/>
      <c r="HOE107" s="229"/>
      <c r="HOF107" s="229"/>
      <c r="HOG107" s="229"/>
      <c r="HOH107" s="229"/>
      <c r="HOI107" s="229"/>
      <c r="HOJ107" s="229"/>
      <c r="HOK107" s="229"/>
      <c r="HOL107" s="229"/>
      <c r="HOM107" s="229"/>
      <c r="HON107" s="229"/>
      <c r="HOO107" s="229"/>
      <c r="HOP107" s="229"/>
      <c r="HOQ107" s="229"/>
      <c r="HOR107" s="229"/>
      <c r="HOS107" s="229"/>
      <c r="HOT107" s="229"/>
      <c r="HOU107" s="229"/>
      <c r="HOV107" s="229"/>
      <c r="HOW107" s="229"/>
      <c r="HOX107" s="229"/>
      <c r="HOY107" s="229"/>
      <c r="HOZ107" s="229"/>
      <c r="HPA107" s="229"/>
      <c r="HPB107" s="229"/>
      <c r="HPC107" s="229"/>
      <c r="HPD107" s="229"/>
      <c r="HPE107" s="229"/>
      <c r="HPF107" s="229"/>
      <c r="HPG107" s="229"/>
      <c r="HPH107" s="229"/>
      <c r="HPI107" s="229"/>
      <c r="HPJ107" s="229"/>
      <c r="HPK107" s="229"/>
      <c r="HPL107" s="229"/>
      <c r="HPM107" s="229"/>
      <c r="HPN107" s="229"/>
      <c r="HPO107" s="229"/>
      <c r="HPP107" s="229"/>
      <c r="HPQ107" s="229"/>
      <c r="HPR107" s="229"/>
      <c r="HPS107" s="229"/>
      <c r="HPT107" s="229"/>
      <c r="HPU107" s="229"/>
      <c r="HPV107" s="229"/>
      <c r="HPW107" s="229"/>
      <c r="HPX107" s="229"/>
      <c r="HPY107" s="229"/>
      <c r="HPZ107" s="229"/>
      <c r="HQA107" s="229"/>
      <c r="HQB107" s="229"/>
      <c r="HQC107" s="229"/>
      <c r="HQD107" s="229"/>
      <c r="HQE107" s="229"/>
      <c r="HQF107" s="229"/>
      <c r="HQG107" s="229"/>
      <c r="HQH107" s="229"/>
      <c r="HQI107" s="229"/>
      <c r="HQJ107" s="229"/>
      <c r="HQK107" s="229"/>
      <c r="HQL107" s="229"/>
      <c r="HQM107" s="229"/>
      <c r="HQN107" s="229"/>
      <c r="HQO107" s="229"/>
      <c r="HQP107" s="229"/>
      <c r="HQQ107" s="229"/>
      <c r="HQR107" s="229"/>
      <c r="HQS107" s="229"/>
      <c r="HQT107" s="229"/>
      <c r="HQU107" s="229"/>
      <c r="HQV107" s="229"/>
      <c r="HQW107" s="229"/>
      <c r="HQX107" s="229"/>
      <c r="HQY107" s="229"/>
      <c r="HQZ107" s="229"/>
      <c r="HRA107" s="229"/>
      <c r="HRB107" s="229"/>
      <c r="HRC107" s="229"/>
      <c r="HRD107" s="229"/>
      <c r="HRE107" s="229"/>
      <c r="HRF107" s="229"/>
      <c r="HRG107" s="229"/>
      <c r="HRH107" s="229"/>
      <c r="HRI107" s="229"/>
      <c r="HRJ107" s="229"/>
      <c r="HRK107" s="229"/>
      <c r="HRL107" s="229"/>
      <c r="HRM107" s="229"/>
      <c r="HRN107" s="229"/>
      <c r="HRO107" s="229"/>
      <c r="HRP107" s="229"/>
      <c r="HRQ107" s="229"/>
      <c r="HRR107" s="229"/>
      <c r="HRS107" s="229"/>
      <c r="HRT107" s="229"/>
      <c r="HRU107" s="229"/>
      <c r="HRV107" s="229"/>
      <c r="HRW107" s="229"/>
      <c r="HRX107" s="229"/>
      <c r="HRY107" s="229"/>
      <c r="HRZ107" s="229"/>
      <c r="HSA107" s="229"/>
      <c r="HSB107" s="229"/>
      <c r="HSC107" s="229"/>
      <c r="HSD107" s="229"/>
      <c r="HSE107" s="229"/>
      <c r="HSF107" s="229"/>
      <c r="HSG107" s="229"/>
      <c r="HSH107" s="229"/>
      <c r="HSI107" s="229"/>
      <c r="HSJ107" s="229"/>
      <c r="HSK107" s="229"/>
      <c r="HSL107" s="229"/>
      <c r="HSM107" s="229"/>
      <c r="HSN107" s="229"/>
      <c r="HSO107" s="229"/>
      <c r="HSP107" s="229"/>
      <c r="HSQ107" s="229"/>
      <c r="HSR107" s="229"/>
      <c r="HSS107" s="229"/>
      <c r="HST107" s="229"/>
      <c r="HSU107" s="229"/>
      <c r="HSV107" s="229"/>
      <c r="HSW107" s="229"/>
      <c r="HSX107" s="229"/>
      <c r="HSY107" s="229"/>
      <c r="HSZ107" s="229"/>
      <c r="HTA107" s="229"/>
      <c r="HTB107" s="229"/>
      <c r="HTC107" s="229"/>
      <c r="HTD107" s="229"/>
      <c r="HTE107" s="229"/>
      <c r="HTF107" s="229"/>
      <c r="HTG107" s="229"/>
      <c r="HTH107" s="229"/>
      <c r="HTI107" s="229"/>
      <c r="HTJ107" s="229"/>
      <c r="HTK107" s="229"/>
      <c r="HTL107" s="229"/>
      <c r="HTM107" s="229"/>
      <c r="HTN107" s="229"/>
      <c r="HTO107" s="229"/>
      <c r="HTP107" s="229"/>
      <c r="HTQ107" s="229"/>
      <c r="HTR107" s="229"/>
      <c r="HTS107" s="229"/>
      <c r="HTT107" s="229"/>
      <c r="HTU107" s="229"/>
      <c r="HTV107" s="229"/>
      <c r="HTW107" s="229"/>
      <c r="HTX107" s="229"/>
      <c r="HTY107" s="229"/>
      <c r="HTZ107" s="229"/>
      <c r="HUA107" s="229"/>
      <c r="HUB107" s="229"/>
      <c r="HUC107" s="229"/>
      <c r="HUD107" s="229"/>
      <c r="HUE107" s="229"/>
      <c r="HUF107" s="229"/>
      <c r="HUG107" s="229"/>
      <c r="HUH107" s="229"/>
      <c r="HUI107" s="229"/>
      <c r="HUJ107" s="229"/>
      <c r="HUK107" s="229"/>
      <c r="HUL107" s="229"/>
      <c r="HUM107" s="229"/>
      <c r="HUN107" s="229"/>
      <c r="HUO107" s="229"/>
      <c r="HUP107" s="229"/>
      <c r="HUQ107" s="229"/>
      <c r="HUR107" s="229"/>
      <c r="HUS107" s="229"/>
      <c r="HUT107" s="229"/>
      <c r="HUU107" s="229"/>
      <c r="HUV107" s="229"/>
      <c r="HUW107" s="229"/>
      <c r="HUX107" s="229"/>
      <c r="HUY107" s="229"/>
      <c r="HUZ107" s="229"/>
      <c r="HVA107" s="229"/>
      <c r="HVB107" s="229"/>
      <c r="HVC107" s="229"/>
      <c r="HVD107" s="229"/>
      <c r="HVE107" s="229"/>
      <c r="HVF107" s="229"/>
      <c r="HVG107" s="229"/>
      <c r="HVH107" s="229"/>
      <c r="HVI107" s="229"/>
      <c r="HVJ107" s="229"/>
      <c r="HVK107" s="229"/>
      <c r="HVL107" s="229"/>
      <c r="HVM107" s="229"/>
      <c r="HVN107" s="229"/>
      <c r="HVO107" s="229"/>
      <c r="HVP107" s="229"/>
      <c r="HVQ107" s="229"/>
      <c r="HVR107" s="229"/>
      <c r="HVS107" s="229"/>
      <c r="HVT107" s="229"/>
      <c r="HVU107" s="229"/>
      <c r="HVV107" s="229"/>
      <c r="HVW107" s="229"/>
      <c r="HVX107" s="229"/>
      <c r="HVY107" s="229"/>
      <c r="HVZ107" s="229"/>
      <c r="HWA107" s="229"/>
      <c r="HWB107" s="229"/>
      <c r="HWC107" s="229"/>
      <c r="HWD107" s="229"/>
      <c r="HWE107" s="229"/>
      <c r="HWF107" s="229"/>
      <c r="HWG107" s="229"/>
      <c r="HWH107" s="229"/>
      <c r="HWI107" s="229"/>
      <c r="HWJ107" s="229"/>
      <c r="HWK107" s="229"/>
      <c r="HWL107" s="229"/>
      <c r="HWM107" s="229"/>
      <c r="HWN107" s="229"/>
      <c r="HWO107" s="229"/>
      <c r="HWP107" s="229"/>
      <c r="HWQ107" s="229"/>
      <c r="HWR107" s="229"/>
      <c r="HWS107" s="229"/>
      <c r="HWT107" s="229"/>
      <c r="HWU107" s="229"/>
      <c r="HWV107" s="229"/>
      <c r="HWW107" s="229"/>
      <c r="HWX107" s="229"/>
      <c r="HWY107" s="229"/>
      <c r="HWZ107" s="229"/>
      <c r="HXA107" s="229"/>
      <c r="HXB107" s="229"/>
      <c r="HXC107" s="229"/>
      <c r="HXD107" s="229"/>
      <c r="HXE107" s="229"/>
      <c r="HXF107" s="229"/>
      <c r="HXG107" s="229"/>
      <c r="HXH107" s="229"/>
      <c r="HXI107" s="229"/>
      <c r="HXJ107" s="229"/>
      <c r="HXK107" s="229"/>
      <c r="HXL107" s="229"/>
      <c r="HXM107" s="229"/>
      <c r="HXN107" s="229"/>
      <c r="HXO107" s="229"/>
      <c r="HXP107" s="229"/>
      <c r="HXQ107" s="229"/>
      <c r="HXR107" s="229"/>
      <c r="HXS107" s="229"/>
      <c r="HXT107" s="229"/>
      <c r="HXU107" s="229"/>
      <c r="HXV107" s="229"/>
      <c r="HXW107" s="229"/>
      <c r="HXX107" s="229"/>
      <c r="HXY107" s="229"/>
      <c r="HXZ107" s="229"/>
      <c r="HYA107" s="229"/>
      <c r="HYB107" s="229"/>
      <c r="HYC107" s="229"/>
      <c r="HYD107" s="229"/>
      <c r="HYE107" s="229"/>
      <c r="HYF107" s="229"/>
      <c r="HYG107" s="229"/>
      <c r="HYH107" s="229"/>
      <c r="HYI107" s="229"/>
      <c r="HYJ107" s="229"/>
      <c r="HYK107" s="229"/>
      <c r="HYL107" s="229"/>
      <c r="HYM107" s="229"/>
      <c r="HYN107" s="229"/>
      <c r="HYO107" s="229"/>
      <c r="HYP107" s="229"/>
      <c r="HYQ107" s="229"/>
      <c r="HYR107" s="229"/>
      <c r="HYS107" s="229"/>
      <c r="HYT107" s="229"/>
      <c r="HYU107" s="229"/>
      <c r="HYV107" s="229"/>
      <c r="HYW107" s="229"/>
      <c r="HYX107" s="229"/>
      <c r="HYY107" s="229"/>
      <c r="HYZ107" s="229"/>
      <c r="HZA107" s="229"/>
      <c r="HZB107" s="229"/>
      <c r="HZC107" s="229"/>
      <c r="HZD107" s="229"/>
      <c r="HZE107" s="229"/>
      <c r="HZF107" s="229"/>
      <c r="HZG107" s="229"/>
      <c r="HZH107" s="229"/>
      <c r="HZI107" s="229"/>
      <c r="HZJ107" s="229"/>
      <c r="HZK107" s="229"/>
      <c r="HZL107" s="229"/>
      <c r="HZM107" s="229"/>
      <c r="HZN107" s="229"/>
      <c r="HZO107" s="229"/>
      <c r="HZP107" s="229"/>
      <c r="HZQ107" s="229"/>
      <c r="HZR107" s="229"/>
      <c r="HZS107" s="229"/>
      <c r="HZT107" s="229"/>
      <c r="HZU107" s="229"/>
      <c r="HZV107" s="229"/>
      <c r="HZW107" s="229"/>
      <c r="HZX107" s="229"/>
      <c r="HZY107" s="229"/>
      <c r="HZZ107" s="229"/>
      <c r="IAA107" s="229"/>
      <c r="IAB107" s="229"/>
      <c r="IAC107" s="229"/>
      <c r="IAD107" s="229"/>
      <c r="IAE107" s="229"/>
      <c r="IAF107" s="229"/>
      <c r="IAG107" s="229"/>
      <c r="IAH107" s="229"/>
      <c r="IAI107" s="229"/>
      <c r="IAJ107" s="229"/>
      <c r="IAK107" s="229"/>
      <c r="IAL107" s="229"/>
      <c r="IAM107" s="229"/>
      <c r="IAN107" s="229"/>
      <c r="IAO107" s="229"/>
      <c r="IAP107" s="229"/>
      <c r="IAQ107" s="229"/>
      <c r="IAR107" s="229"/>
      <c r="IAS107" s="229"/>
      <c r="IAT107" s="229"/>
      <c r="IAU107" s="229"/>
      <c r="IAV107" s="229"/>
      <c r="IAW107" s="229"/>
      <c r="IAX107" s="229"/>
      <c r="IAY107" s="229"/>
      <c r="IAZ107" s="229"/>
      <c r="IBA107" s="229"/>
      <c r="IBB107" s="229"/>
      <c r="IBC107" s="229"/>
      <c r="IBD107" s="229"/>
      <c r="IBE107" s="229"/>
      <c r="IBF107" s="229"/>
      <c r="IBG107" s="229"/>
      <c r="IBH107" s="229"/>
      <c r="IBI107" s="229"/>
      <c r="IBJ107" s="229"/>
      <c r="IBK107" s="229"/>
      <c r="IBL107" s="229"/>
      <c r="IBM107" s="229"/>
      <c r="IBN107" s="229"/>
      <c r="IBO107" s="229"/>
      <c r="IBP107" s="229"/>
      <c r="IBQ107" s="229"/>
      <c r="IBR107" s="229"/>
      <c r="IBS107" s="229"/>
      <c r="IBT107" s="229"/>
      <c r="IBU107" s="229"/>
      <c r="IBV107" s="229"/>
      <c r="IBW107" s="229"/>
      <c r="IBX107" s="229"/>
      <c r="IBY107" s="229"/>
      <c r="IBZ107" s="229"/>
      <c r="ICA107" s="229"/>
      <c r="ICB107" s="229"/>
      <c r="ICC107" s="229"/>
      <c r="ICD107" s="229"/>
      <c r="ICE107" s="229"/>
      <c r="ICF107" s="229"/>
      <c r="ICG107" s="229"/>
      <c r="ICH107" s="229"/>
      <c r="ICI107" s="229"/>
      <c r="ICJ107" s="229"/>
      <c r="ICK107" s="229"/>
      <c r="ICL107" s="229"/>
      <c r="ICM107" s="229"/>
      <c r="ICN107" s="229"/>
      <c r="ICO107" s="229"/>
      <c r="ICP107" s="229"/>
      <c r="ICQ107" s="229"/>
      <c r="ICR107" s="229"/>
      <c r="ICS107" s="229"/>
      <c r="ICT107" s="229"/>
      <c r="ICU107" s="229"/>
      <c r="ICV107" s="229"/>
      <c r="ICW107" s="229"/>
      <c r="ICX107" s="229"/>
      <c r="ICY107" s="229"/>
      <c r="ICZ107" s="229"/>
      <c r="IDA107" s="229"/>
      <c r="IDB107" s="229"/>
      <c r="IDC107" s="229"/>
      <c r="IDD107" s="229"/>
      <c r="IDE107" s="229"/>
      <c r="IDF107" s="229"/>
      <c r="IDG107" s="229"/>
      <c r="IDH107" s="229"/>
      <c r="IDI107" s="229"/>
      <c r="IDJ107" s="229"/>
      <c r="IDK107" s="229"/>
      <c r="IDL107" s="229"/>
      <c r="IDM107" s="229"/>
      <c r="IDN107" s="229"/>
      <c r="IDO107" s="229"/>
      <c r="IDP107" s="229"/>
      <c r="IDQ107" s="229"/>
      <c r="IDR107" s="229"/>
      <c r="IDS107" s="229"/>
      <c r="IDT107" s="229"/>
      <c r="IDU107" s="229"/>
      <c r="IDV107" s="229"/>
      <c r="IDW107" s="229"/>
      <c r="IDX107" s="229"/>
      <c r="IDY107" s="229"/>
      <c r="IDZ107" s="229"/>
      <c r="IEA107" s="229"/>
      <c r="IEB107" s="229"/>
      <c r="IEC107" s="229"/>
      <c r="IED107" s="229"/>
      <c r="IEE107" s="229"/>
      <c r="IEF107" s="229"/>
      <c r="IEG107" s="229"/>
      <c r="IEH107" s="229"/>
      <c r="IEI107" s="229"/>
      <c r="IEJ107" s="229"/>
      <c r="IEK107" s="229"/>
      <c r="IEL107" s="229"/>
      <c r="IEM107" s="229"/>
      <c r="IEN107" s="229"/>
      <c r="IEO107" s="229"/>
      <c r="IEP107" s="229"/>
      <c r="IEQ107" s="229"/>
      <c r="IER107" s="229"/>
      <c r="IES107" s="229"/>
      <c r="IET107" s="229"/>
      <c r="IEU107" s="229"/>
      <c r="IEV107" s="229"/>
      <c r="IEW107" s="229"/>
      <c r="IEX107" s="229"/>
      <c r="IEY107" s="229"/>
      <c r="IEZ107" s="229"/>
      <c r="IFA107" s="229"/>
      <c r="IFB107" s="229"/>
      <c r="IFC107" s="229"/>
      <c r="IFD107" s="229"/>
      <c r="IFE107" s="229"/>
      <c r="IFF107" s="229"/>
      <c r="IFG107" s="229"/>
      <c r="IFH107" s="229"/>
      <c r="IFI107" s="229"/>
      <c r="IFJ107" s="229"/>
      <c r="IFK107" s="229"/>
      <c r="IFL107" s="229"/>
      <c r="IFM107" s="229"/>
      <c r="IFN107" s="229"/>
      <c r="IFO107" s="229"/>
      <c r="IFP107" s="229"/>
      <c r="IFQ107" s="229"/>
      <c r="IFR107" s="229"/>
      <c r="IFS107" s="229"/>
      <c r="IFT107" s="229"/>
      <c r="IFU107" s="229"/>
      <c r="IFV107" s="229"/>
      <c r="IFW107" s="229"/>
      <c r="IFX107" s="229"/>
      <c r="IFY107" s="229"/>
      <c r="IFZ107" s="229"/>
      <c r="IGA107" s="229"/>
      <c r="IGB107" s="229"/>
      <c r="IGC107" s="229"/>
      <c r="IGD107" s="229"/>
      <c r="IGE107" s="229"/>
      <c r="IGF107" s="229"/>
      <c r="IGG107" s="229"/>
      <c r="IGH107" s="229"/>
      <c r="IGI107" s="229"/>
      <c r="IGJ107" s="229"/>
      <c r="IGK107" s="229"/>
      <c r="IGL107" s="229"/>
      <c r="IGM107" s="229"/>
      <c r="IGN107" s="229"/>
      <c r="IGO107" s="229"/>
      <c r="IGP107" s="229"/>
      <c r="IGQ107" s="229"/>
      <c r="IGR107" s="229"/>
      <c r="IGS107" s="229"/>
      <c r="IGT107" s="229"/>
      <c r="IGU107" s="229"/>
      <c r="IGV107" s="229"/>
      <c r="IGW107" s="229"/>
      <c r="IGX107" s="229"/>
      <c r="IGY107" s="229"/>
      <c r="IGZ107" s="229"/>
      <c r="IHA107" s="229"/>
      <c r="IHB107" s="229"/>
      <c r="IHC107" s="229"/>
      <c r="IHD107" s="229"/>
      <c r="IHE107" s="229"/>
      <c r="IHF107" s="229"/>
      <c r="IHG107" s="229"/>
      <c r="IHH107" s="229"/>
      <c r="IHI107" s="229"/>
      <c r="IHJ107" s="229"/>
      <c r="IHK107" s="229"/>
      <c r="IHL107" s="229"/>
      <c r="IHM107" s="229"/>
      <c r="IHN107" s="229"/>
      <c r="IHO107" s="229"/>
      <c r="IHP107" s="229"/>
      <c r="IHQ107" s="229"/>
      <c r="IHR107" s="229"/>
      <c r="IHS107" s="229"/>
      <c r="IHT107" s="229"/>
      <c r="IHU107" s="229"/>
      <c r="IHV107" s="229"/>
      <c r="IHW107" s="229"/>
      <c r="IHX107" s="229"/>
      <c r="IHY107" s="229"/>
      <c r="IHZ107" s="229"/>
      <c r="IIA107" s="229"/>
      <c r="IIB107" s="229"/>
      <c r="IIC107" s="229"/>
      <c r="IID107" s="229"/>
      <c r="IIE107" s="229"/>
      <c r="IIF107" s="229"/>
      <c r="IIG107" s="229"/>
      <c r="IIH107" s="229"/>
      <c r="III107" s="229"/>
      <c r="IIJ107" s="229"/>
      <c r="IIK107" s="229"/>
      <c r="IIL107" s="229"/>
      <c r="IIM107" s="229"/>
      <c r="IIN107" s="229"/>
      <c r="IIO107" s="229"/>
      <c r="IIP107" s="229"/>
      <c r="IIQ107" s="229"/>
      <c r="IIR107" s="229"/>
      <c r="IIS107" s="229"/>
      <c r="IIT107" s="229"/>
      <c r="IIU107" s="229"/>
      <c r="IIV107" s="229"/>
      <c r="IIW107" s="229"/>
      <c r="IIX107" s="229"/>
      <c r="IIY107" s="229"/>
      <c r="IIZ107" s="229"/>
      <c r="IJA107" s="229"/>
      <c r="IJB107" s="229"/>
      <c r="IJC107" s="229"/>
      <c r="IJD107" s="229"/>
      <c r="IJE107" s="229"/>
      <c r="IJF107" s="229"/>
      <c r="IJG107" s="229"/>
      <c r="IJH107" s="229"/>
      <c r="IJI107" s="229"/>
      <c r="IJJ107" s="229"/>
      <c r="IJK107" s="229"/>
      <c r="IJL107" s="229"/>
      <c r="IJM107" s="229"/>
      <c r="IJN107" s="229"/>
      <c r="IJO107" s="229"/>
      <c r="IJP107" s="229"/>
      <c r="IJQ107" s="229"/>
      <c r="IJR107" s="229"/>
      <c r="IJS107" s="229"/>
      <c r="IJT107" s="229"/>
      <c r="IJU107" s="229"/>
      <c r="IJV107" s="229"/>
      <c r="IJW107" s="229"/>
      <c r="IJX107" s="229"/>
      <c r="IJY107" s="229"/>
      <c r="IJZ107" s="229"/>
      <c r="IKA107" s="229"/>
      <c r="IKB107" s="229"/>
      <c r="IKC107" s="229"/>
      <c r="IKD107" s="229"/>
      <c r="IKE107" s="229"/>
      <c r="IKF107" s="229"/>
      <c r="IKG107" s="229"/>
      <c r="IKH107" s="229"/>
      <c r="IKI107" s="229"/>
      <c r="IKJ107" s="229"/>
      <c r="IKK107" s="229"/>
      <c r="IKL107" s="229"/>
      <c r="IKM107" s="229"/>
      <c r="IKN107" s="229"/>
      <c r="IKO107" s="229"/>
      <c r="IKP107" s="229"/>
      <c r="IKQ107" s="229"/>
      <c r="IKR107" s="229"/>
      <c r="IKS107" s="229"/>
      <c r="IKT107" s="229"/>
      <c r="IKU107" s="229"/>
      <c r="IKV107" s="229"/>
      <c r="IKW107" s="229"/>
      <c r="IKX107" s="229"/>
      <c r="IKY107" s="229"/>
      <c r="IKZ107" s="229"/>
      <c r="ILA107" s="229"/>
      <c r="ILB107" s="229"/>
      <c r="ILC107" s="229"/>
      <c r="ILD107" s="229"/>
      <c r="ILE107" s="229"/>
      <c r="ILF107" s="229"/>
      <c r="ILG107" s="229"/>
      <c r="ILH107" s="229"/>
      <c r="ILI107" s="229"/>
      <c r="ILJ107" s="229"/>
      <c r="ILK107" s="229"/>
      <c r="ILL107" s="229"/>
      <c r="ILM107" s="229"/>
      <c r="ILN107" s="229"/>
      <c r="ILO107" s="229"/>
      <c r="ILP107" s="229"/>
      <c r="ILQ107" s="229"/>
      <c r="ILR107" s="229"/>
      <c r="ILS107" s="229"/>
      <c r="ILT107" s="229"/>
      <c r="ILU107" s="229"/>
      <c r="ILV107" s="229"/>
      <c r="ILW107" s="229"/>
      <c r="ILX107" s="229"/>
      <c r="ILY107" s="229"/>
      <c r="ILZ107" s="229"/>
      <c r="IMA107" s="229"/>
      <c r="IMB107" s="229"/>
      <c r="IMC107" s="229"/>
      <c r="IMD107" s="229"/>
      <c r="IME107" s="229"/>
      <c r="IMF107" s="229"/>
      <c r="IMG107" s="229"/>
      <c r="IMH107" s="229"/>
      <c r="IMI107" s="229"/>
      <c r="IMJ107" s="229"/>
      <c r="IMK107" s="229"/>
      <c r="IML107" s="229"/>
      <c r="IMM107" s="229"/>
      <c r="IMN107" s="229"/>
      <c r="IMO107" s="229"/>
      <c r="IMP107" s="229"/>
      <c r="IMQ107" s="229"/>
      <c r="IMR107" s="229"/>
      <c r="IMS107" s="229"/>
      <c r="IMT107" s="229"/>
      <c r="IMU107" s="229"/>
      <c r="IMV107" s="229"/>
      <c r="IMW107" s="229"/>
      <c r="IMX107" s="229"/>
      <c r="IMY107" s="229"/>
      <c r="IMZ107" s="229"/>
      <c r="INA107" s="229"/>
      <c r="INB107" s="229"/>
      <c r="INC107" s="229"/>
      <c r="IND107" s="229"/>
      <c r="INE107" s="229"/>
      <c r="INF107" s="229"/>
      <c r="ING107" s="229"/>
      <c r="INH107" s="229"/>
      <c r="INI107" s="229"/>
      <c r="INJ107" s="229"/>
      <c r="INK107" s="229"/>
      <c r="INL107" s="229"/>
      <c r="INM107" s="229"/>
      <c r="INN107" s="229"/>
      <c r="INO107" s="229"/>
      <c r="INP107" s="229"/>
      <c r="INQ107" s="229"/>
      <c r="INR107" s="229"/>
      <c r="INS107" s="229"/>
      <c r="INT107" s="229"/>
      <c r="INU107" s="229"/>
      <c r="INV107" s="229"/>
      <c r="INW107" s="229"/>
      <c r="INX107" s="229"/>
      <c r="INY107" s="229"/>
      <c r="INZ107" s="229"/>
      <c r="IOA107" s="229"/>
      <c r="IOB107" s="229"/>
      <c r="IOC107" s="229"/>
      <c r="IOD107" s="229"/>
      <c r="IOE107" s="229"/>
      <c r="IOF107" s="229"/>
      <c r="IOG107" s="229"/>
      <c r="IOH107" s="229"/>
      <c r="IOI107" s="229"/>
      <c r="IOJ107" s="229"/>
      <c r="IOK107" s="229"/>
      <c r="IOL107" s="229"/>
      <c r="IOM107" s="229"/>
      <c r="ION107" s="229"/>
      <c r="IOO107" s="229"/>
      <c r="IOP107" s="229"/>
      <c r="IOQ107" s="229"/>
      <c r="IOR107" s="229"/>
      <c r="IOS107" s="229"/>
      <c r="IOT107" s="229"/>
      <c r="IOU107" s="229"/>
      <c r="IOV107" s="229"/>
      <c r="IOW107" s="229"/>
      <c r="IOX107" s="229"/>
      <c r="IOY107" s="229"/>
      <c r="IOZ107" s="229"/>
      <c r="IPA107" s="229"/>
      <c r="IPB107" s="229"/>
      <c r="IPC107" s="229"/>
      <c r="IPD107" s="229"/>
      <c r="IPE107" s="229"/>
      <c r="IPF107" s="229"/>
      <c r="IPG107" s="229"/>
      <c r="IPH107" s="229"/>
      <c r="IPI107" s="229"/>
      <c r="IPJ107" s="229"/>
      <c r="IPK107" s="229"/>
      <c r="IPL107" s="229"/>
      <c r="IPM107" s="229"/>
      <c r="IPN107" s="229"/>
      <c r="IPO107" s="229"/>
      <c r="IPP107" s="229"/>
      <c r="IPQ107" s="229"/>
      <c r="IPR107" s="229"/>
      <c r="IPS107" s="229"/>
      <c r="IPT107" s="229"/>
      <c r="IPU107" s="229"/>
      <c r="IPV107" s="229"/>
      <c r="IPW107" s="229"/>
      <c r="IPX107" s="229"/>
      <c r="IPY107" s="229"/>
      <c r="IPZ107" s="229"/>
      <c r="IQA107" s="229"/>
      <c r="IQB107" s="229"/>
      <c r="IQC107" s="229"/>
      <c r="IQD107" s="229"/>
      <c r="IQE107" s="229"/>
      <c r="IQF107" s="229"/>
      <c r="IQG107" s="229"/>
      <c r="IQH107" s="229"/>
      <c r="IQI107" s="229"/>
      <c r="IQJ107" s="229"/>
      <c r="IQK107" s="229"/>
      <c r="IQL107" s="229"/>
      <c r="IQM107" s="229"/>
      <c r="IQN107" s="229"/>
      <c r="IQO107" s="229"/>
      <c r="IQP107" s="229"/>
      <c r="IQQ107" s="229"/>
      <c r="IQR107" s="229"/>
      <c r="IQS107" s="229"/>
      <c r="IQT107" s="229"/>
      <c r="IQU107" s="229"/>
      <c r="IQV107" s="229"/>
      <c r="IQW107" s="229"/>
      <c r="IQX107" s="229"/>
      <c r="IQY107" s="229"/>
      <c r="IQZ107" s="229"/>
      <c r="IRA107" s="229"/>
      <c r="IRB107" s="229"/>
      <c r="IRC107" s="229"/>
      <c r="IRD107" s="229"/>
      <c r="IRE107" s="229"/>
      <c r="IRF107" s="229"/>
      <c r="IRG107" s="229"/>
      <c r="IRH107" s="229"/>
      <c r="IRI107" s="229"/>
      <c r="IRJ107" s="229"/>
      <c r="IRK107" s="229"/>
      <c r="IRL107" s="229"/>
      <c r="IRM107" s="229"/>
      <c r="IRN107" s="229"/>
      <c r="IRO107" s="229"/>
      <c r="IRP107" s="229"/>
      <c r="IRQ107" s="229"/>
      <c r="IRR107" s="229"/>
      <c r="IRS107" s="229"/>
      <c r="IRT107" s="229"/>
      <c r="IRU107" s="229"/>
      <c r="IRV107" s="229"/>
      <c r="IRW107" s="229"/>
      <c r="IRX107" s="229"/>
      <c r="IRY107" s="229"/>
      <c r="IRZ107" s="229"/>
      <c r="ISA107" s="229"/>
      <c r="ISB107" s="229"/>
      <c r="ISC107" s="229"/>
      <c r="ISD107" s="229"/>
      <c r="ISE107" s="229"/>
      <c r="ISF107" s="229"/>
      <c r="ISG107" s="229"/>
      <c r="ISH107" s="229"/>
      <c r="ISI107" s="229"/>
      <c r="ISJ107" s="229"/>
      <c r="ISK107" s="229"/>
      <c r="ISL107" s="229"/>
      <c r="ISM107" s="229"/>
      <c r="ISN107" s="229"/>
      <c r="ISO107" s="229"/>
      <c r="ISP107" s="229"/>
      <c r="ISQ107" s="229"/>
      <c r="ISR107" s="229"/>
      <c r="ISS107" s="229"/>
      <c r="IST107" s="229"/>
      <c r="ISU107" s="229"/>
      <c r="ISV107" s="229"/>
      <c r="ISW107" s="229"/>
      <c r="ISX107" s="229"/>
      <c r="ISY107" s="229"/>
      <c r="ISZ107" s="229"/>
      <c r="ITA107" s="229"/>
      <c r="ITB107" s="229"/>
      <c r="ITC107" s="229"/>
      <c r="ITD107" s="229"/>
      <c r="ITE107" s="229"/>
      <c r="ITF107" s="229"/>
      <c r="ITG107" s="229"/>
      <c r="ITH107" s="229"/>
      <c r="ITI107" s="229"/>
      <c r="ITJ107" s="229"/>
      <c r="ITK107" s="229"/>
      <c r="ITL107" s="229"/>
      <c r="ITM107" s="229"/>
      <c r="ITN107" s="229"/>
      <c r="ITO107" s="229"/>
      <c r="ITP107" s="229"/>
      <c r="ITQ107" s="229"/>
      <c r="ITR107" s="229"/>
      <c r="ITS107" s="229"/>
      <c r="ITT107" s="229"/>
      <c r="ITU107" s="229"/>
      <c r="ITV107" s="229"/>
      <c r="ITW107" s="229"/>
      <c r="ITX107" s="229"/>
      <c r="ITY107" s="229"/>
      <c r="ITZ107" s="229"/>
      <c r="IUA107" s="229"/>
      <c r="IUB107" s="229"/>
      <c r="IUC107" s="229"/>
      <c r="IUD107" s="229"/>
      <c r="IUE107" s="229"/>
      <c r="IUF107" s="229"/>
      <c r="IUG107" s="229"/>
      <c r="IUH107" s="229"/>
      <c r="IUI107" s="229"/>
      <c r="IUJ107" s="229"/>
      <c r="IUK107" s="229"/>
      <c r="IUL107" s="229"/>
      <c r="IUM107" s="229"/>
      <c r="IUN107" s="229"/>
      <c r="IUO107" s="229"/>
      <c r="IUP107" s="229"/>
      <c r="IUQ107" s="229"/>
      <c r="IUR107" s="229"/>
      <c r="IUS107" s="229"/>
      <c r="IUT107" s="229"/>
      <c r="IUU107" s="229"/>
      <c r="IUV107" s="229"/>
      <c r="IUW107" s="229"/>
      <c r="IUX107" s="229"/>
      <c r="IUY107" s="229"/>
      <c r="IUZ107" s="229"/>
      <c r="IVA107" s="229"/>
      <c r="IVB107" s="229"/>
      <c r="IVC107" s="229"/>
      <c r="IVD107" s="229"/>
      <c r="IVE107" s="229"/>
      <c r="IVF107" s="229"/>
      <c r="IVG107" s="229"/>
      <c r="IVH107" s="229"/>
      <c r="IVI107" s="229"/>
      <c r="IVJ107" s="229"/>
      <c r="IVK107" s="229"/>
      <c r="IVL107" s="229"/>
      <c r="IVM107" s="229"/>
      <c r="IVN107" s="229"/>
      <c r="IVO107" s="229"/>
      <c r="IVP107" s="229"/>
      <c r="IVQ107" s="229"/>
      <c r="IVR107" s="229"/>
      <c r="IVS107" s="229"/>
      <c r="IVT107" s="229"/>
      <c r="IVU107" s="229"/>
      <c r="IVV107" s="229"/>
      <c r="IVW107" s="229"/>
      <c r="IVX107" s="229"/>
      <c r="IVY107" s="229"/>
      <c r="IVZ107" s="229"/>
      <c r="IWA107" s="229"/>
      <c r="IWB107" s="229"/>
      <c r="IWC107" s="229"/>
      <c r="IWD107" s="229"/>
      <c r="IWE107" s="229"/>
      <c r="IWF107" s="229"/>
      <c r="IWG107" s="229"/>
      <c r="IWH107" s="229"/>
      <c r="IWI107" s="229"/>
      <c r="IWJ107" s="229"/>
      <c r="IWK107" s="229"/>
      <c r="IWL107" s="229"/>
      <c r="IWM107" s="229"/>
      <c r="IWN107" s="229"/>
      <c r="IWO107" s="229"/>
      <c r="IWP107" s="229"/>
      <c r="IWQ107" s="229"/>
      <c r="IWR107" s="229"/>
      <c r="IWS107" s="229"/>
      <c r="IWT107" s="229"/>
      <c r="IWU107" s="229"/>
      <c r="IWV107" s="229"/>
      <c r="IWW107" s="229"/>
      <c r="IWX107" s="229"/>
      <c r="IWY107" s="229"/>
      <c r="IWZ107" s="229"/>
      <c r="IXA107" s="229"/>
      <c r="IXB107" s="229"/>
      <c r="IXC107" s="229"/>
      <c r="IXD107" s="229"/>
      <c r="IXE107" s="229"/>
      <c r="IXF107" s="229"/>
      <c r="IXG107" s="229"/>
      <c r="IXH107" s="229"/>
      <c r="IXI107" s="229"/>
      <c r="IXJ107" s="229"/>
      <c r="IXK107" s="229"/>
      <c r="IXL107" s="229"/>
      <c r="IXM107" s="229"/>
      <c r="IXN107" s="229"/>
      <c r="IXO107" s="229"/>
      <c r="IXP107" s="229"/>
      <c r="IXQ107" s="229"/>
      <c r="IXR107" s="229"/>
      <c r="IXS107" s="229"/>
      <c r="IXT107" s="229"/>
      <c r="IXU107" s="229"/>
      <c r="IXV107" s="229"/>
      <c r="IXW107" s="229"/>
      <c r="IXX107" s="229"/>
      <c r="IXY107" s="229"/>
      <c r="IXZ107" s="229"/>
      <c r="IYA107" s="229"/>
      <c r="IYB107" s="229"/>
      <c r="IYC107" s="229"/>
      <c r="IYD107" s="229"/>
      <c r="IYE107" s="229"/>
      <c r="IYF107" s="229"/>
      <c r="IYG107" s="229"/>
      <c r="IYH107" s="229"/>
      <c r="IYI107" s="229"/>
      <c r="IYJ107" s="229"/>
      <c r="IYK107" s="229"/>
      <c r="IYL107" s="229"/>
      <c r="IYM107" s="229"/>
      <c r="IYN107" s="229"/>
      <c r="IYO107" s="229"/>
      <c r="IYP107" s="229"/>
      <c r="IYQ107" s="229"/>
      <c r="IYR107" s="229"/>
      <c r="IYS107" s="229"/>
      <c r="IYT107" s="229"/>
      <c r="IYU107" s="229"/>
      <c r="IYV107" s="229"/>
      <c r="IYW107" s="229"/>
      <c r="IYX107" s="229"/>
      <c r="IYY107" s="229"/>
      <c r="IYZ107" s="229"/>
      <c r="IZA107" s="229"/>
      <c r="IZB107" s="229"/>
      <c r="IZC107" s="229"/>
      <c r="IZD107" s="229"/>
      <c r="IZE107" s="229"/>
      <c r="IZF107" s="229"/>
      <c r="IZG107" s="229"/>
      <c r="IZH107" s="229"/>
      <c r="IZI107" s="229"/>
      <c r="IZJ107" s="229"/>
      <c r="IZK107" s="229"/>
      <c r="IZL107" s="229"/>
      <c r="IZM107" s="229"/>
      <c r="IZN107" s="229"/>
      <c r="IZO107" s="229"/>
      <c r="IZP107" s="229"/>
      <c r="IZQ107" s="229"/>
      <c r="IZR107" s="229"/>
      <c r="IZS107" s="229"/>
      <c r="IZT107" s="229"/>
      <c r="IZU107" s="229"/>
      <c r="IZV107" s="229"/>
      <c r="IZW107" s="229"/>
      <c r="IZX107" s="229"/>
      <c r="IZY107" s="229"/>
      <c r="IZZ107" s="229"/>
      <c r="JAA107" s="229"/>
      <c r="JAB107" s="229"/>
      <c r="JAC107" s="229"/>
      <c r="JAD107" s="229"/>
      <c r="JAE107" s="229"/>
      <c r="JAF107" s="229"/>
      <c r="JAG107" s="229"/>
      <c r="JAH107" s="229"/>
      <c r="JAI107" s="229"/>
      <c r="JAJ107" s="229"/>
      <c r="JAK107" s="229"/>
      <c r="JAL107" s="229"/>
      <c r="JAM107" s="229"/>
      <c r="JAN107" s="229"/>
      <c r="JAO107" s="229"/>
      <c r="JAP107" s="229"/>
      <c r="JAQ107" s="229"/>
      <c r="JAR107" s="229"/>
      <c r="JAS107" s="229"/>
      <c r="JAT107" s="229"/>
      <c r="JAU107" s="229"/>
      <c r="JAV107" s="229"/>
      <c r="JAW107" s="229"/>
      <c r="JAX107" s="229"/>
      <c r="JAY107" s="229"/>
      <c r="JAZ107" s="229"/>
      <c r="JBA107" s="229"/>
      <c r="JBB107" s="229"/>
      <c r="JBC107" s="229"/>
      <c r="JBD107" s="229"/>
      <c r="JBE107" s="229"/>
      <c r="JBF107" s="229"/>
      <c r="JBG107" s="229"/>
      <c r="JBH107" s="229"/>
      <c r="JBI107" s="229"/>
      <c r="JBJ107" s="229"/>
      <c r="JBK107" s="229"/>
      <c r="JBL107" s="229"/>
      <c r="JBM107" s="229"/>
      <c r="JBN107" s="229"/>
      <c r="JBO107" s="229"/>
      <c r="JBP107" s="229"/>
      <c r="JBQ107" s="229"/>
      <c r="JBR107" s="229"/>
      <c r="JBS107" s="229"/>
      <c r="JBT107" s="229"/>
      <c r="JBU107" s="229"/>
      <c r="JBV107" s="229"/>
      <c r="JBW107" s="229"/>
      <c r="JBX107" s="229"/>
      <c r="JBY107" s="229"/>
      <c r="JBZ107" s="229"/>
      <c r="JCA107" s="229"/>
      <c r="JCB107" s="229"/>
      <c r="JCC107" s="229"/>
      <c r="JCD107" s="229"/>
      <c r="JCE107" s="229"/>
      <c r="JCF107" s="229"/>
      <c r="JCG107" s="229"/>
      <c r="JCH107" s="229"/>
      <c r="JCI107" s="229"/>
      <c r="JCJ107" s="229"/>
      <c r="JCK107" s="229"/>
      <c r="JCL107" s="229"/>
      <c r="JCM107" s="229"/>
      <c r="JCN107" s="229"/>
      <c r="JCO107" s="229"/>
      <c r="JCP107" s="229"/>
      <c r="JCQ107" s="229"/>
      <c r="JCR107" s="229"/>
      <c r="JCS107" s="229"/>
      <c r="JCT107" s="229"/>
      <c r="JCU107" s="229"/>
      <c r="JCV107" s="229"/>
      <c r="JCW107" s="229"/>
      <c r="JCX107" s="229"/>
      <c r="JCY107" s="229"/>
      <c r="JCZ107" s="229"/>
      <c r="JDA107" s="229"/>
      <c r="JDB107" s="229"/>
      <c r="JDC107" s="229"/>
      <c r="JDD107" s="229"/>
      <c r="JDE107" s="229"/>
      <c r="JDF107" s="229"/>
      <c r="JDG107" s="229"/>
      <c r="JDH107" s="229"/>
      <c r="JDI107" s="229"/>
      <c r="JDJ107" s="229"/>
      <c r="JDK107" s="229"/>
      <c r="JDL107" s="229"/>
      <c r="JDM107" s="229"/>
      <c r="JDN107" s="229"/>
      <c r="JDO107" s="229"/>
      <c r="JDP107" s="229"/>
      <c r="JDQ107" s="229"/>
      <c r="JDR107" s="229"/>
      <c r="JDS107" s="229"/>
      <c r="JDT107" s="229"/>
      <c r="JDU107" s="229"/>
      <c r="JDV107" s="229"/>
      <c r="JDW107" s="229"/>
      <c r="JDX107" s="229"/>
      <c r="JDY107" s="229"/>
      <c r="JDZ107" s="229"/>
      <c r="JEA107" s="229"/>
      <c r="JEB107" s="229"/>
      <c r="JEC107" s="229"/>
      <c r="JED107" s="229"/>
      <c r="JEE107" s="229"/>
      <c r="JEF107" s="229"/>
      <c r="JEG107" s="229"/>
      <c r="JEH107" s="229"/>
      <c r="JEI107" s="229"/>
      <c r="JEJ107" s="229"/>
      <c r="JEK107" s="229"/>
      <c r="JEL107" s="229"/>
      <c r="JEM107" s="229"/>
      <c r="JEN107" s="229"/>
      <c r="JEO107" s="229"/>
      <c r="JEP107" s="229"/>
      <c r="JEQ107" s="229"/>
      <c r="JER107" s="229"/>
      <c r="JES107" s="229"/>
      <c r="JET107" s="229"/>
      <c r="JEU107" s="229"/>
      <c r="JEV107" s="229"/>
      <c r="JEW107" s="229"/>
      <c r="JEX107" s="229"/>
      <c r="JEY107" s="229"/>
      <c r="JEZ107" s="229"/>
      <c r="JFA107" s="229"/>
      <c r="JFB107" s="229"/>
      <c r="JFC107" s="229"/>
      <c r="JFD107" s="229"/>
      <c r="JFE107" s="229"/>
      <c r="JFF107" s="229"/>
      <c r="JFG107" s="229"/>
      <c r="JFH107" s="229"/>
      <c r="JFI107" s="229"/>
      <c r="JFJ107" s="229"/>
      <c r="JFK107" s="229"/>
      <c r="JFL107" s="229"/>
      <c r="JFM107" s="229"/>
      <c r="JFN107" s="229"/>
      <c r="JFO107" s="229"/>
      <c r="JFP107" s="229"/>
      <c r="JFQ107" s="229"/>
      <c r="JFR107" s="229"/>
      <c r="JFS107" s="229"/>
      <c r="JFT107" s="229"/>
      <c r="JFU107" s="229"/>
      <c r="JFV107" s="229"/>
      <c r="JFW107" s="229"/>
      <c r="JFX107" s="229"/>
      <c r="JFY107" s="229"/>
      <c r="JFZ107" s="229"/>
      <c r="JGA107" s="229"/>
      <c r="JGB107" s="229"/>
      <c r="JGC107" s="229"/>
      <c r="JGD107" s="229"/>
      <c r="JGE107" s="229"/>
      <c r="JGF107" s="229"/>
      <c r="JGG107" s="229"/>
      <c r="JGH107" s="229"/>
      <c r="JGI107" s="229"/>
      <c r="JGJ107" s="229"/>
      <c r="JGK107" s="229"/>
      <c r="JGL107" s="229"/>
      <c r="JGM107" s="229"/>
      <c r="JGN107" s="229"/>
      <c r="JGO107" s="229"/>
      <c r="JGP107" s="229"/>
      <c r="JGQ107" s="229"/>
      <c r="JGR107" s="229"/>
      <c r="JGS107" s="229"/>
      <c r="JGT107" s="229"/>
      <c r="JGU107" s="229"/>
      <c r="JGV107" s="229"/>
      <c r="JGW107" s="229"/>
      <c r="JGX107" s="229"/>
      <c r="JGY107" s="229"/>
      <c r="JGZ107" s="229"/>
      <c r="JHA107" s="229"/>
      <c r="JHB107" s="229"/>
      <c r="JHC107" s="229"/>
      <c r="JHD107" s="229"/>
      <c r="JHE107" s="229"/>
      <c r="JHF107" s="229"/>
      <c r="JHG107" s="229"/>
      <c r="JHH107" s="229"/>
      <c r="JHI107" s="229"/>
      <c r="JHJ107" s="229"/>
      <c r="JHK107" s="229"/>
      <c r="JHL107" s="229"/>
      <c r="JHM107" s="229"/>
      <c r="JHN107" s="229"/>
      <c r="JHO107" s="229"/>
      <c r="JHP107" s="229"/>
      <c r="JHQ107" s="229"/>
      <c r="JHR107" s="229"/>
      <c r="JHS107" s="229"/>
      <c r="JHT107" s="229"/>
      <c r="JHU107" s="229"/>
      <c r="JHV107" s="229"/>
      <c r="JHW107" s="229"/>
      <c r="JHX107" s="229"/>
      <c r="JHY107" s="229"/>
      <c r="JHZ107" s="229"/>
      <c r="JIA107" s="229"/>
      <c r="JIB107" s="229"/>
      <c r="JIC107" s="229"/>
      <c r="JID107" s="229"/>
      <c r="JIE107" s="229"/>
      <c r="JIF107" s="229"/>
      <c r="JIG107" s="229"/>
      <c r="JIH107" s="229"/>
      <c r="JII107" s="229"/>
      <c r="JIJ107" s="229"/>
      <c r="JIK107" s="229"/>
      <c r="JIL107" s="229"/>
      <c r="JIM107" s="229"/>
      <c r="JIN107" s="229"/>
      <c r="JIO107" s="229"/>
      <c r="JIP107" s="229"/>
      <c r="JIQ107" s="229"/>
      <c r="JIR107" s="229"/>
      <c r="JIS107" s="229"/>
      <c r="JIT107" s="229"/>
      <c r="JIU107" s="229"/>
      <c r="JIV107" s="229"/>
      <c r="JIW107" s="229"/>
      <c r="JIX107" s="229"/>
      <c r="JIY107" s="229"/>
      <c r="JIZ107" s="229"/>
      <c r="JJA107" s="229"/>
      <c r="JJB107" s="229"/>
      <c r="JJC107" s="229"/>
      <c r="JJD107" s="229"/>
      <c r="JJE107" s="229"/>
      <c r="JJF107" s="229"/>
      <c r="JJG107" s="229"/>
      <c r="JJH107" s="229"/>
      <c r="JJI107" s="229"/>
      <c r="JJJ107" s="229"/>
      <c r="JJK107" s="229"/>
      <c r="JJL107" s="229"/>
      <c r="JJM107" s="229"/>
      <c r="JJN107" s="229"/>
      <c r="JJO107" s="229"/>
      <c r="JJP107" s="229"/>
      <c r="JJQ107" s="229"/>
      <c r="JJR107" s="229"/>
      <c r="JJS107" s="229"/>
      <c r="JJT107" s="229"/>
      <c r="JJU107" s="229"/>
      <c r="JJV107" s="229"/>
      <c r="JJW107" s="229"/>
      <c r="JJX107" s="229"/>
      <c r="JJY107" s="229"/>
      <c r="JJZ107" s="229"/>
      <c r="JKA107" s="229"/>
      <c r="JKB107" s="229"/>
      <c r="JKC107" s="229"/>
      <c r="JKD107" s="229"/>
      <c r="JKE107" s="229"/>
      <c r="JKF107" s="229"/>
      <c r="JKG107" s="229"/>
      <c r="JKH107" s="229"/>
      <c r="JKI107" s="229"/>
      <c r="JKJ107" s="229"/>
      <c r="JKK107" s="229"/>
      <c r="JKL107" s="229"/>
      <c r="JKM107" s="229"/>
      <c r="JKN107" s="229"/>
      <c r="JKO107" s="229"/>
      <c r="JKP107" s="229"/>
      <c r="JKQ107" s="229"/>
      <c r="JKR107" s="229"/>
      <c r="JKS107" s="229"/>
      <c r="JKT107" s="229"/>
      <c r="JKU107" s="229"/>
      <c r="JKV107" s="229"/>
      <c r="JKW107" s="229"/>
      <c r="JKX107" s="229"/>
      <c r="JKY107" s="229"/>
      <c r="JKZ107" s="229"/>
      <c r="JLA107" s="229"/>
      <c r="JLB107" s="229"/>
      <c r="JLC107" s="229"/>
      <c r="JLD107" s="229"/>
      <c r="JLE107" s="229"/>
      <c r="JLF107" s="229"/>
      <c r="JLG107" s="229"/>
      <c r="JLH107" s="229"/>
      <c r="JLI107" s="229"/>
      <c r="JLJ107" s="229"/>
      <c r="JLK107" s="229"/>
      <c r="JLL107" s="229"/>
      <c r="JLM107" s="229"/>
      <c r="JLN107" s="229"/>
      <c r="JLO107" s="229"/>
      <c r="JLP107" s="229"/>
      <c r="JLQ107" s="229"/>
      <c r="JLR107" s="229"/>
      <c r="JLS107" s="229"/>
      <c r="JLT107" s="229"/>
      <c r="JLU107" s="229"/>
      <c r="JLV107" s="229"/>
      <c r="JLW107" s="229"/>
      <c r="JLX107" s="229"/>
      <c r="JLY107" s="229"/>
      <c r="JLZ107" s="229"/>
      <c r="JMA107" s="229"/>
      <c r="JMB107" s="229"/>
      <c r="JMC107" s="229"/>
      <c r="JMD107" s="229"/>
      <c r="JME107" s="229"/>
      <c r="JMF107" s="229"/>
      <c r="JMG107" s="229"/>
      <c r="JMH107" s="229"/>
      <c r="JMI107" s="229"/>
      <c r="JMJ107" s="229"/>
      <c r="JMK107" s="229"/>
      <c r="JML107" s="229"/>
      <c r="JMM107" s="229"/>
      <c r="JMN107" s="229"/>
      <c r="JMO107" s="229"/>
      <c r="JMP107" s="229"/>
      <c r="JMQ107" s="229"/>
      <c r="JMR107" s="229"/>
      <c r="JMS107" s="229"/>
      <c r="JMT107" s="229"/>
      <c r="JMU107" s="229"/>
      <c r="JMV107" s="229"/>
      <c r="JMW107" s="229"/>
      <c r="JMX107" s="229"/>
      <c r="JMY107" s="229"/>
      <c r="JMZ107" s="229"/>
      <c r="JNA107" s="229"/>
      <c r="JNB107" s="229"/>
      <c r="JNC107" s="229"/>
      <c r="JND107" s="229"/>
      <c r="JNE107" s="229"/>
      <c r="JNF107" s="229"/>
      <c r="JNG107" s="229"/>
      <c r="JNH107" s="229"/>
      <c r="JNI107" s="229"/>
      <c r="JNJ107" s="229"/>
      <c r="JNK107" s="229"/>
      <c r="JNL107" s="229"/>
      <c r="JNM107" s="229"/>
      <c r="JNN107" s="229"/>
      <c r="JNO107" s="229"/>
      <c r="JNP107" s="229"/>
      <c r="JNQ107" s="229"/>
      <c r="JNR107" s="229"/>
      <c r="JNS107" s="229"/>
      <c r="JNT107" s="229"/>
      <c r="JNU107" s="229"/>
      <c r="JNV107" s="229"/>
      <c r="JNW107" s="229"/>
      <c r="JNX107" s="229"/>
      <c r="JNY107" s="229"/>
      <c r="JNZ107" s="229"/>
      <c r="JOA107" s="229"/>
      <c r="JOB107" s="229"/>
      <c r="JOC107" s="229"/>
      <c r="JOD107" s="229"/>
      <c r="JOE107" s="229"/>
      <c r="JOF107" s="229"/>
      <c r="JOG107" s="229"/>
      <c r="JOH107" s="229"/>
      <c r="JOI107" s="229"/>
      <c r="JOJ107" s="229"/>
      <c r="JOK107" s="229"/>
      <c r="JOL107" s="229"/>
      <c r="JOM107" s="229"/>
      <c r="JON107" s="229"/>
      <c r="JOO107" s="229"/>
      <c r="JOP107" s="229"/>
      <c r="JOQ107" s="229"/>
      <c r="JOR107" s="229"/>
      <c r="JOS107" s="229"/>
      <c r="JOT107" s="229"/>
      <c r="JOU107" s="229"/>
      <c r="JOV107" s="229"/>
      <c r="JOW107" s="229"/>
      <c r="JOX107" s="229"/>
      <c r="JOY107" s="229"/>
      <c r="JOZ107" s="229"/>
      <c r="JPA107" s="229"/>
      <c r="JPB107" s="229"/>
      <c r="JPC107" s="229"/>
      <c r="JPD107" s="229"/>
      <c r="JPE107" s="229"/>
      <c r="JPF107" s="229"/>
      <c r="JPG107" s="229"/>
      <c r="JPH107" s="229"/>
      <c r="JPI107" s="229"/>
      <c r="JPJ107" s="229"/>
      <c r="JPK107" s="229"/>
      <c r="JPL107" s="229"/>
      <c r="JPM107" s="229"/>
      <c r="JPN107" s="229"/>
      <c r="JPO107" s="229"/>
      <c r="JPP107" s="229"/>
      <c r="JPQ107" s="229"/>
      <c r="JPR107" s="229"/>
      <c r="JPS107" s="229"/>
      <c r="JPT107" s="229"/>
      <c r="JPU107" s="229"/>
      <c r="JPV107" s="229"/>
      <c r="JPW107" s="229"/>
      <c r="JPX107" s="229"/>
      <c r="JPY107" s="229"/>
      <c r="JPZ107" s="229"/>
      <c r="JQA107" s="229"/>
      <c r="JQB107" s="229"/>
      <c r="JQC107" s="229"/>
      <c r="JQD107" s="229"/>
      <c r="JQE107" s="229"/>
      <c r="JQF107" s="229"/>
      <c r="JQG107" s="229"/>
      <c r="JQH107" s="229"/>
      <c r="JQI107" s="229"/>
      <c r="JQJ107" s="229"/>
      <c r="JQK107" s="229"/>
      <c r="JQL107" s="229"/>
      <c r="JQM107" s="229"/>
      <c r="JQN107" s="229"/>
      <c r="JQO107" s="229"/>
      <c r="JQP107" s="229"/>
      <c r="JQQ107" s="229"/>
      <c r="JQR107" s="229"/>
      <c r="JQS107" s="229"/>
      <c r="JQT107" s="229"/>
      <c r="JQU107" s="229"/>
      <c r="JQV107" s="229"/>
      <c r="JQW107" s="229"/>
      <c r="JQX107" s="229"/>
      <c r="JQY107" s="229"/>
      <c r="JQZ107" s="229"/>
      <c r="JRA107" s="229"/>
      <c r="JRB107" s="229"/>
      <c r="JRC107" s="229"/>
      <c r="JRD107" s="229"/>
      <c r="JRE107" s="229"/>
      <c r="JRF107" s="229"/>
      <c r="JRG107" s="229"/>
      <c r="JRH107" s="229"/>
      <c r="JRI107" s="229"/>
      <c r="JRJ107" s="229"/>
      <c r="JRK107" s="229"/>
      <c r="JRL107" s="229"/>
      <c r="JRM107" s="229"/>
      <c r="JRN107" s="229"/>
      <c r="JRO107" s="229"/>
      <c r="JRP107" s="229"/>
      <c r="JRQ107" s="229"/>
      <c r="JRR107" s="229"/>
      <c r="JRS107" s="229"/>
      <c r="JRT107" s="229"/>
      <c r="JRU107" s="229"/>
      <c r="JRV107" s="229"/>
      <c r="JRW107" s="229"/>
      <c r="JRX107" s="229"/>
      <c r="JRY107" s="229"/>
      <c r="JRZ107" s="229"/>
      <c r="JSA107" s="229"/>
      <c r="JSB107" s="229"/>
      <c r="JSC107" s="229"/>
      <c r="JSD107" s="229"/>
      <c r="JSE107" s="229"/>
      <c r="JSF107" s="229"/>
      <c r="JSG107" s="229"/>
      <c r="JSH107" s="229"/>
      <c r="JSI107" s="229"/>
      <c r="JSJ107" s="229"/>
      <c r="JSK107" s="229"/>
      <c r="JSL107" s="229"/>
      <c r="JSM107" s="229"/>
      <c r="JSN107" s="229"/>
      <c r="JSO107" s="229"/>
      <c r="JSP107" s="229"/>
      <c r="JSQ107" s="229"/>
      <c r="JSR107" s="229"/>
      <c r="JSS107" s="229"/>
      <c r="JST107" s="229"/>
      <c r="JSU107" s="229"/>
      <c r="JSV107" s="229"/>
      <c r="JSW107" s="229"/>
      <c r="JSX107" s="229"/>
      <c r="JSY107" s="229"/>
      <c r="JSZ107" s="229"/>
      <c r="JTA107" s="229"/>
      <c r="JTB107" s="229"/>
      <c r="JTC107" s="229"/>
      <c r="JTD107" s="229"/>
      <c r="JTE107" s="229"/>
      <c r="JTF107" s="229"/>
      <c r="JTG107" s="229"/>
      <c r="JTH107" s="229"/>
      <c r="JTI107" s="229"/>
      <c r="JTJ107" s="229"/>
      <c r="JTK107" s="229"/>
      <c r="JTL107" s="229"/>
      <c r="JTM107" s="229"/>
      <c r="JTN107" s="229"/>
      <c r="JTO107" s="229"/>
      <c r="JTP107" s="229"/>
      <c r="JTQ107" s="229"/>
      <c r="JTR107" s="229"/>
      <c r="JTS107" s="229"/>
      <c r="JTT107" s="229"/>
      <c r="JTU107" s="229"/>
      <c r="JTV107" s="229"/>
      <c r="JTW107" s="229"/>
      <c r="JTX107" s="229"/>
      <c r="JTY107" s="229"/>
      <c r="JTZ107" s="229"/>
      <c r="JUA107" s="229"/>
      <c r="JUB107" s="229"/>
      <c r="JUC107" s="229"/>
      <c r="JUD107" s="229"/>
      <c r="JUE107" s="229"/>
      <c r="JUF107" s="229"/>
      <c r="JUG107" s="229"/>
      <c r="JUH107" s="229"/>
      <c r="JUI107" s="229"/>
      <c r="JUJ107" s="229"/>
      <c r="JUK107" s="229"/>
      <c r="JUL107" s="229"/>
      <c r="JUM107" s="229"/>
      <c r="JUN107" s="229"/>
      <c r="JUO107" s="229"/>
      <c r="JUP107" s="229"/>
      <c r="JUQ107" s="229"/>
      <c r="JUR107" s="229"/>
      <c r="JUS107" s="229"/>
      <c r="JUT107" s="229"/>
      <c r="JUU107" s="229"/>
      <c r="JUV107" s="229"/>
      <c r="JUW107" s="229"/>
      <c r="JUX107" s="229"/>
      <c r="JUY107" s="229"/>
      <c r="JUZ107" s="229"/>
      <c r="JVA107" s="229"/>
      <c r="JVB107" s="229"/>
      <c r="JVC107" s="229"/>
      <c r="JVD107" s="229"/>
      <c r="JVE107" s="229"/>
      <c r="JVF107" s="229"/>
      <c r="JVG107" s="229"/>
      <c r="JVH107" s="229"/>
      <c r="JVI107" s="229"/>
      <c r="JVJ107" s="229"/>
      <c r="JVK107" s="229"/>
      <c r="JVL107" s="229"/>
      <c r="JVM107" s="229"/>
      <c r="JVN107" s="229"/>
      <c r="JVO107" s="229"/>
      <c r="JVP107" s="229"/>
      <c r="JVQ107" s="229"/>
      <c r="JVR107" s="229"/>
      <c r="JVS107" s="229"/>
      <c r="JVT107" s="229"/>
      <c r="JVU107" s="229"/>
      <c r="JVV107" s="229"/>
      <c r="JVW107" s="229"/>
      <c r="JVX107" s="229"/>
      <c r="JVY107" s="229"/>
      <c r="JVZ107" s="229"/>
      <c r="JWA107" s="229"/>
      <c r="JWB107" s="229"/>
      <c r="JWC107" s="229"/>
      <c r="JWD107" s="229"/>
      <c r="JWE107" s="229"/>
      <c r="JWF107" s="229"/>
      <c r="JWG107" s="229"/>
      <c r="JWH107" s="229"/>
      <c r="JWI107" s="229"/>
      <c r="JWJ107" s="229"/>
      <c r="JWK107" s="229"/>
      <c r="JWL107" s="229"/>
      <c r="JWM107" s="229"/>
      <c r="JWN107" s="229"/>
      <c r="JWO107" s="229"/>
      <c r="JWP107" s="229"/>
      <c r="JWQ107" s="229"/>
      <c r="JWR107" s="229"/>
      <c r="JWS107" s="229"/>
      <c r="JWT107" s="229"/>
      <c r="JWU107" s="229"/>
      <c r="JWV107" s="229"/>
      <c r="JWW107" s="229"/>
      <c r="JWX107" s="229"/>
      <c r="JWY107" s="229"/>
      <c r="JWZ107" s="229"/>
      <c r="JXA107" s="229"/>
      <c r="JXB107" s="229"/>
      <c r="JXC107" s="229"/>
      <c r="JXD107" s="229"/>
      <c r="JXE107" s="229"/>
      <c r="JXF107" s="229"/>
      <c r="JXG107" s="229"/>
      <c r="JXH107" s="229"/>
      <c r="JXI107" s="229"/>
      <c r="JXJ107" s="229"/>
      <c r="JXK107" s="229"/>
      <c r="JXL107" s="229"/>
      <c r="JXM107" s="229"/>
      <c r="JXN107" s="229"/>
      <c r="JXO107" s="229"/>
      <c r="JXP107" s="229"/>
      <c r="JXQ107" s="229"/>
      <c r="JXR107" s="229"/>
      <c r="JXS107" s="229"/>
      <c r="JXT107" s="229"/>
      <c r="JXU107" s="229"/>
      <c r="JXV107" s="229"/>
      <c r="JXW107" s="229"/>
      <c r="JXX107" s="229"/>
      <c r="JXY107" s="229"/>
      <c r="JXZ107" s="229"/>
      <c r="JYA107" s="229"/>
      <c r="JYB107" s="229"/>
      <c r="JYC107" s="229"/>
      <c r="JYD107" s="229"/>
      <c r="JYE107" s="229"/>
      <c r="JYF107" s="229"/>
      <c r="JYG107" s="229"/>
      <c r="JYH107" s="229"/>
      <c r="JYI107" s="229"/>
      <c r="JYJ107" s="229"/>
      <c r="JYK107" s="229"/>
      <c r="JYL107" s="229"/>
      <c r="JYM107" s="229"/>
      <c r="JYN107" s="229"/>
      <c r="JYO107" s="229"/>
      <c r="JYP107" s="229"/>
      <c r="JYQ107" s="229"/>
      <c r="JYR107" s="229"/>
      <c r="JYS107" s="229"/>
      <c r="JYT107" s="229"/>
      <c r="JYU107" s="229"/>
      <c r="JYV107" s="229"/>
      <c r="JYW107" s="229"/>
      <c r="JYX107" s="229"/>
      <c r="JYY107" s="229"/>
      <c r="JYZ107" s="229"/>
      <c r="JZA107" s="229"/>
      <c r="JZB107" s="229"/>
      <c r="JZC107" s="229"/>
      <c r="JZD107" s="229"/>
      <c r="JZE107" s="229"/>
      <c r="JZF107" s="229"/>
      <c r="JZG107" s="229"/>
      <c r="JZH107" s="229"/>
      <c r="JZI107" s="229"/>
      <c r="JZJ107" s="229"/>
      <c r="JZK107" s="229"/>
      <c r="JZL107" s="229"/>
      <c r="JZM107" s="229"/>
      <c r="JZN107" s="229"/>
      <c r="JZO107" s="229"/>
      <c r="JZP107" s="229"/>
      <c r="JZQ107" s="229"/>
      <c r="JZR107" s="229"/>
      <c r="JZS107" s="229"/>
      <c r="JZT107" s="229"/>
      <c r="JZU107" s="229"/>
      <c r="JZV107" s="229"/>
      <c r="JZW107" s="229"/>
      <c r="JZX107" s="229"/>
      <c r="JZY107" s="229"/>
      <c r="JZZ107" s="229"/>
      <c r="KAA107" s="229"/>
      <c r="KAB107" s="229"/>
      <c r="KAC107" s="229"/>
      <c r="KAD107" s="229"/>
      <c r="KAE107" s="229"/>
      <c r="KAF107" s="229"/>
      <c r="KAG107" s="229"/>
      <c r="KAH107" s="229"/>
      <c r="KAI107" s="229"/>
      <c r="KAJ107" s="229"/>
      <c r="KAK107" s="229"/>
      <c r="KAL107" s="229"/>
      <c r="KAM107" s="229"/>
      <c r="KAN107" s="229"/>
      <c r="KAO107" s="229"/>
      <c r="KAP107" s="229"/>
      <c r="KAQ107" s="229"/>
      <c r="KAR107" s="229"/>
      <c r="KAS107" s="229"/>
      <c r="KAT107" s="229"/>
      <c r="KAU107" s="229"/>
      <c r="KAV107" s="229"/>
      <c r="KAW107" s="229"/>
      <c r="KAX107" s="229"/>
      <c r="KAY107" s="229"/>
      <c r="KAZ107" s="229"/>
      <c r="KBA107" s="229"/>
      <c r="KBB107" s="229"/>
      <c r="KBC107" s="229"/>
      <c r="KBD107" s="229"/>
      <c r="KBE107" s="229"/>
      <c r="KBF107" s="229"/>
      <c r="KBG107" s="229"/>
      <c r="KBH107" s="229"/>
      <c r="KBI107" s="229"/>
      <c r="KBJ107" s="229"/>
      <c r="KBK107" s="229"/>
      <c r="KBL107" s="229"/>
      <c r="KBM107" s="229"/>
      <c r="KBN107" s="229"/>
      <c r="KBO107" s="229"/>
      <c r="KBP107" s="229"/>
      <c r="KBQ107" s="229"/>
      <c r="KBR107" s="229"/>
      <c r="KBS107" s="229"/>
      <c r="KBT107" s="229"/>
      <c r="KBU107" s="229"/>
      <c r="KBV107" s="229"/>
      <c r="KBW107" s="229"/>
      <c r="KBX107" s="229"/>
      <c r="KBY107" s="229"/>
      <c r="KBZ107" s="229"/>
      <c r="KCA107" s="229"/>
      <c r="KCB107" s="229"/>
      <c r="KCC107" s="229"/>
      <c r="KCD107" s="229"/>
      <c r="KCE107" s="229"/>
      <c r="KCF107" s="229"/>
      <c r="KCG107" s="229"/>
      <c r="KCH107" s="229"/>
      <c r="KCI107" s="229"/>
      <c r="KCJ107" s="229"/>
      <c r="KCK107" s="229"/>
      <c r="KCL107" s="229"/>
      <c r="KCM107" s="229"/>
      <c r="KCN107" s="229"/>
      <c r="KCO107" s="229"/>
      <c r="KCP107" s="229"/>
      <c r="KCQ107" s="229"/>
      <c r="KCR107" s="229"/>
      <c r="KCS107" s="229"/>
      <c r="KCT107" s="229"/>
      <c r="KCU107" s="229"/>
      <c r="KCV107" s="229"/>
      <c r="KCW107" s="229"/>
      <c r="KCX107" s="229"/>
      <c r="KCY107" s="229"/>
      <c r="KCZ107" s="229"/>
      <c r="KDA107" s="229"/>
      <c r="KDB107" s="229"/>
      <c r="KDC107" s="229"/>
      <c r="KDD107" s="229"/>
      <c r="KDE107" s="229"/>
      <c r="KDF107" s="229"/>
      <c r="KDG107" s="229"/>
      <c r="KDH107" s="229"/>
      <c r="KDI107" s="229"/>
      <c r="KDJ107" s="229"/>
      <c r="KDK107" s="229"/>
      <c r="KDL107" s="229"/>
      <c r="KDM107" s="229"/>
      <c r="KDN107" s="229"/>
      <c r="KDO107" s="229"/>
      <c r="KDP107" s="229"/>
      <c r="KDQ107" s="229"/>
      <c r="KDR107" s="229"/>
      <c r="KDS107" s="229"/>
      <c r="KDT107" s="229"/>
      <c r="KDU107" s="229"/>
      <c r="KDV107" s="229"/>
      <c r="KDW107" s="229"/>
      <c r="KDX107" s="229"/>
      <c r="KDY107" s="229"/>
      <c r="KDZ107" s="229"/>
      <c r="KEA107" s="229"/>
      <c r="KEB107" s="229"/>
      <c r="KEC107" s="229"/>
      <c r="KED107" s="229"/>
      <c r="KEE107" s="229"/>
      <c r="KEF107" s="229"/>
      <c r="KEG107" s="229"/>
      <c r="KEH107" s="229"/>
      <c r="KEI107" s="229"/>
      <c r="KEJ107" s="229"/>
      <c r="KEK107" s="229"/>
      <c r="KEL107" s="229"/>
      <c r="KEM107" s="229"/>
      <c r="KEN107" s="229"/>
      <c r="KEO107" s="229"/>
      <c r="KEP107" s="229"/>
      <c r="KEQ107" s="229"/>
      <c r="KER107" s="229"/>
      <c r="KES107" s="229"/>
      <c r="KET107" s="229"/>
      <c r="KEU107" s="229"/>
      <c r="KEV107" s="229"/>
      <c r="KEW107" s="229"/>
      <c r="KEX107" s="229"/>
      <c r="KEY107" s="229"/>
      <c r="KEZ107" s="229"/>
      <c r="KFA107" s="229"/>
      <c r="KFB107" s="229"/>
      <c r="KFC107" s="229"/>
      <c r="KFD107" s="229"/>
      <c r="KFE107" s="229"/>
      <c r="KFF107" s="229"/>
      <c r="KFG107" s="229"/>
      <c r="KFH107" s="229"/>
      <c r="KFI107" s="229"/>
      <c r="KFJ107" s="229"/>
      <c r="KFK107" s="229"/>
      <c r="KFL107" s="229"/>
      <c r="KFM107" s="229"/>
      <c r="KFN107" s="229"/>
      <c r="KFO107" s="229"/>
      <c r="KFP107" s="229"/>
      <c r="KFQ107" s="229"/>
      <c r="KFR107" s="229"/>
      <c r="KFS107" s="229"/>
      <c r="KFT107" s="229"/>
      <c r="KFU107" s="229"/>
      <c r="KFV107" s="229"/>
      <c r="KFW107" s="229"/>
      <c r="KFX107" s="229"/>
      <c r="KFY107" s="229"/>
      <c r="KFZ107" s="229"/>
      <c r="KGA107" s="229"/>
      <c r="KGB107" s="229"/>
      <c r="KGC107" s="229"/>
      <c r="KGD107" s="229"/>
      <c r="KGE107" s="229"/>
      <c r="KGF107" s="229"/>
      <c r="KGG107" s="229"/>
      <c r="KGH107" s="229"/>
      <c r="KGI107" s="229"/>
      <c r="KGJ107" s="229"/>
      <c r="KGK107" s="229"/>
      <c r="KGL107" s="229"/>
      <c r="KGM107" s="229"/>
      <c r="KGN107" s="229"/>
      <c r="KGO107" s="229"/>
      <c r="KGP107" s="229"/>
      <c r="KGQ107" s="229"/>
      <c r="KGR107" s="229"/>
      <c r="KGS107" s="229"/>
      <c r="KGT107" s="229"/>
      <c r="KGU107" s="229"/>
      <c r="KGV107" s="229"/>
      <c r="KGW107" s="229"/>
      <c r="KGX107" s="229"/>
      <c r="KGY107" s="229"/>
      <c r="KGZ107" s="229"/>
      <c r="KHA107" s="229"/>
      <c r="KHB107" s="229"/>
      <c r="KHC107" s="229"/>
      <c r="KHD107" s="229"/>
      <c r="KHE107" s="229"/>
      <c r="KHF107" s="229"/>
      <c r="KHG107" s="229"/>
      <c r="KHH107" s="229"/>
      <c r="KHI107" s="229"/>
      <c r="KHJ107" s="229"/>
      <c r="KHK107" s="229"/>
      <c r="KHL107" s="229"/>
      <c r="KHM107" s="229"/>
      <c r="KHN107" s="229"/>
      <c r="KHO107" s="229"/>
      <c r="KHP107" s="229"/>
      <c r="KHQ107" s="229"/>
      <c r="KHR107" s="229"/>
      <c r="KHS107" s="229"/>
      <c r="KHT107" s="229"/>
      <c r="KHU107" s="229"/>
      <c r="KHV107" s="229"/>
      <c r="KHW107" s="229"/>
      <c r="KHX107" s="229"/>
      <c r="KHY107" s="229"/>
      <c r="KHZ107" s="229"/>
      <c r="KIA107" s="229"/>
      <c r="KIB107" s="229"/>
      <c r="KIC107" s="229"/>
      <c r="KID107" s="229"/>
      <c r="KIE107" s="229"/>
      <c r="KIF107" s="229"/>
      <c r="KIG107" s="229"/>
      <c r="KIH107" s="229"/>
      <c r="KII107" s="229"/>
      <c r="KIJ107" s="229"/>
      <c r="KIK107" s="229"/>
      <c r="KIL107" s="229"/>
      <c r="KIM107" s="229"/>
      <c r="KIN107" s="229"/>
      <c r="KIO107" s="229"/>
      <c r="KIP107" s="229"/>
      <c r="KIQ107" s="229"/>
      <c r="KIR107" s="229"/>
      <c r="KIS107" s="229"/>
      <c r="KIT107" s="229"/>
      <c r="KIU107" s="229"/>
      <c r="KIV107" s="229"/>
      <c r="KIW107" s="229"/>
      <c r="KIX107" s="229"/>
      <c r="KIY107" s="229"/>
      <c r="KIZ107" s="229"/>
      <c r="KJA107" s="229"/>
      <c r="KJB107" s="229"/>
      <c r="KJC107" s="229"/>
      <c r="KJD107" s="229"/>
      <c r="KJE107" s="229"/>
      <c r="KJF107" s="229"/>
      <c r="KJG107" s="229"/>
      <c r="KJH107" s="229"/>
      <c r="KJI107" s="229"/>
      <c r="KJJ107" s="229"/>
      <c r="KJK107" s="229"/>
      <c r="KJL107" s="229"/>
      <c r="KJM107" s="229"/>
      <c r="KJN107" s="229"/>
      <c r="KJO107" s="229"/>
      <c r="KJP107" s="229"/>
      <c r="KJQ107" s="229"/>
      <c r="KJR107" s="229"/>
      <c r="KJS107" s="229"/>
      <c r="KJT107" s="229"/>
      <c r="KJU107" s="229"/>
      <c r="KJV107" s="229"/>
      <c r="KJW107" s="229"/>
      <c r="KJX107" s="229"/>
      <c r="KJY107" s="229"/>
      <c r="KJZ107" s="229"/>
      <c r="KKA107" s="229"/>
      <c r="KKB107" s="229"/>
      <c r="KKC107" s="229"/>
      <c r="KKD107" s="229"/>
      <c r="KKE107" s="229"/>
      <c r="KKF107" s="229"/>
      <c r="KKG107" s="229"/>
      <c r="KKH107" s="229"/>
      <c r="KKI107" s="229"/>
      <c r="KKJ107" s="229"/>
      <c r="KKK107" s="229"/>
      <c r="KKL107" s="229"/>
      <c r="KKM107" s="229"/>
      <c r="KKN107" s="229"/>
      <c r="KKO107" s="229"/>
      <c r="KKP107" s="229"/>
      <c r="KKQ107" s="229"/>
      <c r="KKR107" s="229"/>
      <c r="KKS107" s="229"/>
      <c r="KKT107" s="229"/>
      <c r="KKU107" s="229"/>
      <c r="KKV107" s="229"/>
      <c r="KKW107" s="229"/>
      <c r="KKX107" s="229"/>
      <c r="KKY107" s="229"/>
      <c r="KKZ107" s="229"/>
      <c r="KLA107" s="229"/>
      <c r="KLB107" s="229"/>
      <c r="KLC107" s="229"/>
      <c r="KLD107" s="229"/>
      <c r="KLE107" s="229"/>
      <c r="KLF107" s="229"/>
      <c r="KLG107" s="229"/>
      <c r="KLH107" s="229"/>
      <c r="KLI107" s="229"/>
      <c r="KLJ107" s="229"/>
      <c r="KLK107" s="229"/>
      <c r="KLL107" s="229"/>
      <c r="KLM107" s="229"/>
      <c r="KLN107" s="229"/>
      <c r="KLO107" s="229"/>
      <c r="KLP107" s="229"/>
      <c r="KLQ107" s="229"/>
      <c r="KLR107" s="229"/>
      <c r="KLS107" s="229"/>
      <c r="KLT107" s="229"/>
      <c r="KLU107" s="229"/>
      <c r="KLV107" s="229"/>
      <c r="KLW107" s="229"/>
      <c r="KLX107" s="229"/>
      <c r="KLY107" s="229"/>
      <c r="KLZ107" s="229"/>
      <c r="KMA107" s="229"/>
      <c r="KMB107" s="229"/>
      <c r="KMC107" s="229"/>
      <c r="KMD107" s="229"/>
      <c r="KME107" s="229"/>
      <c r="KMF107" s="229"/>
      <c r="KMG107" s="229"/>
      <c r="KMH107" s="229"/>
      <c r="KMI107" s="229"/>
      <c r="KMJ107" s="229"/>
      <c r="KMK107" s="229"/>
      <c r="KML107" s="229"/>
      <c r="KMM107" s="229"/>
      <c r="KMN107" s="229"/>
      <c r="KMO107" s="229"/>
      <c r="KMP107" s="229"/>
      <c r="KMQ107" s="229"/>
      <c r="KMR107" s="229"/>
      <c r="KMS107" s="229"/>
      <c r="KMT107" s="229"/>
      <c r="KMU107" s="229"/>
      <c r="KMV107" s="229"/>
      <c r="KMW107" s="229"/>
      <c r="KMX107" s="229"/>
      <c r="KMY107" s="229"/>
      <c r="KMZ107" s="229"/>
      <c r="KNA107" s="229"/>
      <c r="KNB107" s="229"/>
      <c r="KNC107" s="229"/>
      <c r="KND107" s="229"/>
      <c r="KNE107" s="229"/>
      <c r="KNF107" s="229"/>
      <c r="KNG107" s="229"/>
      <c r="KNH107" s="229"/>
      <c r="KNI107" s="229"/>
      <c r="KNJ107" s="229"/>
      <c r="KNK107" s="229"/>
      <c r="KNL107" s="229"/>
      <c r="KNM107" s="229"/>
      <c r="KNN107" s="229"/>
      <c r="KNO107" s="229"/>
      <c r="KNP107" s="229"/>
      <c r="KNQ107" s="229"/>
      <c r="KNR107" s="229"/>
      <c r="KNS107" s="229"/>
      <c r="KNT107" s="229"/>
      <c r="KNU107" s="229"/>
      <c r="KNV107" s="229"/>
      <c r="KNW107" s="229"/>
      <c r="KNX107" s="229"/>
      <c r="KNY107" s="229"/>
      <c r="KNZ107" s="229"/>
      <c r="KOA107" s="229"/>
      <c r="KOB107" s="229"/>
      <c r="KOC107" s="229"/>
      <c r="KOD107" s="229"/>
      <c r="KOE107" s="229"/>
      <c r="KOF107" s="229"/>
      <c r="KOG107" s="229"/>
      <c r="KOH107" s="229"/>
      <c r="KOI107" s="229"/>
      <c r="KOJ107" s="229"/>
      <c r="KOK107" s="229"/>
      <c r="KOL107" s="229"/>
      <c r="KOM107" s="229"/>
      <c r="KON107" s="229"/>
      <c r="KOO107" s="229"/>
      <c r="KOP107" s="229"/>
      <c r="KOQ107" s="229"/>
      <c r="KOR107" s="229"/>
      <c r="KOS107" s="229"/>
      <c r="KOT107" s="229"/>
      <c r="KOU107" s="229"/>
      <c r="KOV107" s="229"/>
      <c r="KOW107" s="229"/>
      <c r="KOX107" s="229"/>
      <c r="KOY107" s="229"/>
      <c r="KOZ107" s="229"/>
      <c r="KPA107" s="229"/>
      <c r="KPB107" s="229"/>
      <c r="KPC107" s="229"/>
      <c r="KPD107" s="229"/>
      <c r="KPE107" s="229"/>
      <c r="KPF107" s="229"/>
      <c r="KPG107" s="229"/>
      <c r="KPH107" s="229"/>
      <c r="KPI107" s="229"/>
      <c r="KPJ107" s="229"/>
      <c r="KPK107" s="229"/>
      <c r="KPL107" s="229"/>
      <c r="KPM107" s="229"/>
      <c r="KPN107" s="229"/>
      <c r="KPO107" s="229"/>
      <c r="KPP107" s="229"/>
      <c r="KPQ107" s="229"/>
      <c r="KPR107" s="229"/>
      <c r="KPS107" s="229"/>
      <c r="KPT107" s="229"/>
      <c r="KPU107" s="229"/>
      <c r="KPV107" s="229"/>
      <c r="KPW107" s="229"/>
      <c r="KPX107" s="229"/>
      <c r="KPY107" s="229"/>
      <c r="KPZ107" s="229"/>
      <c r="KQA107" s="229"/>
      <c r="KQB107" s="229"/>
      <c r="KQC107" s="229"/>
      <c r="KQD107" s="229"/>
      <c r="KQE107" s="229"/>
      <c r="KQF107" s="229"/>
      <c r="KQG107" s="229"/>
      <c r="KQH107" s="229"/>
      <c r="KQI107" s="229"/>
      <c r="KQJ107" s="229"/>
      <c r="KQK107" s="229"/>
      <c r="KQL107" s="229"/>
      <c r="KQM107" s="229"/>
      <c r="KQN107" s="229"/>
      <c r="KQO107" s="229"/>
      <c r="KQP107" s="229"/>
      <c r="KQQ107" s="229"/>
      <c r="KQR107" s="229"/>
      <c r="KQS107" s="229"/>
      <c r="KQT107" s="229"/>
      <c r="KQU107" s="229"/>
      <c r="KQV107" s="229"/>
      <c r="KQW107" s="229"/>
      <c r="KQX107" s="229"/>
      <c r="KQY107" s="229"/>
      <c r="KQZ107" s="229"/>
      <c r="KRA107" s="229"/>
      <c r="KRB107" s="229"/>
      <c r="KRC107" s="229"/>
      <c r="KRD107" s="229"/>
      <c r="KRE107" s="229"/>
      <c r="KRF107" s="229"/>
      <c r="KRG107" s="229"/>
      <c r="KRH107" s="229"/>
      <c r="KRI107" s="229"/>
      <c r="KRJ107" s="229"/>
      <c r="KRK107" s="229"/>
      <c r="KRL107" s="229"/>
      <c r="KRM107" s="229"/>
      <c r="KRN107" s="229"/>
      <c r="KRO107" s="229"/>
      <c r="KRP107" s="229"/>
      <c r="KRQ107" s="229"/>
      <c r="KRR107" s="229"/>
      <c r="KRS107" s="229"/>
      <c r="KRT107" s="229"/>
      <c r="KRU107" s="229"/>
      <c r="KRV107" s="229"/>
      <c r="KRW107" s="229"/>
      <c r="KRX107" s="229"/>
      <c r="KRY107" s="229"/>
      <c r="KRZ107" s="229"/>
      <c r="KSA107" s="229"/>
      <c r="KSB107" s="229"/>
      <c r="KSC107" s="229"/>
      <c r="KSD107" s="229"/>
      <c r="KSE107" s="229"/>
      <c r="KSF107" s="229"/>
      <c r="KSG107" s="229"/>
      <c r="KSH107" s="229"/>
      <c r="KSI107" s="229"/>
      <c r="KSJ107" s="229"/>
      <c r="KSK107" s="229"/>
      <c r="KSL107" s="229"/>
      <c r="KSM107" s="229"/>
      <c r="KSN107" s="229"/>
      <c r="KSO107" s="229"/>
      <c r="KSP107" s="229"/>
      <c r="KSQ107" s="229"/>
      <c r="KSR107" s="229"/>
      <c r="KSS107" s="229"/>
      <c r="KST107" s="229"/>
      <c r="KSU107" s="229"/>
      <c r="KSV107" s="229"/>
      <c r="KSW107" s="229"/>
      <c r="KSX107" s="229"/>
      <c r="KSY107" s="229"/>
      <c r="KSZ107" s="229"/>
      <c r="KTA107" s="229"/>
      <c r="KTB107" s="229"/>
      <c r="KTC107" s="229"/>
      <c r="KTD107" s="229"/>
      <c r="KTE107" s="229"/>
      <c r="KTF107" s="229"/>
      <c r="KTG107" s="229"/>
      <c r="KTH107" s="229"/>
      <c r="KTI107" s="229"/>
      <c r="KTJ107" s="229"/>
      <c r="KTK107" s="229"/>
      <c r="KTL107" s="229"/>
      <c r="KTM107" s="229"/>
      <c r="KTN107" s="229"/>
      <c r="KTO107" s="229"/>
      <c r="KTP107" s="229"/>
      <c r="KTQ107" s="229"/>
      <c r="KTR107" s="229"/>
      <c r="KTS107" s="229"/>
      <c r="KTT107" s="229"/>
      <c r="KTU107" s="229"/>
      <c r="KTV107" s="229"/>
      <c r="KTW107" s="229"/>
      <c r="KTX107" s="229"/>
      <c r="KTY107" s="229"/>
      <c r="KTZ107" s="229"/>
      <c r="KUA107" s="229"/>
      <c r="KUB107" s="229"/>
      <c r="KUC107" s="229"/>
      <c r="KUD107" s="229"/>
      <c r="KUE107" s="229"/>
      <c r="KUF107" s="229"/>
      <c r="KUG107" s="229"/>
      <c r="KUH107" s="229"/>
      <c r="KUI107" s="229"/>
      <c r="KUJ107" s="229"/>
      <c r="KUK107" s="229"/>
      <c r="KUL107" s="229"/>
      <c r="KUM107" s="229"/>
      <c r="KUN107" s="229"/>
      <c r="KUO107" s="229"/>
      <c r="KUP107" s="229"/>
      <c r="KUQ107" s="229"/>
      <c r="KUR107" s="229"/>
      <c r="KUS107" s="229"/>
      <c r="KUT107" s="229"/>
      <c r="KUU107" s="229"/>
      <c r="KUV107" s="229"/>
      <c r="KUW107" s="229"/>
      <c r="KUX107" s="229"/>
      <c r="KUY107" s="229"/>
      <c r="KUZ107" s="229"/>
      <c r="KVA107" s="229"/>
      <c r="KVB107" s="229"/>
      <c r="KVC107" s="229"/>
      <c r="KVD107" s="229"/>
      <c r="KVE107" s="229"/>
      <c r="KVF107" s="229"/>
      <c r="KVG107" s="229"/>
      <c r="KVH107" s="229"/>
      <c r="KVI107" s="229"/>
      <c r="KVJ107" s="229"/>
      <c r="KVK107" s="229"/>
      <c r="KVL107" s="229"/>
      <c r="KVM107" s="229"/>
      <c r="KVN107" s="229"/>
      <c r="KVO107" s="229"/>
      <c r="KVP107" s="229"/>
      <c r="KVQ107" s="229"/>
      <c r="KVR107" s="229"/>
      <c r="KVS107" s="229"/>
      <c r="KVT107" s="229"/>
      <c r="KVU107" s="229"/>
      <c r="KVV107" s="229"/>
      <c r="KVW107" s="229"/>
      <c r="KVX107" s="229"/>
      <c r="KVY107" s="229"/>
      <c r="KVZ107" s="229"/>
      <c r="KWA107" s="229"/>
      <c r="KWB107" s="229"/>
      <c r="KWC107" s="229"/>
      <c r="KWD107" s="229"/>
      <c r="KWE107" s="229"/>
      <c r="KWF107" s="229"/>
      <c r="KWG107" s="229"/>
      <c r="KWH107" s="229"/>
      <c r="KWI107" s="229"/>
      <c r="KWJ107" s="229"/>
      <c r="KWK107" s="229"/>
      <c r="KWL107" s="229"/>
      <c r="KWM107" s="229"/>
      <c r="KWN107" s="229"/>
      <c r="KWO107" s="229"/>
      <c r="KWP107" s="229"/>
      <c r="KWQ107" s="229"/>
      <c r="KWR107" s="229"/>
      <c r="KWS107" s="229"/>
      <c r="KWT107" s="229"/>
      <c r="KWU107" s="229"/>
      <c r="KWV107" s="229"/>
      <c r="KWW107" s="229"/>
      <c r="KWX107" s="229"/>
      <c r="KWY107" s="229"/>
      <c r="KWZ107" s="229"/>
      <c r="KXA107" s="229"/>
      <c r="KXB107" s="229"/>
      <c r="KXC107" s="229"/>
      <c r="KXD107" s="229"/>
      <c r="KXE107" s="229"/>
      <c r="KXF107" s="229"/>
      <c r="KXG107" s="229"/>
      <c r="KXH107" s="229"/>
      <c r="KXI107" s="229"/>
      <c r="KXJ107" s="229"/>
      <c r="KXK107" s="229"/>
      <c r="KXL107" s="229"/>
      <c r="KXM107" s="229"/>
      <c r="KXN107" s="229"/>
      <c r="KXO107" s="229"/>
      <c r="KXP107" s="229"/>
      <c r="KXQ107" s="229"/>
      <c r="KXR107" s="229"/>
      <c r="KXS107" s="229"/>
      <c r="KXT107" s="229"/>
      <c r="KXU107" s="229"/>
      <c r="KXV107" s="229"/>
      <c r="KXW107" s="229"/>
      <c r="KXX107" s="229"/>
      <c r="KXY107" s="229"/>
      <c r="KXZ107" s="229"/>
      <c r="KYA107" s="229"/>
      <c r="KYB107" s="229"/>
      <c r="KYC107" s="229"/>
      <c r="KYD107" s="229"/>
      <c r="KYE107" s="229"/>
      <c r="KYF107" s="229"/>
      <c r="KYG107" s="229"/>
      <c r="KYH107" s="229"/>
      <c r="KYI107" s="229"/>
      <c r="KYJ107" s="229"/>
      <c r="KYK107" s="229"/>
      <c r="KYL107" s="229"/>
      <c r="KYM107" s="229"/>
      <c r="KYN107" s="229"/>
      <c r="KYO107" s="229"/>
      <c r="KYP107" s="229"/>
      <c r="KYQ107" s="229"/>
      <c r="KYR107" s="229"/>
      <c r="KYS107" s="229"/>
      <c r="KYT107" s="229"/>
      <c r="KYU107" s="229"/>
      <c r="KYV107" s="229"/>
      <c r="KYW107" s="229"/>
      <c r="KYX107" s="229"/>
      <c r="KYY107" s="229"/>
      <c r="KYZ107" s="229"/>
      <c r="KZA107" s="229"/>
      <c r="KZB107" s="229"/>
      <c r="KZC107" s="229"/>
      <c r="KZD107" s="229"/>
      <c r="KZE107" s="229"/>
      <c r="KZF107" s="229"/>
      <c r="KZG107" s="229"/>
      <c r="KZH107" s="229"/>
      <c r="KZI107" s="229"/>
      <c r="KZJ107" s="229"/>
      <c r="KZK107" s="229"/>
      <c r="KZL107" s="229"/>
      <c r="KZM107" s="229"/>
      <c r="KZN107" s="229"/>
      <c r="KZO107" s="229"/>
      <c r="KZP107" s="229"/>
      <c r="KZQ107" s="229"/>
      <c r="KZR107" s="229"/>
      <c r="KZS107" s="229"/>
      <c r="KZT107" s="229"/>
      <c r="KZU107" s="229"/>
      <c r="KZV107" s="229"/>
      <c r="KZW107" s="229"/>
      <c r="KZX107" s="229"/>
      <c r="KZY107" s="229"/>
      <c r="KZZ107" s="229"/>
      <c r="LAA107" s="229"/>
      <c r="LAB107" s="229"/>
      <c r="LAC107" s="229"/>
      <c r="LAD107" s="229"/>
      <c r="LAE107" s="229"/>
      <c r="LAF107" s="229"/>
      <c r="LAG107" s="229"/>
      <c r="LAH107" s="229"/>
      <c r="LAI107" s="229"/>
      <c r="LAJ107" s="229"/>
      <c r="LAK107" s="229"/>
      <c r="LAL107" s="229"/>
      <c r="LAM107" s="229"/>
      <c r="LAN107" s="229"/>
      <c r="LAO107" s="229"/>
      <c r="LAP107" s="229"/>
      <c r="LAQ107" s="229"/>
      <c r="LAR107" s="229"/>
      <c r="LAS107" s="229"/>
      <c r="LAT107" s="229"/>
      <c r="LAU107" s="229"/>
      <c r="LAV107" s="229"/>
      <c r="LAW107" s="229"/>
      <c r="LAX107" s="229"/>
      <c r="LAY107" s="229"/>
      <c r="LAZ107" s="229"/>
      <c r="LBA107" s="229"/>
      <c r="LBB107" s="229"/>
      <c r="LBC107" s="229"/>
      <c r="LBD107" s="229"/>
      <c r="LBE107" s="229"/>
      <c r="LBF107" s="229"/>
      <c r="LBG107" s="229"/>
      <c r="LBH107" s="229"/>
      <c r="LBI107" s="229"/>
      <c r="LBJ107" s="229"/>
      <c r="LBK107" s="229"/>
      <c r="LBL107" s="229"/>
      <c r="LBM107" s="229"/>
      <c r="LBN107" s="229"/>
      <c r="LBO107" s="229"/>
      <c r="LBP107" s="229"/>
      <c r="LBQ107" s="229"/>
      <c r="LBR107" s="229"/>
      <c r="LBS107" s="229"/>
      <c r="LBT107" s="229"/>
      <c r="LBU107" s="229"/>
      <c r="LBV107" s="229"/>
      <c r="LBW107" s="229"/>
      <c r="LBX107" s="229"/>
      <c r="LBY107" s="229"/>
      <c r="LBZ107" s="229"/>
      <c r="LCA107" s="229"/>
      <c r="LCB107" s="229"/>
      <c r="LCC107" s="229"/>
      <c r="LCD107" s="229"/>
      <c r="LCE107" s="229"/>
      <c r="LCF107" s="229"/>
      <c r="LCG107" s="229"/>
      <c r="LCH107" s="229"/>
      <c r="LCI107" s="229"/>
      <c r="LCJ107" s="229"/>
      <c r="LCK107" s="229"/>
      <c r="LCL107" s="229"/>
      <c r="LCM107" s="229"/>
      <c r="LCN107" s="229"/>
      <c r="LCO107" s="229"/>
      <c r="LCP107" s="229"/>
      <c r="LCQ107" s="229"/>
      <c r="LCR107" s="229"/>
      <c r="LCS107" s="229"/>
      <c r="LCT107" s="229"/>
      <c r="LCU107" s="229"/>
      <c r="LCV107" s="229"/>
      <c r="LCW107" s="229"/>
      <c r="LCX107" s="229"/>
      <c r="LCY107" s="229"/>
      <c r="LCZ107" s="229"/>
      <c r="LDA107" s="229"/>
      <c r="LDB107" s="229"/>
      <c r="LDC107" s="229"/>
      <c r="LDD107" s="229"/>
      <c r="LDE107" s="229"/>
      <c r="LDF107" s="229"/>
      <c r="LDG107" s="229"/>
      <c r="LDH107" s="229"/>
      <c r="LDI107" s="229"/>
      <c r="LDJ107" s="229"/>
      <c r="LDK107" s="229"/>
      <c r="LDL107" s="229"/>
      <c r="LDM107" s="229"/>
      <c r="LDN107" s="229"/>
      <c r="LDO107" s="229"/>
      <c r="LDP107" s="229"/>
      <c r="LDQ107" s="229"/>
      <c r="LDR107" s="229"/>
      <c r="LDS107" s="229"/>
      <c r="LDT107" s="229"/>
      <c r="LDU107" s="229"/>
      <c r="LDV107" s="229"/>
      <c r="LDW107" s="229"/>
      <c r="LDX107" s="229"/>
      <c r="LDY107" s="229"/>
      <c r="LDZ107" s="229"/>
      <c r="LEA107" s="229"/>
      <c r="LEB107" s="229"/>
      <c r="LEC107" s="229"/>
      <c r="LED107" s="229"/>
      <c r="LEE107" s="229"/>
      <c r="LEF107" s="229"/>
      <c r="LEG107" s="229"/>
      <c r="LEH107" s="229"/>
      <c r="LEI107" s="229"/>
      <c r="LEJ107" s="229"/>
      <c r="LEK107" s="229"/>
      <c r="LEL107" s="229"/>
      <c r="LEM107" s="229"/>
      <c r="LEN107" s="229"/>
      <c r="LEO107" s="229"/>
      <c r="LEP107" s="229"/>
      <c r="LEQ107" s="229"/>
      <c r="LER107" s="229"/>
      <c r="LES107" s="229"/>
      <c r="LET107" s="229"/>
      <c r="LEU107" s="229"/>
      <c r="LEV107" s="229"/>
      <c r="LEW107" s="229"/>
      <c r="LEX107" s="229"/>
      <c r="LEY107" s="229"/>
      <c r="LEZ107" s="229"/>
      <c r="LFA107" s="229"/>
      <c r="LFB107" s="229"/>
      <c r="LFC107" s="229"/>
      <c r="LFD107" s="229"/>
      <c r="LFE107" s="229"/>
      <c r="LFF107" s="229"/>
      <c r="LFG107" s="229"/>
      <c r="LFH107" s="229"/>
      <c r="LFI107" s="229"/>
      <c r="LFJ107" s="229"/>
      <c r="LFK107" s="229"/>
      <c r="LFL107" s="229"/>
      <c r="LFM107" s="229"/>
      <c r="LFN107" s="229"/>
      <c r="LFO107" s="229"/>
      <c r="LFP107" s="229"/>
      <c r="LFQ107" s="229"/>
      <c r="LFR107" s="229"/>
      <c r="LFS107" s="229"/>
      <c r="LFT107" s="229"/>
      <c r="LFU107" s="229"/>
      <c r="LFV107" s="229"/>
      <c r="LFW107" s="229"/>
      <c r="LFX107" s="229"/>
      <c r="LFY107" s="229"/>
      <c r="LFZ107" s="229"/>
      <c r="LGA107" s="229"/>
      <c r="LGB107" s="229"/>
      <c r="LGC107" s="229"/>
      <c r="LGD107" s="229"/>
      <c r="LGE107" s="229"/>
      <c r="LGF107" s="229"/>
      <c r="LGG107" s="229"/>
      <c r="LGH107" s="229"/>
      <c r="LGI107" s="229"/>
      <c r="LGJ107" s="229"/>
      <c r="LGK107" s="229"/>
      <c r="LGL107" s="229"/>
      <c r="LGM107" s="229"/>
      <c r="LGN107" s="229"/>
      <c r="LGO107" s="229"/>
      <c r="LGP107" s="229"/>
      <c r="LGQ107" s="229"/>
      <c r="LGR107" s="229"/>
      <c r="LGS107" s="229"/>
      <c r="LGT107" s="229"/>
      <c r="LGU107" s="229"/>
      <c r="LGV107" s="229"/>
      <c r="LGW107" s="229"/>
      <c r="LGX107" s="229"/>
      <c r="LGY107" s="229"/>
      <c r="LGZ107" s="229"/>
      <c r="LHA107" s="229"/>
      <c r="LHB107" s="229"/>
      <c r="LHC107" s="229"/>
      <c r="LHD107" s="229"/>
      <c r="LHE107" s="229"/>
      <c r="LHF107" s="229"/>
      <c r="LHG107" s="229"/>
      <c r="LHH107" s="229"/>
      <c r="LHI107" s="229"/>
      <c r="LHJ107" s="229"/>
      <c r="LHK107" s="229"/>
      <c r="LHL107" s="229"/>
      <c r="LHM107" s="229"/>
      <c r="LHN107" s="229"/>
      <c r="LHO107" s="229"/>
      <c r="LHP107" s="229"/>
      <c r="LHQ107" s="229"/>
      <c r="LHR107" s="229"/>
      <c r="LHS107" s="229"/>
      <c r="LHT107" s="229"/>
      <c r="LHU107" s="229"/>
      <c r="LHV107" s="229"/>
      <c r="LHW107" s="229"/>
      <c r="LHX107" s="229"/>
      <c r="LHY107" s="229"/>
      <c r="LHZ107" s="229"/>
      <c r="LIA107" s="229"/>
      <c r="LIB107" s="229"/>
      <c r="LIC107" s="229"/>
      <c r="LID107" s="229"/>
      <c r="LIE107" s="229"/>
      <c r="LIF107" s="229"/>
      <c r="LIG107" s="229"/>
      <c r="LIH107" s="229"/>
      <c r="LII107" s="229"/>
      <c r="LIJ107" s="229"/>
      <c r="LIK107" s="229"/>
      <c r="LIL107" s="229"/>
      <c r="LIM107" s="229"/>
      <c r="LIN107" s="229"/>
      <c r="LIO107" s="229"/>
      <c r="LIP107" s="229"/>
      <c r="LIQ107" s="229"/>
      <c r="LIR107" s="229"/>
      <c r="LIS107" s="229"/>
      <c r="LIT107" s="229"/>
      <c r="LIU107" s="229"/>
      <c r="LIV107" s="229"/>
      <c r="LIW107" s="229"/>
      <c r="LIX107" s="229"/>
      <c r="LIY107" s="229"/>
      <c r="LIZ107" s="229"/>
      <c r="LJA107" s="229"/>
      <c r="LJB107" s="229"/>
      <c r="LJC107" s="229"/>
      <c r="LJD107" s="229"/>
      <c r="LJE107" s="229"/>
      <c r="LJF107" s="229"/>
      <c r="LJG107" s="229"/>
      <c r="LJH107" s="229"/>
      <c r="LJI107" s="229"/>
      <c r="LJJ107" s="229"/>
      <c r="LJK107" s="229"/>
      <c r="LJL107" s="229"/>
      <c r="LJM107" s="229"/>
      <c r="LJN107" s="229"/>
      <c r="LJO107" s="229"/>
      <c r="LJP107" s="229"/>
      <c r="LJQ107" s="229"/>
      <c r="LJR107" s="229"/>
      <c r="LJS107" s="229"/>
      <c r="LJT107" s="229"/>
      <c r="LJU107" s="229"/>
      <c r="LJV107" s="229"/>
      <c r="LJW107" s="229"/>
      <c r="LJX107" s="229"/>
      <c r="LJY107" s="229"/>
      <c r="LJZ107" s="229"/>
      <c r="LKA107" s="229"/>
      <c r="LKB107" s="229"/>
      <c r="LKC107" s="229"/>
      <c r="LKD107" s="229"/>
      <c r="LKE107" s="229"/>
      <c r="LKF107" s="229"/>
      <c r="LKG107" s="229"/>
      <c r="LKH107" s="229"/>
      <c r="LKI107" s="229"/>
      <c r="LKJ107" s="229"/>
      <c r="LKK107" s="229"/>
      <c r="LKL107" s="229"/>
      <c r="LKM107" s="229"/>
      <c r="LKN107" s="229"/>
      <c r="LKO107" s="229"/>
      <c r="LKP107" s="229"/>
      <c r="LKQ107" s="229"/>
      <c r="LKR107" s="229"/>
      <c r="LKS107" s="229"/>
      <c r="LKT107" s="229"/>
      <c r="LKU107" s="229"/>
      <c r="LKV107" s="229"/>
      <c r="LKW107" s="229"/>
      <c r="LKX107" s="229"/>
      <c r="LKY107" s="229"/>
      <c r="LKZ107" s="229"/>
      <c r="LLA107" s="229"/>
      <c r="LLB107" s="229"/>
      <c r="LLC107" s="229"/>
      <c r="LLD107" s="229"/>
      <c r="LLE107" s="229"/>
      <c r="LLF107" s="229"/>
      <c r="LLG107" s="229"/>
      <c r="LLH107" s="229"/>
      <c r="LLI107" s="229"/>
      <c r="LLJ107" s="229"/>
      <c r="LLK107" s="229"/>
      <c r="LLL107" s="229"/>
      <c r="LLM107" s="229"/>
      <c r="LLN107" s="229"/>
      <c r="LLO107" s="229"/>
      <c r="LLP107" s="229"/>
      <c r="LLQ107" s="229"/>
      <c r="LLR107" s="229"/>
      <c r="LLS107" s="229"/>
      <c r="LLT107" s="229"/>
      <c r="LLU107" s="229"/>
      <c r="LLV107" s="229"/>
      <c r="LLW107" s="229"/>
      <c r="LLX107" s="229"/>
      <c r="LLY107" s="229"/>
      <c r="LLZ107" s="229"/>
      <c r="LMA107" s="229"/>
      <c r="LMB107" s="229"/>
      <c r="LMC107" s="229"/>
      <c r="LMD107" s="229"/>
      <c r="LME107" s="229"/>
      <c r="LMF107" s="229"/>
      <c r="LMG107" s="229"/>
      <c r="LMH107" s="229"/>
      <c r="LMI107" s="229"/>
      <c r="LMJ107" s="229"/>
      <c r="LMK107" s="229"/>
      <c r="LML107" s="229"/>
      <c r="LMM107" s="229"/>
      <c r="LMN107" s="229"/>
      <c r="LMO107" s="229"/>
      <c r="LMP107" s="229"/>
      <c r="LMQ107" s="229"/>
      <c r="LMR107" s="229"/>
      <c r="LMS107" s="229"/>
      <c r="LMT107" s="229"/>
      <c r="LMU107" s="229"/>
      <c r="LMV107" s="229"/>
      <c r="LMW107" s="229"/>
      <c r="LMX107" s="229"/>
      <c r="LMY107" s="229"/>
      <c r="LMZ107" s="229"/>
      <c r="LNA107" s="229"/>
      <c r="LNB107" s="229"/>
      <c r="LNC107" s="229"/>
      <c r="LND107" s="229"/>
      <c r="LNE107" s="229"/>
      <c r="LNF107" s="229"/>
      <c r="LNG107" s="229"/>
      <c r="LNH107" s="229"/>
      <c r="LNI107" s="229"/>
      <c r="LNJ107" s="229"/>
      <c r="LNK107" s="229"/>
      <c r="LNL107" s="229"/>
      <c r="LNM107" s="229"/>
      <c r="LNN107" s="229"/>
      <c r="LNO107" s="229"/>
      <c r="LNP107" s="229"/>
      <c r="LNQ107" s="229"/>
      <c r="LNR107" s="229"/>
      <c r="LNS107" s="229"/>
      <c r="LNT107" s="229"/>
      <c r="LNU107" s="229"/>
      <c r="LNV107" s="229"/>
      <c r="LNW107" s="229"/>
      <c r="LNX107" s="229"/>
      <c r="LNY107" s="229"/>
      <c r="LNZ107" s="229"/>
      <c r="LOA107" s="229"/>
      <c r="LOB107" s="229"/>
      <c r="LOC107" s="229"/>
      <c r="LOD107" s="229"/>
      <c r="LOE107" s="229"/>
      <c r="LOF107" s="229"/>
      <c r="LOG107" s="229"/>
      <c r="LOH107" s="229"/>
      <c r="LOI107" s="229"/>
      <c r="LOJ107" s="229"/>
      <c r="LOK107" s="229"/>
      <c r="LOL107" s="229"/>
      <c r="LOM107" s="229"/>
      <c r="LON107" s="229"/>
      <c r="LOO107" s="229"/>
      <c r="LOP107" s="229"/>
      <c r="LOQ107" s="229"/>
      <c r="LOR107" s="229"/>
      <c r="LOS107" s="229"/>
      <c r="LOT107" s="229"/>
      <c r="LOU107" s="229"/>
      <c r="LOV107" s="229"/>
      <c r="LOW107" s="229"/>
      <c r="LOX107" s="229"/>
      <c r="LOY107" s="229"/>
      <c r="LOZ107" s="229"/>
      <c r="LPA107" s="229"/>
      <c r="LPB107" s="229"/>
      <c r="LPC107" s="229"/>
      <c r="LPD107" s="229"/>
      <c r="LPE107" s="229"/>
      <c r="LPF107" s="229"/>
      <c r="LPG107" s="229"/>
      <c r="LPH107" s="229"/>
      <c r="LPI107" s="229"/>
      <c r="LPJ107" s="229"/>
      <c r="LPK107" s="229"/>
      <c r="LPL107" s="229"/>
      <c r="LPM107" s="229"/>
      <c r="LPN107" s="229"/>
      <c r="LPO107" s="229"/>
      <c r="LPP107" s="229"/>
      <c r="LPQ107" s="229"/>
      <c r="LPR107" s="229"/>
      <c r="LPS107" s="229"/>
      <c r="LPT107" s="229"/>
      <c r="LPU107" s="229"/>
      <c r="LPV107" s="229"/>
      <c r="LPW107" s="229"/>
      <c r="LPX107" s="229"/>
      <c r="LPY107" s="229"/>
      <c r="LPZ107" s="229"/>
      <c r="LQA107" s="229"/>
      <c r="LQB107" s="229"/>
      <c r="LQC107" s="229"/>
      <c r="LQD107" s="229"/>
      <c r="LQE107" s="229"/>
      <c r="LQF107" s="229"/>
      <c r="LQG107" s="229"/>
      <c r="LQH107" s="229"/>
      <c r="LQI107" s="229"/>
      <c r="LQJ107" s="229"/>
      <c r="LQK107" s="229"/>
      <c r="LQL107" s="229"/>
      <c r="LQM107" s="229"/>
      <c r="LQN107" s="229"/>
      <c r="LQO107" s="229"/>
      <c r="LQP107" s="229"/>
      <c r="LQQ107" s="229"/>
      <c r="LQR107" s="229"/>
      <c r="LQS107" s="229"/>
      <c r="LQT107" s="229"/>
      <c r="LQU107" s="229"/>
      <c r="LQV107" s="229"/>
      <c r="LQW107" s="229"/>
      <c r="LQX107" s="229"/>
      <c r="LQY107" s="229"/>
      <c r="LQZ107" s="229"/>
      <c r="LRA107" s="229"/>
      <c r="LRB107" s="229"/>
      <c r="LRC107" s="229"/>
      <c r="LRD107" s="229"/>
      <c r="LRE107" s="229"/>
      <c r="LRF107" s="229"/>
      <c r="LRG107" s="229"/>
      <c r="LRH107" s="229"/>
      <c r="LRI107" s="229"/>
      <c r="LRJ107" s="229"/>
      <c r="LRK107" s="229"/>
      <c r="LRL107" s="229"/>
      <c r="LRM107" s="229"/>
      <c r="LRN107" s="229"/>
      <c r="LRO107" s="229"/>
      <c r="LRP107" s="229"/>
      <c r="LRQ107" s="229"/>
      <c r="LRR107" s="229"/>
      <c r="LRS107" s="229"/>
      <c r="LRT107" s="229"/>
      <c r="LRU107" s="229"/>
      <c r="LRV107" s="229"/>
      <c r="LRW107" s="229"/>
      <c r="LRX107" s="229"/>
      <c r="LRY107" s="229"/>
      <c r="LRZ107" s="229"/>
      <c r="LSA107" s="229"/>
      <c r="LSB107" s="229"/>
      <c r="LSC107" s="229"/>
      <c r="LSD107" s="229"/>
      <c r="LSE107" s="229"/>
      <c r="LSF107" s="229"/>
      <c r="LSG107" s="229"/>
      <c r="LSH107" s="229"/>
      <c r="LSI107" s="229"/>
      <c r="LSJ107" s="229"/>
      <c r="LSK107" s="229"/>
      <c r="LSL107" s="229"/>
      <c r="LSM107" s="229"/>
      <c r="LSN107" s="229"/>
      <c r="LSO107" s="229"/>
      <c r="LSP107" s="229"/>
      <c r="LSQ107" s="229"/>
      <c r="LSR107" s="229"/>
      <c r="LSS107" s="229"/>
      <c r="LST107" s="229"/>
      <c r="LSU107" s="229"/>
      <c r="LSV107" s="229"/>
      <c r="LSW107" s="229"/>
      <c r="LSX107" s="229"/>
      <c r="LSY107" s="229"/>
      <c r="LSZ107" s="229"/>
      <c r="LTA107" s="229"/>
      <c r="LTB107" s="229"/>
      <c r="LTC107" s="229"/>
      <c r="LTD107" s="229"/>
      <c r="LTE107" s="229"/>
      <c r="LTF107" s="229"/>
      <c r="LTG107" s="229"/>
      <c r="LTH107" s="229"/>
      <c r="LTI107" s="229"/>
      <c r="LTJ107" s="229"/>
      <c r="LTK107" s="229"/>
      <c r="LTL107" s="229"/>
      <c r="LTM107" s="229"/>
      <c r="LTN107" s="229"/>
      <c r="LTO107" s="229"/>
      <c r="LTP107" s="229"/>
      <c r="LTQ107" s="229"/>
      <c r="LTR107" s="229"/>
      <c r="LTS107" s="229"/>
      <c r="LTT107" s="229"/>
      <c r="LTU107" s="229"/>
      <c r="LTV107" s="229"/>
      <c r="LTW107" s="229"/>
      <c r="LTX107" s="229"/>
      <c r="LTY107" s="229"/>
      <c r="LTZ107" s="229"/>
      <c r="LUA107" s="229"/>
      <c r="LUB107" s="229"/>
      <c r="LUC107" s="229"/>
      <c r="LUD107" s="229"/>
      <c r="LUE107" s="229"/>
      <c r="LUF107" s="229"/>
      <c r="LUG107" s="229"/>
      <c r="LUH107" s="229"/>
      <c r="LUI107" s="229"/>
      <c r="LUJ107" s="229"/>
      <c r="LUK107" s="229"/>
      <c r="LUL107" s="229"/>
      <c r="LUM107" s="229"/>
      <c r="LUN107" s="229"/>
      <c r="LUO107" s="229"/>
      <c r="LUP107" s="229"/>
      <c r="LUQ107" s="229"/>
      <c r="LUR107" s="229"/>
      <c r="LUS107" s="229"/>
      <c r="LUT107" s="229"/>
      <c r="LUU107" s="229"/>
      <c r="LUV107" s="229"/>
      <c r="LUW107" s="229"/>
      <c r="LUX107" s="229"/>
      <c r="LUY107" s="229"/>
      <c r="LUZ107" s="229"/>
      <c r="LVA107" s="229"/>
      <c r="LVB107" s="229"/>
      <c r="LVC107" s="229"/>
      <c r="LVD107" s="229"/>
      <c r="LVE107" s="229"/>
      <c r="LVF107" s="229"/>
      <c r="LVG107" s="229"/>
      <c r="LVH107" s="229"/>
      <c r="LVI107" s="229"/>
      <c r="LVJ107" s="229"/>
      <c r="LVK107" s="229"/>
      <c r="LVL107" s="229"/>
      <c r="LVM107" s="229"/>
      <c r="LVN107" s="229"/>
      <c r="LVO107" s="229"/>
      <c r="LVP107" s="229"/>
      <c r="LVQ107" s="229"/>
      <c r="LVR107" s="229"/>
      <c r="LVS107" s="229"/>
      <c r="LVT107" s="229"/>
      <c r="LVU107" s="229"/>
      <c r="LVV107" s="229"/>
      <c r="LVW107" s="229"/>
      <c r="LVX107" s="229"/>
      <c r="LVY107" s="229"/>
      <c r="LVZ107" s="229"/>
      <c r="LWA107" s="229"/>
      <c r="LWB107" s="229"/>
      <c r="LWC107" s="229"/>
      <c r="LWD107" s="229"/>
      <c r="LWE107" s="229"/>
      <c r="LWF107" s="229"/>
      <c r="LWG107" s="229"/>
      <c r="LWH107" s="229"/>
      <c r="LWI107" s="229"/>
      <c r="LWJ107" s="229"/>
      <c r="LWK107" s="229"/>
      <c r="LWL107" s="229"/>
      <c r="LWM107" s="229"/>
      <c r="LWN107" s="229"/>
      <c r="LWO107" s="229"/>
      <c r="LWP107" s="229"/>
      <c r="LWQ107" s="229"/>
      <c r="LWR107" s="229"/>
      <c r="LWS107" s="229"/>
      <c r="LWT107" s="229"/>
      <c r="LWU107" s="229"/>
      <c r="LWV107" s="229"/>
      <c r="LWW107" s="229"/>
      <c r="LWX107" s="229"/>
      <c r="LWY107" s="229"/>
      <c r="LWZ107" s="229"/>
      <c r="LXA107" s="229"/>
      <c r="LXB107" s="229"/>
      <c r="LXC107" s="229"/>
      <c r="LXD107" s="229"/>
      <c r="LXE107" s="229"/>
      <c r="LXF107" s="229"/>
      <c r="LXG107" s="229"/>
      <c r="LXH107" s="229"/>
      <c r="LXI107" s="229"/>
      <c r="LXJ107" s="229"/>
      <c r="LXK107" s="229"/>
      <c r="LXL107" s="229"/>
      <c r="LXM107" s="229"/>
      <c r="LXN107" s="229"/>
      <c r="LXO107" s="229"/>
      <c r="LXP107" s="229"/>
      <c r="LXQ107" s="229"/>
      <c r="LXR107" s="229"/>
      <c r="LXS107" s="229"/>
      <c r="LXT107" s="229"/>
      <c r="LXU107" s="229"/>
      <c r="LXV107" s="229"/>
      <c r="LXW107" s="229"/>
      <c r="LXX107" s="229"/>
      <c r="LXY107" s="229"/>
      <c r="LXZ107" s="229"/>
      <c r="LYA107" s="229"/>
      <c r="LYB107" s="229"/>
      <c r="LYC107" s="229"/>
      <c r="LYD107" s="229"/>
      <c r="LYE107" s="229"/>
      <c r="LYF107" s="229"/>
      <c r="LYG107" s="229"/>
      <c r="LYH107" s="229"/>
      <c r="LYI107" s="229"/>
      <c r="LYJ107" s="229"/>
      <c r="LYK107" s="229"/>
      <c r="LYL107" s="229"/>
      <c r="LYM107" s="229"/>
      <c r="LYN107" s="229"/>
      <c r="LYO107" s="229"/>
      <c r="LYP107" s="229"/>
      <c r="LYQ107" s="229"/>
      <c r="LYR107" s="229"/>
      <c r="LYS107" s="229"/>
      <c r="LYT107" s="229"/>
      <c r="LYU107" s="229"/>
      <c r="LYV107" s="229"/>
      <c r="LYW107" s="229"/>
      <c r="LYX107" s="229"/>
      <c r="LYY107" s="229"/>
      <c r="LYZ107" s="229"/>
      <c r="LZA107" s="229"/>
      <c r="LZB107" s="229"/>
      <c r="LZC107" s="229"/>
      <c r="LZD107" s="229"/>
      <c r="LZE107" s="229"/>
      <c r="LZF107" s="229"/>
      <c r="LZG107" s="229"/>
      <c r="LZH107" s="229"/>
      <c r="LZI107" s="229"/>
      <c r="LZJ107" s="229"/>
      <c r="LZK107" s="229"/>
      <c r="LZL107" s="229"/>
      <c r="LZM107" s="229"/>
      <c r="LZN107" s="229"/>
      <c r="LZO107" s="229"/>
      <c r="LZP107" s="229"/>
      <c r="LZQ107" s="229"/>
      <c r="LZR107" s="229"/>
      <c r="LZS107" s="229"/>
      <c r="LZT107" s="229"/>
      <c r="LZU107" s="229"/>
      <c r="LZV107" s="229"/>
      <c r="LZW107" s="229"/>
      <c r="LZX107" s="229"/>
      <c r="LZY107" s="229"/>
      <c r="LZZ107" s="229"/>
      <c r="MAA107" s="229"/>
      <c r="MAB107" s="229"/>
      <c r="MAC107" s="229"/>
      <c r="MAD107" s="229"/>
      <c r="MAE107" s="229"/>
      <c r="MAF107" s="229"/>
      <c r="MAG107" s="229"/>
      <c r="MAH107" s="229"/>
      <c r="MAI107" s="229"/>
      <c r="MAJ107" s="229"/>
      <c r="MAK107" s="229"/>
      <c r="MAL107" s="229"/>
      <c r="MAM107" s="229"/>
      <c r="MAN107" s="229"/>
      <c r="MAO107" s="229"/>
      <c r="MAP107" s="229"/>
      <c r="MAQ107" s="229"/>
      <c r="MAR107" s="229"/>
      <c r="MAS107" s="229"/>
      <c r="MAT107" s="229"/>
      <c r="MAU107" s="229"/>
      <c r="MAV107" s="229"/>
      <c r="MAW107" s="229"/>
      <c r="MAX107" s="229"/>
      <c r="MAY107" s="229"/>
      <c r="MAZ107" s="229"/>
      <c r="MBA107" s="229"/>
      <c r="MBB107" s="229"/>
      <c r="MBC107" s="229"/>
      <c r="MBD107" s="229"/>
      <c r="MBE107" s="229"/>
      <c r="MBF107" s="229"/>
      <c r="MBG107" s="229"/>
      <c r="MBH107" s="229"/>
      <c r="MBI107" s="229"/>
      <c r="MBJ107" s="229"/>
      <c r="MBK107" s="229"/>
      <c r="MBL107" s="229"/>
      <c r="MBM107" s="229"/>
      <c r="MBN107" s="229"/>
      <c r="MBO107" s="229"/>
      <c r="MBP107" s="229"/>
      <c r="MBQ107" s="229"/>
      <c r="MBR107" s="229"/>
      <c r="MBS107" s="229"/>
      <c r="MBT107" s="229"/>
      <c r="MBU107" s="229"/>
      <c r="MBV107" s="229"/>
      <c r="MBW107" s="229"/>
      <c r="MBX107" s="229"/>
      <c r="MBY107" s="229"/>
      <c r="MBZ107" s="229"/>
      <c r="MCA107" s="229"/>
      <c r="MCB107" s="229"/>
      <c r="MCC107" s="229"/>
      <c r="MCD107" s="229"/>
      <c r="MCE107" s="229"/>
      <c r="MCF107" s="229"/>
      <c r="MCG107" s="229"/>
      <c r="MCH107" s="229"/>
      <c r="MCI107" s="229"/>
      <c r="MCJ107" s="229"/>
      <c r="MCK107" s="229"/>
      <c r="MCL107" s="229"/>
      <c r="MCM107" s="229"/>
      <c r="MCN107" s="229"/>
      <c r="MCO107" s="229"/>
      <c r="MCP107" s="229"/>
      <c r="MCQ107" s="229"/>
      <c r="MCR107" s="229"/>
      <c r="MCS107" s="229"/>
      <c r="MCT107" s="229"/>
      <c r="MCU107" s="229"/>
      <c r="MCV107" s="229"/>
      <c r="MCW107" s="229"/>
      <c r="MCX107" s="229"/>
      <c r="MCY107" s="229"/>
      <c r="MCZ107" s="229"/>
      <c r="MDA107" s="229"/>
      <c r="MDB107" s="229"/>
      <c r="MDC107" s="229"/>
      <c r="MDD107" s="229"/>
      <c r="MDE107" s="229"/>
      <c r="MDF107" s="229"/>
      <c r="MDG107" s="229"/>
      <c r="MDH107" s="229"/>
      <c r="MDI107" s="229"/>
      <c r="MDJ107" s="229"/>
      <c r="MDK107" s="229"/>
      <c r="MDL107" s="229"/>
      <c r="MDM107" s="229"/>
      <c r="MDN107" s="229"/>
      <c r="MDO107" s="229"/>
      <c r="MDP107" s="229"/>
      <c r="MDQ107" s="229"/>
      <c r="MDR107" s="229"/>
      <c r="MDS107" s="229"/>
      <c r="MDT107" s="229"/>
      <c r="MDU107" s="229"/>
      <c r="MDV107" s="229"/>
      <c r="MDW107" s="229"/>
      <c r="MDX107" s="229"/>
      <c r="MDY107" s="229"/>
      <c r="MDZ107" s="229"/>
      <c r="MEA107" s="229"/>
      <c r="MEB107" s="229"/>
      <c r="MEC107" s="229"/>
      <c r="MED107" s="229"/>
      <c r="MEE107" s="229"/>
      <c r="MEF107" s="229"/>
      <c r="MEG107" s="229"/>
      <c r="MEH107" s="229"/>
      <c r="MEI107" s="229"/>
      <c r="MEJ107" s="229"/>
      <c r="MEK107" s="229"/>
      <c r="MEL107" s="229"/>
      <c r="MEM107" s="229"/>
      <c r="MEN107" s="229"/>
      <c r="MEO107" s="229"/>
      <c r="MEP107" s="229"/>
      <c r="MEQ107" s="229"/>
      <c r="MER107" s="229"/>
      <c r="MES107" s="229"/>
      <c r="MET107" s="229"/>
      <c r="MEU107" s="229"/>
      <c r="MEV107" s="229"/>
      <c r="MEW107" s="229"/>
      <c r="MEX107" s="229"/>
      <c r="MEY107" s="229"/>
      <c r="MEZ107" s="229"/>
      <c r="MFA107" s="229"/>
      <c r="MFB107" s="229"/>
      <c r="MFC107" s="229"/>
      <c r="MFD107" s="229"/>
      <c r="MFE107" s="229"/>
      <c r="MFF107" s="229"/>
      <c r="MFG107" s="229"/>
      <c r="MFH107" s="229"/>
      <c r="MFI107" s="229"/>
      <c r="MFJ107" s="229"/>
      <c r="MFK107" s="229"/>
      <c r="MFL107" s="229"/>
      <c r="MFM107" s="229"/>
      <c r="MFN107" s="229"/>
      <c r="MFO107" s="229"/>
      <c r="MFP107" s="229"/>
      <c r="MFQ107" s="229"/>
      <c r="MFR107" s="229"/>
      <c r="MFS107" s="229"/>
      <c r="MFT107" s="229"/>
      <c r="MFU107" s="229"/>
      <c r="MFV107" s="229"/>
      <c r="MFW107" s="229"/>
      <c r="MFX107" s="229"/>
      <c r="MFY107" s="229"/>
      <c r="MFZ107" s="229"/>
      <c r="MGA107" s="229"/>
      <c r="MGB107" s="229"/>
      <c r="MGC107" s="229"/>
      <c r="MGD107" s="229"/>
      <c r="MGE107" s="229"/>
      <c r="MGF107" s="229"/>
      <c r="MGG107" s="229"/>
      <c r="MGH107" s="229"/>
      <c r="MGI107" s="229"/>
      <c r="MGJ107" s="229"/>
      <c r="MGK107" s="229"/>
      <c r="MGL107" s="229"/>
      <c r="MGM107" s="229"/>
      <c r="MGN107" s="229"/>
      <c r="MGO107" s="229"/>
      <c r="MGP107" s="229"/>
      <c r="MGQ107" s="229"/>
      <c r="MGR107" s="229"/>
      <c r="MGS107" s="229"/>
      <c r="MGT107" s="229"/>
      <c r="MGU107" s="229"/>
      <c r="MGV107" s="229"/>
      <c r="MGW107" s="229"/>
      <c r="MGX107" s="229"/>
      <c r="MGY107" s="229"/>
      <c r="MGZ107" s="229"/>
      <c r="MHA107" s="229"/>
      <c r="MHB107" s="229"/>
      <c r="MHC107" s="229"/>
      <c r="MHD107" s="229"/>
      <c r="MHE107" s="229"/>
      <c r="MHF107" s="229"/>
      <c r="MHG107" s="229"/>
      <c r="MHH107" s="229"/>
      <c r="MHI107" s="229"/>
      <c r="MHJ107" s="229"/>
      <c r="MHK107" s="229"/>
      <c r="MHL107" s="229"/>
      <c r="MHM107" s="229"/>
      <c r="MHN107" s="229"/>
      <c r="MHO107" s="229"/>
      <c r="MHP107" s="229"/>
      <c r="MHQ107" s="229"/>
      <c r="MHR107" s="229"/>
      <c r="MHS107" s="229"/>
      <c r="MHT107" s="229"/>
      <c r="MHU107" s="229"/>
      <c r="MHV107" s="229"/>
      <c r="MHW107" s="229"/>
      <c r="MHX107" s="229"/>
      <c r="MHY107" s="229"/>
      <c r="MHZ107" s="229"/>
      <c r="MIA107" s="229"/>
      <c r="MIB107" s="229"/>
      <c r="MIC107" s="229"/>
      <c r="MID107" s="229"/>
      <c r="MIE107" s="229"/>
      <c r="MIF107" s="229"/>
      <c r="MIG107" s="229"/>
      <c r="MIH107" s="229"/>
      <c r="MII107" s="229"/>
      <c r="MIJ107" s="229"/>
      <c r="MIK107" s="229"/>
      <c r="MIL107" s="229"/>
      <c r="MIM107" s="229"/>
      <c r="MIN107" s="229"/>
      <c r="MIO107" s="229"/>
      <c r="MIP107" s="229"/>
      <c r="MIQ107" s="229"/>
      <c r="MIR107" s="229"/>
      <c r="MIS107" s="229"/>
      <c r="MIT107" s="229"/>
      <c r="MIU107" s="229"/>
      <c r="MIV107" s="229"/>
      <c r="MIW107" s="229"/>
      <c r="MIX107" s="229"/>
      <c r="MIY107" s="229"/>
      <c r="MIZ107" s="229"/>
      <c r="MJA107" s="229"/>
      <c r="MJB107" s="229"/>
      <c r="MJC107" s="229"/>
      <c r="MJD107" s="229"/>
      <c r="MJE107" s="229"/>
      <c r="MJF107" s="229"/>
      <c r="MJG107" s="229"/>
      <c r="MJH107" s="229"/>
      <c r="MJI107" s="229"/>
      <c r="MJJ107" s="229"/>
      <c r="MJK107" s="229"/>
      <c r="MJL107" s="229"/>
      <c r="MJM107" s="229"/>
      <c r="MJN107" s="229"/>
      <c r="MJO107" s="229"/>
      <c r="MJP107" s="229"/>
      <c r="MJQ107" s="229"/>
      <c r="MJR107" s="229"/>
      <c r="MJS107" s="229"/>
      <c r="MJT107" s="229"/>
      <c r="MJU107" s="229"/>
      <c r="MJV107" s="229"/>
      <c r="MJW107" s="229"/>
      <c r="MJX107" s="229"/>
      <c r="MJY107" s="229"/>
      <c r="MJZ107" s="229"/>
      <c r="MKA107" s="229"/>
      <c r="MKB107" s="229"/>
      <c r="MKC107" s="229"/>
      <c r="MKD107" s="229"/>
      <c r="MKE107" s="229"/>
      <c r="MKF107" s="229"/>
      <c r="MKG107" s="229"/>
      <c r="MKH107" s="229"/>
      <c r="MKI107" s="229"/>
      <c r="MKJ107" s="229"/>
      <c r="MKK107" s="229"/>
      <c r="MKL107" s="229"/>
      <c r="MKM107" s="229"/>
      <c r="MKN107" s="229"/>
      <c r="MKO107" s="229"/>
      <c r="MKP107" s="229"/>
      <c r="MKQ107" s="229"/>
      <c r="MKR107" s="229"/>
      <c r="MKS107" s="229"/>
      <c r="MKT107" s="229"/>
      <c r="MKU107" s="229"/>
      <c r="MKV107" s="229"/>
      <c r="MKW107" s="229"/>
      <c r="MKX107" s="229"/>
      <c r="MKY107" s="229"/>
      <c r="MKZ107" s="229"/>
      <c r="MLA107" s="229"/>
      <c r="MLB107" s="229"/>
      <c r="MLC107" s="229"/>
      <c r="MLD107" s="229"/>
      <c r="MLE107" s="229"/>
      <c r="MLF107" s="229"/>
      <c r="MLG107" s="229"/>
      <c r="MLH107" s="229"/>
      <c r="MLI107" s="229"/>
      <c r="MLJ107" s="229"/>
      <c r="MLK107" s="229"/>
      <c r="MLL107" s="229"/>
      <c r="MLM107" s="229"/>
      <c r="MLN107" s="229"/>
      <c r="MLO107" s="229"/>
      <c r="MLP107" s="229"/>
      <c r="MLQ107" s="229"/>
      <c r="MLR107" s="229"/>
      <c r="MLS107" s="229"/>
      <c r="MLT107" s="229"/>
      <c r="MLU107" s="229"/>
      <c r="MLV107" s="229"/>
      <c r="MLW107" s="229"/>
      <c r="MLX107" s="229"/>
      <c r="MLY107" s="229"/>
      <c r="MLZ107" s="229"/>
      <c r="MMA107" s="229"/>
      <c r="MMB107" s="229"/>
      <c r="MMC107" s="229"/>
      <c r="MMD107" s="229"/>
      <c r="MME107" s="229"/>
      <c r="MMF107" s="229"/>
      <c r="MMG107" s="229"/>
      <c r="MMH107" s="229"/>
      <c r="MMI107" s="229"/>
      <c r="MMJ107" s="229"/>
      <c r="MMK107" s="229"/>
      <c r="MML107" s="229"/>
      <c r="MMM107" s="229"/>
      <c r="MMN107" s="229"/>
      <c r="MMO107" s="229"/>
      <c r="MMP107" s="229"/>
      <c r="MMQ107" s="229"/>
      <c r="MMR107" s="229"/>
      <c r="MMS107" s="229"/>
      <c r="MMT107" s="229"/>
      <c r="MMU107" s="229"/>
      <c r="MMV107" s="229"/>
      <c r="MMW107" s="229"/>
      <c r="MMX107" s="229"/>
      <c r="MMY107" s="229"/>
      <c r="MMZ107" s="229"/>
      <c r="MNA107" s="229"/>
      <c r="MNB107" s="229"/>
      <c r="MNC107" s="229"/>
      <c r="MND107" s="229"/>
      <c r="MNE107" s="229"/>
      <c r="MNF107" s="229"/>
      <c r="MNG107" s="229"/>
      <c r="MNH107" s="229"/>
      <c r="MNI107" s="229"/>
      <c r="MNJ107" s="229"/>
      <c r="MNK107" s="229"/>
      <c r="MNL107" s="229"/>
      <c r="MNM107" s="229"/>
      <c r="MNN107" s="229"/>
      <c r="MNO107" s="229"/>
      <c r="MNP107" s="229"/>
      <c r="MNQ107" s="229"/>
      <c r="MNR107" s="229"/>
      <c r="MNS107" s="229"/>
      <c r="MNT107" s="229"/>
      <c r="MNU107" s="229"/>
      <c r="MNV107" s="229"/>
      <c r="MNW107" s="229"/>
      <c r="MNX107" s="229"/>
      <c r="MNY107" s="229"/>
      <c r="MNZ107" s="229"/>
      <c r="MOA107" s="229"/>
      <c r="MOB107" s="229"/>
      <c r="MOC107" s="229"/>
      <c r="MOD107" s="229"/>
      <c r="MOE107" s="229"/>
      <c r="MOF107" s="229"/>
      <c r="MOG107" s="229"/>
      <c r="MOH107" s="229"/>
      <c r="MOI107" s="229"/>
      <c r="MOJ107" s="229"/>
      <c r="MOK107" s="229"/>
      <c r="MOL107" s="229"/>
      <c r="MOM107" s="229"/>
      <c r="MON107" s="229"/>
      <c r="MOO107" s="229"/>
      <c r="MOP107" s="229"/>
      <c r="MOQ107" s="229"/>
      <c r="MOR107" s="229"/>
      <c r="MOS107" s="229"/>
      <c r="MOT107" s="229"/>
      <c r="MOU107" s="229"/>
      <c r="MOV107" s="229"/>
      <c r="MOW107" s="229"/>
      <c r="MOX107" s="229"/>
      <c r="MOY107" s="229"/>
      <c r="MOZ107" s="229"/>
      <c r="MPA107" s="229"/>
      <c r="MPB107" s="229"/>
      <c r="MPC107" s="229"/>
      <c r="MPD107" s="229"/>
      <c r="MPE107" s="229"/>
      <c r="MPF107" s="229"/>
      <c r="MPG107" s="229"/>
      <c r="MPH107" s="229"/>
      <c r="MPI107" s="229"/>
      <c r="MPJ107" s="229"/>
      <c r="MPK107" s="229"/>
      <c r="MPL107" s="229"/>
      <c r="MPM107" s="229"/>
      <c r="MPN107" s="229"/>
      <c r="MPO107" s="229"/>
      <c r="MPP107" s="229"/>
      <c r="MPQ107" s="229"/>
      <c r="MPR107" s="229"/>
      <c r="MPS107" s="229"/>
      <c r="MPT107" s="229"/>
      <c r="MPU107" s="229"/>
      <c r="MPV107" s="229"/>
      <c r="MPW107" s="229"/>
      <c r="MPX107" s="229"/>
      <c r="MPY107" s="229"/>
      <c r="MPZ107" s="229"/>
      <c r="MQA107" s="229"/>
      <c r="MQB107" s="229"/>
      <c r="MQC107" s="229"/>
      <c r="MQD107" s="229"/>
      <c r="MQE107" s="229"/>
      <c r="MQF107" s="229"/>
      <c r="MQG107" s="229"/>
      <c r="MQH107" s="229"/>
      <c r="MQI107" s="229"/>
      <c r="MQJ107" s="229"/>
      <c r="MQK107" s="229"/>
      <c r="MQL107" s="229"/>
      <c r="MQM107" s="229"/>
      <c r="MQN107" s="229"/>
      <c r="MQO107" s="229"/>
      <c r="MQP107" s="229"/>
      <c r="MQQ107" s="229"/>
      <c r="MQR107" s="229"/>
      <c r="MQS107" s="229"/>
      <c r="MQT107" s="229"/>
      <c r="MQU107" s="229"/>
      <c r="MQV107" s="229"/>
      <c r="MQW107" s="229"/>
      <c r="MQX107" s="229"/>
      <c r="MQY107" s="229"/>
      <c r="MQZ107" s="229"/>
      <c r="MRA107" s="229"/>
      <c r="MRB107" s="229"/>
      <c r="MRC107" s="229"/>
      <c r="MRD107" s="229"/>
      <c r="MRE107" s="229"/>
      <c r="MRF107" s="229"/>
      <c r="MRG107" s="229"/>
      <c r="MRH107" s="229"/>
      <c r="MRI107" s="229"/>
      <c r="MRJ107" s="229"/>
      <c r="MRK107" s="229"/>
      <c r="MRL107" s="229"/>
      <c r="MRM107" s="229"/>
      <c r="MRN107" s="229"/>
      <c r="MRO107" s="229"/>
      <c r="MRP107" s="229"/>
      <c r="MRQ107" s="229"/>
      <c r="MRR107" s="229"/>
      <c r="MRS107" s="229"/>
      <c r="MRT107" s="229"/>
      <c r="MRU107" s="229"/>
      <c r="MRV107" s="229"/>
      <c r="MRW107" s="229"/>
      <c r="MRX107" s="229"/>
      <c r="MRY107" s="229"/>
      <c r="MRZ107" s="229"/>
      <c r="MSA107" s="229"/>
      <c r="MSB107" s="229"/>
      <c r="MSC107" s="229"/>
      <c r="MSD107" s="229"/>
      <c r="MSE107" s="229"/>
      <c r="MSF107" s="229"/>
      <c r="MSG107" s="229"/>
      <c r="MSH107" s="229"/>
      <c r="MSI107" s="229"/>
      <c r="MSJ107" s="229"/>
      <c r="MSK107" s="229"/>
      <c r="MSL107" s="229"/>
      <c r="MSM107" s="229"/>
      <c r="MSN107" s="229"/>
      <c r="MSO107" s="229"/>
      <c r="MSP107" s="229"/>
      <c r="MSQ107" s="229"/>
      <c r="MSR107" s="229"/>
      <c r="MSS107" s="229"/>
      <c r="MST107" s="229"/>
      <c r="MSU107" s="229"/>
      <c r="MSV107" s="229"/>
      <c r="MSW107" s="229"/>
      <c r="MSX107" s="229"/>
      <c r="MSY107" s="229"/>
      <c r="MSZ107" s="229"/>
      <c r="MTA107" s="229"/>
      <c r="MTB107" s="229"/>
      <c r="MTC107" s="229"/>
      <c r="MTD107" s="229"/>
      <c r="MTE107" s="229"/>
      <c r="MTF107" s="229"/>
      <c r="MTG107" s="229"/>
      <c r="MTH107" s="229"/>
      <c r="MTI107" s="229"/>
      <c r="MTJ107" s="229"/>
      <c r="MTK107" s="229"/>
      <c r="MTL107" s="229"/>
      <c r="MTM107" s="229"/>
      <c r="MTN107" s="229"/>
      <c r="MTO107" s="229"/>
      <c r="MTP107" s="229"/>
      <c r="MTQ107" s="229"/>
      <c r="MTR107" s="229"/>
      <c r="MTS107" s="229"/>
      <c r="MTT107" s="229"/>
      <c r="MTU107" s="229"/>
      <c r="MTV107" s="229"/>
      <c r="MTW107" s="229"/>
      <c r="MTX107" s="229"/>
      <c r="MTY107" s="229"/>
      <c r="MTZ107" s="229"/>
      <c r="MUA107" s="229"/>
      <c r="MUB107" s="229"/>
      <c r="MUC107" s="229"/>
      <c r="MUD107" s="229"/>
      <c r="MUE107" s="229"/>
      <c r="MUF107" s="229"/>
      <c r="MUG107" s="229"/>
      <c r="MUH107" s="229"/>
      <c r="MUI107" s="229"/>
      <c r="MUJ107" s="229"/>
      <c r="MUK107" s="229"/>
      <c r="MUL107" s="229"/>
      <c r="MUM107" s="229"/>
      <c r="MUN107" s="229"/>
      <c r="MUO107" s="229"/>
      <c r="MUP107" s="229"/>
      <c r="MUQ107" s="229"/>
      <c r="MUR107" s="229"/>
      <c r="MUS107" s="229"/>
      <c r="MUT107" s="229"/>
      <c r="MUU107" s="229"/>
      <c r="MUV107" s="229"/>
      <c r="MUW107" s="229"/>
      <c r="MUX107" s="229"/>
      <c r="MUY107" s="229"/>
      <c r="MUZ107" s="229"/>
      <c r="MVA107" s="229"/>
      <c r="MVB107" s="229"/>
      <c r="MVC107" s="229"/>
      <c r="MVD107" s="229"/>
      <c r="MVE107" s="229"/>
      <c r="MVF107" s="229"/>
      <c r="MVG107" s="229"/>
      <c r="MVH107" s="229"/>
      <c r="MVI107" s="229"/>
      <c r="MVJ107" s="229"/>
      <c r="MVK107" s="229"/>
      <c r="MVL107" s="229"/>
      <c r="MVM107" s="229"/>
      <c r="MVN107" s="229"/>
      <c r="MVO107" s="229"/>
      <c r="MVP107" s="229"/>
      <c r="MVQ107" s="229"/>
      <c r="MVR107" s="229"/>
      <c r="MVS107" s="229"/>
      <c r="MVT107" s="229"/>
      <c r="MVU107" s="229"/>
      <c r="MVV107" s="229"/>
      <c r="MVW107" s="229"/>
      <c r="MVX107" s="229"/>
      <c r="MVY107" s="229"/>
      <c r="MVZ107" s="229"/>
      <c r="MWA107" s="229"/>
      <c r="MWB107" s="229"/>
      <c r="MWC107" s="229"/>
      <c r="MWD107" s="229"/>
      <c r="MWE107" s="229"/>
      <c r="MWF107" s="229"/>
      <c r="MWG107" s="229"/>
      <c r="MWH107" s="229"/>
      <c r="MWI107" s="229"/>
      <c r="MWJ107" s="229"/>
      <c r="MWK107" s="229"/>
      <c r="MWL107" s="229"/>
      <c r="MWM107" s="229"/>
      <c r="MWN107" s="229"/>
      <c r="MWO107" s="229"/>
      <c r="MWP107" s="229"/>
      <c r="MWQ107" s="229"/>
      <c r="MWR107" s="229"/>
      <c r="MWS107" s="229"/>
      <c r="MWT107" s="229"/>
      <c r="MWU107" s="229"/>
      <c r="MWV107" s="229"/>
      <c r="MWW107" s="229"/>
      <c r="MWX107" s="229"/>
      <c r="MWY107" s="229"/>
      <c r="MWZ107" s="229"/>
      <c r="MXA107" s="229"/>
      <c r="MXB107" s="229"/>
      <c r="MXC107" s="229"/>
      <c r="MXD107" s="229"/>
      <c r="MXE107" s="229"/>
      <c r="MXF107" s="229"/>
      <c r="MXG107" s="229"/>
      <c r="MXH107" s="229"/>
      <c r="MXI107" s="229"/>
      <c r="MXJ107" s="229"/>
      <c r="MXK107" s="229"/>
      <c r="MXL107" s="229"/>
      <c r="MXM107" s="229"/>
      <c r="MXN107" s="229"/>
      <c r="MXO107" s="229"/>
      <c r="MXP107" s="229"/>
      <c r="MXQ107" s="229"/>
      <c r="MXR107" s="229"/>
      <c r="MXS107" s="229"/>
      <c r="MXT107" s="229"/>
      <c r="MXU107" s="229"/>
      <c r="MXV107" s="229"/>
      <c r="MXW107" s="229"/>
      <c r="MXX107" s="229"/>
      <c r="MXY107" s="229"/>
      <c r="MXZ107" s="229"/>
      <c r="MYA107" s="229"/>
      <c r="MYB107" s="229"/>
      <c r="MYC107" s="229"/>
      <c r="MYD107" s="229"/>
      <c r="MYE107" s="229"/>
      <c r="MYF107" s="229"/>
      <c r="MYG107" s="229"/>
      <c r="MYH107" s="229"/>
      <c r="MYI107" s="229"/>
      <c r="MYJ107" s="229"/>
      <c r="MYK107" s="229"/>
      <c r="MYL107" s="229"/>
      <c r="MYM107" s="229"/>
      <c r="MYN107" s="229"/>
      <c r="MYO107" s="229"/>
      <c r="MYP107" s="229"/>
      <c r="MYQ107" s="229"/>
      <c r="MYR107" s="229"/>
      <c r="MYS107" s="229"/>
      <c r="MYT107" s="229"/>
      <c r="MYU107" s="229"/>
      <c r="MYV107" s="229"/>
      <c r="MYW107" s="229"/>
      <c r="MYX107" s="229"/>
      <c r="MYY107" s="229"/>
      <c r="MYZ107" s="229"/>
      <c r="MZA107" s="229"/>
      <c r="MZB107" s="229"/>
      <c r="MZC107" s="229"/>
      <c r="MZD107" s="229"/>
      <c r="MZE107" s="229"/>
      <c r="MZF107" s="229"/>
      <c r="MZG107" s="229"/>
      <c r="MZH107" s="229"/>
      <c r="MZI107" s="229"/>
      <c r="MZJ107" s="229"/>
      <c r="MZK107" s="229"/>
      <c r="MZL107" s="229"/>
      <c r="MZM107" s="229"/>
      <c r="MZN107" s="229"/>
      <c r="MZO107" s="229"/>
      <c r="MZP107" s="229"/>
      <c r="MZQ107" s="229"/>
      <c r="MZR107" s="229"/>
      <c r="MZS107" s="229"/>
      <c r="MZT107" s="229"/>
      <c r="MZU107" s="229"/>
      <c r="MZV107" s="229"/>
      <c r="MZW107" s="229"/>
      <c r="MZX107" s="229"/>
      <c r="MZY107" s="229"/>
      <c r="MZZ107" s="229"/>
      <c r="NAA107" s="229"/>
      <c r="NAB107" s="229"/>
      <c r="NAC107" s="229"/>
      <c r="NAD107" s="229"/>
      <c r="NAE107" s="229"/>
      <c r="NAF107" s="229"/>
      <c r="NAG107" s="229"/>
      <c r="NAH107" s="229"/>
      <c r="NAI107" s="229"/>
      <c r="NAJ107" s="229"/>
      <c r="NAK107" s="229"/>
      <c r="NAL107" s="229"/>
      <c r="NAM107" s="229"/>
      <c r="NAN107" s="229"/>
      <c r="NAO107" s="229"/>
      <c r="NAP107" s="229"/>
      <c r="NAQ107" s="229"/>
      <c r="NAR107" s="229"/>
      <c r="NAS107" s="229"/>
      <c r="NAT107" s="229"/>
      <c r="NAU107" s="229"/>
      <c r="NAV107" s="229"/>
      <c r="NAW107" s="229"/>
      <c r="NAX107" s="229"/>
      <c r="NAY107" s="229"/>
      <c r="NAZ107" s="229"/>
      <c r="NBA107" s="229"/>
      <c r="NBB107" s="229"/>
      <c r="NBC107" s="229"/>
      <c r="NBD107" s="229"/>
      <c r="NBE107" s="229"/>
      <c r="NBF107" s="229"/>
      <c r="NBG107" s="229"/>
      <c r="NBH107" s="229"/>
      <c r="NBI107" s="229"/>
      <c r="NBJ107" s="229"/>
      <c r="NBK107" s="229"/>
      <c r="NBL107" s="229"/>
      <c r="NBM107" s="229"/>
      <c r="NBN107" s="229"/>
      <c r="NBO107" s="229"/>
      <c r="NBP107" s="229"/>
      <c r="NBQ107" s="229"/>
      <c r="NBR107" s="229"/>
      <c r="NBS107" s="229"/>
      <c r="NBT107" s="229"/>
      <c r="NBU107" s="229"/>
      <c r="NBV107" s="229"/>
      <c r="NBW107" s="229"/>
      <c r="NBX107" s="229"/>
      <c r="NBY107" s="229"/>
      <c r="NBZ107" s="229"/>
      <c r="NCA107" s="229"/>
      <c r="NCB107" s="229"/>
      <c r="NCC107" s="229"/>
      <c r="NCD107" s="229"/>
      <c r="NCE107" s="229"/>
      <c r="NCF107" s="229"/>
      <c r="NCG107" s="229"/>
      <c r="NCH107" s="229"/>
      <c r="NCI107" s="229"/>
      <c r="NCJ107" s="229"/>
      <c r="NCK107" s="229"/>
      <c r="NCL107" s="229"/>
      <c r="NCM107" s="229"/>
      <c r="NCN107" s="229"/>
      <c r="NCO107" s="229"/>
      <c r="NCP107" s="229"/>
      <c r="NCQ107" s="229"/>
      <c r="NCR107" s="229"/>
      <c r="NCS107" s="229"/>
      <c r="NCT107" s="229"/>
      <c r="NCU107" s="229"/>
      <c r="NCV107" s="229"/>
      <c r="NCW107" s="229"/>
      <c r="NCX107" s="229"/>
      <c r="NCY107" s="229"/>
      <c r="NCZ107" s="229"/>
      <c r="NDA107" s="229"/>
      <c r="NDB107" s="229"/>
      <c r="NDC107" s="229"/>
      <c r="NDD107" s="229"/>
      <c r="NDE107" s="229"/>
      <c r="NDF107" s="229"/>
      <c r="NDG107" s="229"/>
      <c r="NDH107" s="229"/>
      <c r="NDI107" s="229"/>
      <c r="NDJ107" s="229"/>
      <c r="NDK107" s="229"/>
      <c r="NDL107" s="229"/>
      <c r="NDM107" s="229"/>
      <c r="NDN107" s="229"/>
      <c r="NDO107" s="229"/>
      <c r="NDP107" s="229"/>
      <c r="NDQ107" s="229"/>
      <c r="NDR107" s="229"/>
      <c r="NDS107" s="229"/>
      <c r="NDT107" s="229"/>
      <c r="NDU107" s="229"/>
      <c r="NDV107" s="229"/>
      <c r="NDW107" s="229"/>
      <c r="NDX107" s="229"/>
      <c r="NDY107" s="229"/>
      <c r="NDZ107" s="229"/>
      <c r="NEA107" s="229"/>
      <c r="NEB107" s="229"/>
      <c r="NEC107" s="229"/>
      <c r="NED107" s="229"/>
      <c r="NEE107" s="229"/>
      <c r="NEF107" s="229"/>
      <c r="NEG107" s="229"/>
      <c r="NEH107" s="229"/>
      <c r="NEI107" s="229"/>
      <c r="NEJ107" s="229"/>
      <c r="NEK107" s="229"/>
      <c r="NEL107" s="229"/>
      <c r="NEM107" s="229"/>
      <c r="NEN107" s="229"/>
      <c r="NEO107" s="229"/>
      <c r="NEP107" s="229"/>
      <c r="NEQ107" s="229"/>
      <c r="NER107" s="229"/>
      <c r="NES107" s="229"/>
      <c r="NET107" s="229"/>
      <c r="NEU107" s="229"/>
      <c r="NEV107" s="229"/>
      <c r="NEW107" s="229"/>
      <c r="NEX107" s="229"/>
      <c r="NEY107" s="229"/>
      <c r="NEZ107" s="229"/>
      <c r="NFA107" s="229"/>
      <c r="NFB107" s="229"/>
      <c r="NFC107" s="229"/>
      <c r="NFD107" s="229"/>
      <c r="NFE107" s="229"/>
      <c r="NFF107" s="229"/>
      <c r="NFG107" s="229"/>
      <c r="NFH107" s="229"/>
      <c r="NFI107" s="229"/>
      <c r="NFJ107" s="229"/>
      <c r="NFK107" s="229"/>
      <c r="NFL107" s="229"/>
      <c r="NFM107" s="229"/>
      <c r="NFN107" s="229"/>
      <c r="NFO107" s="229"/>
      <c r="NFP107" s="229"/>
      <c r="NFQ107" s="229"/>
      <c r="NFR107" s="229"/>
      <c r="NFS107" s="229"/>
      <c r="NFT107" s="229"/>
      <c r="NFU107" s="229"/>
      <c r="NFV107" s="229"/>
      <c r="NFW107" s="229"/>
      <c r="NFX107" s="229"/>
      <c r="NFY107" s="229"/>
      <c r="NFZ107" s="229"/>
      <c r="NGA107" s="229"/>
      <c r="NGB107" s="229"/>
      <c r="NGC107" s="229"/>
      <c r="NGD107" s="229"/>
      <c r="NGE107" s="229"/>
      <c r="NGF107" s="229"/>
      <c r="NGG107" s="229"/>
      <c r="NGH107" s="229"/>
      <c r="NGI107" s="229"/>
      <c r="NGJ107" s="229"/>
      <c r="NGK107" s="229"/>
      <c r="NGL107" s="229"/>
      <c r="NGM107" s="229"/>
      <c r="NGN107" s="229"/>
      <c r="NGO107" s="229"/>
      <c r="NGP107" s="229"/>
      <c r="NGQ107" s="229"/>
      <c r="NGR107" s="229"/>
      <c r="NGS107" s="229"/>
      <c r="NGT107" s="229"/>
      <c r="NGU107" s="229"/>
      <c r="NGV107" s="229"/>
      <c r="NGW107" s="229"/>
      <c r="NGX107" s="229"/>
      <c r="NGY107" s="229"/>
      <c r="NGZ107" s="229"/>
      <c r="NHA107" s="229"/>
      <c r="NHB107" s="229"/>
      <c r="NHC107" s="229"/>
      <c r="NHD107" s="229"/>
      <c r="NHE107" s="229"/>
      <c r="NHF107" s="229"/>
      <c r="NHG107" s="229"/>
      <c r="NHH107" s="229"/>
      <c r="NHI107" s="229"/>
      <c r="NHJ107" s="229"/>
      <c r="NHK107" s="229"/>
      <c r="NHL107" s="229"/>
      <c r="NHM107" s="229"/>
      <c r="NHN107" s="229"/>
      <c r="NHO107" s="229"/>
      <c r="NHP107" s="229"/>
      <c r="NHQ107" s="229"/>
      <c r="NHR107" s="229"/>
      <c r="NHS107" s="229"/>
      <c r="NHT107" s="229"/>
      <c r="NHU107" s="229"/>
      <c r="NHV107" s="229"/>
      <c r="NHW107" s="229"/>
      <c r="NHX107" s="229"/>
      <c r="NHY107" s="229"/>
      <c r="NHZ107" s="229"/>
      <c r="NIA107" s="229"/>
      <c r="NIB107" s="229"/>
      <c r="NIC107" s="229"/>
      <c r="NID107" s="229"/>
      <c r="NIE107" s="229"/>
      <c r="NIF107" s="229"/>
      <c r="NIG107" s="229"/>
      <c r="NIH107" s="229"/>
      <c r="NII107" s="229"/>
      <c r="NIJ107" s="229"/>
      <c r="NIK107" s="229"/>
      <c r="NIL107" s="229"/>
      <c r="NIM107" s="229"/>
      <c r="NIN107" s="229"/>
      <c r="NIO107" s="229"/>
      <c r="NIP107" s="229"/>
      <c r="NIQ107" s="229"/>
      <c r="NIR107" s="229"/>
      <c r="NIS107" s="229"/>
      <c r="NIT107" s="229"/>
      <c r="NIU107" s="229"/>
      <c r="NIV107" s="229"/>
      <c r="NIW107" s="229"/>
      <c r="NIX107" s="229"/>
      <c r="NIY107" s="229"/>
      <c r="NIZ107" s="229"/>
      <c r="NJA107" s="229"/>
      <c r="NJB107" s="229"/>
      <c r="NJC107" s="229"/>
      <c r="NJD107" s="229"/>
      <c r="NJE107" s="229"/>
      <c r="NJF107" s="229"/>
      <c r="NJG107" s="229"/>
      <c r="NJH107" s="229"/>
      <c r="NJI107" s="229"/>
      <c r="NJJ107" s="229"/>
      <c r="NJK107" s="229"/>
      <c r="NJL107" s="229"/>
      <c r="NJM107" s="229"/>
      <c r="NJN107" s="229"/>
      <c r="NJO107" s="229"/>
      <c r="NJP107" s="229"/>
      <c r="NJQ107" s="229"/>
      <c r="NJR107" s="229"/>
      <c r="NJS107" s="229"/>
      <c r="NJT107" s="229"/>
      <c r="NJU107" s="229"/>
      <c r="NJV107" s="229"/>
      <c r="NJW107" s="229"/>
      <c r="NJX107" s="229"/>
      <c r="NJY107" s="229"/>
      <c r="NJZ107" s="229"/>
      <c r="NKA107" s="229"/>
      <c r="NKB107" s="229"/>
      <c r="NKC107" s="229"/>
      <c r="NKD107" s="229"/>
      <c r="NKE107" s="229"/>
      <c r="NKF107" s="229"/>
      <c r="NKG107" s="229"/>
      <c r="NKH107" s="229"/>
      <c r="NKI107" s="229"/>
      <c r="NKJ107" s="229"/>
      <c r="NKK107" s="229"/>
      <c r="NKL107" s="229"/>
      <c r="NKM107" s="229"/>
      <c r="NKN107" s="229"/>
      <c r="NKO107" s="229"/>
      <c r="NKP107" s="229"/>
      <c r="NKQ107" s="229"/>
      <c r="NKR107" s="229"/>
      <c r="NKS107" s="229"/>
      <c r="NKT107" s="229"/>
      <c r="NKU107" s="229"/>
      <c r="NKV107" s="229"/>
      <c r="NKW107" s="229"/>
      <c r="NKX107" s="229"/>
      <c r="NKY107" s="229"/>
      <c r="NKZ107" s="229"/>
      <c r="NLA107" s="229"/>
      <c r="NLB107" s="229"/>
      <c r="NLC107" s="229"/>
      <c r="NLD107" s="229"/>
      <c r="NLE107" s="229"/>
      <c r="NLF107" s="229"/>
      <c r="NLG107" s="229"/>
      <c r="NLH107" s="229"/>
      <c r="NLI107" s="229"/>
      <c r="NLJ107" s="229"/>
      <c r="NLK107" s="229"/>
      <c r="NLL107" s="229"/>
      <c r="NLM107" s="229"/>
      <c r="NLN107" s="229"/>
      <c r="NLO107" s="229"/>
      <c r="NLP107" s="229"/>
      <c r="NLQ107" s="229"/>
      <c r="NLR107" s="229"/>
      <c r="NLS107" s="229"/>
      <c r="NLT107" s="229"/>
      <c r="NLU107" s="229"/>
      <c r="NLV107" s="229"/>
      <c r="NLW107" s="229"/>
      <c r="NLX107" s="229"/>
      <c r="NLY107" s="229"/>
      <c r="NLZ107" s="229"/>
      <c r="NMA107" s="229"/>
      <c r="NMB107" s="229"/>
      <c r="NMC107" s="229"/>
      <c r="NMD107" s="229"/>
      <c r="NME107" s="229"/>
      <c r="NMF107" s="229"/>
      <c r="NMG107" s="229"/>
      <c r="NMH107" s="229"/>
      <c r="NMI107" s="229"/>
      <c r="NMJ107" s="229"/>
      <c r="NMK107" s="229"/>
      <c r="NML107" s="229"/>
      <c r="NMM107" s="229"/>
      <c r="NMN107" s="229"/>
      <c r="NMO107" s="229"/>
      <c r="NMP107" s="229"/>
      <c r="NMQ107" s="229"/>
      <c r="NMR107" s="229"/>
      <c r="NMS107" s="229"/>
      <c r="NMT107" s="229"/>
      <c r="NMU107" s="229"/>
      <c r="NMV107" s="229"/>
      <c r="NMW107" s="229"/>
      <c r="NMX107" s="229"/>
      <c r="NMY107" s="229"/>
      <c r="NMZ107" s="229"/>
      <c r="NNA107" s="229"/>
      <c r="NNB107" s="229"/>
      <c r="NNC107" s="229"/>
      <c r="NND107" s="229"/>
      <c r="NNE107" s="229"/>
      <c r="NNF107" s="229"/>
      <c r="NNG107" s="229"/>
      <c r="NNH107" s="229"/>
      <c r="NNI107" s="229"/>
      <c r="NNJ107" s="229"/>
      <c r="NNK107" s="229"/>
      <c r="NNL107" s="229"/>
      <c r="NNM107" s="229"/>
      <c r="NNN107" s="229"/>
      <c r="NNO107" s="229"/>
      <c r="NNP107" s="229"/>
      <c r="NNQ107" s="229"/>
      <c r="NNR107" s="229"/>
      <c r="NNS107" s="229"/>
      <c r="NNT107" s="229"/>
      <c r="NNU107" s="229"/>
      <c r="NNV107" s="229"/>
      <c r="NNW107" s="229"/>
      <c r="NNX107" s="229"/>
      <c r="NNY107" s="229"/>
      <c r="NNZ107" s="229"/>
      <c r="NOA107" s="229"/>
      <c r="NOB107" s="229"/>
      <c r="NOC107" s="229"/>
      <c r="NOD107" s="229"/>
      <c r="NOE107" s="229"/>
      <c r="NOF107" s="229"/>
      <c r="NOG107" s="229"/>
      <c r="NOH107" s="229"/>
      <c r="NOI107" s="229"/>
      <c r="NOJ107" s="229"/>
      <c r="NOK107" s="229"/>
      <c r="NOL107" s="229"/>
      <c r="NOM107" s="229"/>
      <c r="NON107" s="229"/>
      <c r="NOO107" s="229"/>
      <c r="NOP107" s="229"/>
      <c r="NOQ107" s="229"/>
      <c r="NOR107" s="229"/>
      <c r="NOS107" s="229"/>
      <c r="NOT107" s="229"/>
      <c r="NOU107" s="229"/>
      <c r="NOV107" s="229"/>
      <c r="NOW107" s="229"/>
      <c r="NOX107" s="229"/>
      <c r="NOY107" s="229"/>
      <c r="NOZ107" s="229"/>
      <c r="NPA107" s="229"/>
      <c r="NPB107" s="229"/>
      <c r="NPC107" s="229"/>
      <c r="NPD107" s="229"/>
      <c r="NPE107" s="229"/>
      <c r="NPF107" s="229"/>
      <c r="NPG107" s="229"/>
      <c r="NPH107" s="229"/>
      <c r="NPI107" s="229"/>
      <c r="NPJ107" s="229"/>
      <c r="NPK107" s="229"/>
      <c r="NPL107" s="229"/>
      <c r="NPM107" s="229"/>
      <c r="NPN107" s="229"/>
      <c r="NPO107" s="229"/>
      <c r="NPP107" s="229"/>
      <c r="NPQ107" s="229"/>
      <c r="NPR107" s="229"/>
      <c r="NPS107" s="229"/>
      <c r="NPT107" s="229"/>
      <c r="NPU107" s="229"/>
      <c r="NPV107" s="229"/>
      <c r="NPW107" s="229"/>
      <c r="NPX107" s="229"/>
      <c r="NPY107" s="229"/>
      <c r="NPZ107" s="229"/>
      <c r="NQA107" s="229"/>
      <c r="NQB107" s="229"/>
      <c r="NQC107" s="229"/>
      <c r="NQD107" s="229"/>
      <c r="NQE107" s="229"/>
      <c r="NQF107" s="229"/>
      <c r="NQG107" s="229"/>
      <c r="NQH107" s="229"/>
      <c r="NQI107" s="229"/>
      <c r="NQJ107" s="229"/>
      <c r="NQK107" s="229"/>
      <c r="NQL107" s="229"/>
      <c r="NQM107" s="229"/>
      <c r="NQN107" s="229"/>
      <c r="NQO107" s="229"/>
      <c r="NQP107" s="229"/>
      <c r="NQQ107" s="229"/>
      <c r="NQR107" s="229"/>
      <c r="NQS107" s="229"/>
      <c r="NQT107" s="229"/>
      <c r="NQU107" s="229"/>
      <c r="NQV107" s="229"/>
      <c r="NQW107" s="229"/>
      <c r="NQX107" s="229"/>
      <c r="NQY107" s="229"/>
      <c r="NQZ107" s="229"/>
      <c r="NRA107" s="229"/>
      <c r="NRB107" s="229"/>
      <c r="NRC107" s="229"/>
      <c r="NRD107" s="229"/>
      <c r="NRE107" s="229"/>
      <c r="NRF107" s="229"/>
      <c r="NRG107" s="229"/>
      <c r="NRH107" s="229"/>
      <c r="NRI107" s="229"/>
      <c r="NRJ107" s="229"/>
      <c r="NRK107" s="229"/>
      <c r="NRL107" s="229"/>
      <c r="NRM107" s="229"/>
      <c r="NRN107" s="229"/>
      <c r="NRO107" s="229"/>
      <c r="NRP107" s="229"/>
      <c r="NRQ107" s="229"/>
      <c r="NRR107" s="229"/>
      <c r="NRS107" s="229"/>
      <c r="NRT107" s="229"/>
      <c r="NRU107" s="229"/>
      <c r="NRV107" s="229"/>
      <c r="NRW107" s="229"/>
      <c r="NRX107" s="229"/>
      <c r="NRY107" s="229"/>
      <c r="NRZ107" s="229"/>
      <c r="NSA107" s="229"/>
      <c r="NSB107" s="229"/>
      <c r="NSC107" s="229"/>
      <c r="NSD107" s="229"/>
      <c r="NSE107" s="229"/>
      <c r="NSF107" s="229"/>
      <c r="NSG107" s="229"/>
      <c r="NSH107" s="229"/>
      <c r="NSI107" s="229"/>
      <c r="NSJ107" s="229"/>
      <c r="NSK107" s="229"/>
      <c r="NSL107" s="229"/>
      <c r="NSM107" s="229"/>
      <c r="NSN107" s="229"/>
      <c r="NSO107" s="229"/>
      <c r="NSP107" s="229"/>
      <c r="NSQ107" s="229"/>
      <c r="NSR107" s="229"/>
      <c r="NSS107" s="229"/>
      <c r="NST107" s="229"/>
      <c r="NSU107" s="229"/>
      <c r="NSV107" s="229"/>
      <c r="NSW107" s="229"/>
      <c r="NSX107" s="229"/>
      <c r="NSY107" s="229"/>
      <c r="NSZ107" s="229"/>
      <c r="NTA107" s="229"/>
      <c r="NTB107" s="229"/>
      <c r="NTC107" s="229"/>
      <c r="NTD107" s="229"/>
      <c r="NTE107" s="229"/>
      <c r="NTF107" s="229"/>
      <c r="NTG107" s="229"/>
      <c r="NTH107" s="229"/>
      <c r="NTI107" s="229"/>
      <c r="NTJ107" s="229"/>
      <c r="NTK107" s="229"/>
      <c r="NTL107" s="229"/>
      <c r="NTM107" s="229"/>
      <c r="NTN107" s="229"/>
      <c r="NTO107" s="229"/>
      <c r="NTP107" s="229"/>
      <c r="NTQ107" s="229"/>
      <c r="NTR107" s="229"/>
      <c r="NTS107" s="229"/>
      <c r="NTT107" s="229"/>
      <c r="NTU107" s="229"/>
      <c r="NTV107" s="229"/>
      <c r="NTW107" s="229"/>
      <c r="NTX107" s="229"/>
      <c r="NTY107" s="229"/>
      <c r="NTZ107" s="229"/>
      <c r="NUA107" s="229"/>
      <c r="NUB107" s="229"/>
      <c r="NUC107" s="229"/>
      <c r="NUD107" s="229"/>
      <c r="NUE107" s="229"/>
      <c r="NUF107" s="229"/>
      <c r="NUG107" s="229"/>
      <c r="NUH107" s="229"/>
      <c r="NUI107" s="229"/>
      <c r="NUJ107" s="229"/>
      <c r="NUK107" s="229"/>
      <c r="NUL107" s="229"/>
      <c r="NUM107" s="229"/>
      <c r="NUN107" s="229"/>
      <c r="NUO107" s="229"/>
      <c r="NUP107" s="229"/>
      <c r="NUQ107" s="229"/>
      <c r="NUR107" s="229"/>
      <c r="NUS107" s="229"/>
      <c r="NUT107" s="229"/>
      <c r="NUU107" s="229"/>
      <c r="NUV107" s="229"/>
      <c r="NUW107" s="229"/>
      <c r="NUX107" s="229"/>
      <c r="NUY107" s="229"/>
      <c r="NUZ107" s="229"/>
      <c r="NVA107" s="229"/>
      <c r="NVB107" s="229"/>
      <c r="NVC107" s="229"/>
      <c r="NVD107" s="229"/>
      <c r="NVE107" s="229"/>
      <c r="NVF107" s="229"/>
      <c r="NVG107" s="229"/>
      <c r="NVH107" s="229"/>
      <c r="NVI107" s="229"/>
      <c r="NVJ107" s="229"/>
      <c r="NVK107" s="229"/>
      <c r="NVL107" s="229"/>
      <c r="NVM107" s="229"/>
      <c r="NVN107" s="229"/>
      <c r="NVO107" s="229"/>
      <c r="NVP107" s="229"/>
      <c r="NVQ107" s="229"/>
      <c r="NVR107" s="229"/>
      <c r="NVS107" s="229"/>
      <c r="NVT107" s="229"/>
      <c r="NVU107" s="229"/>
      <c r="NVV107" s="229"/>
      <c r="NVW107" s="229"/>
      <c r="NVX107" s="229"/>
      <c r="NVY107" s="229"/>
      <c r="NVZ107" s="229"/>
      <c r="NWA107" s="229"/>
      <c r="NWB107" s="229"/>
      <c r="NWC107" s="229"/>
      <c r="NWD107" s="229"/>
      <c r="NWE107" s="229"/>
      <c r="NWF107" s="229"/>
      <c r="NWG107" s="229"/>
      <c r="NWH107" s="229"/>
      <c r="NWI107" s="229"/>
      <c r="NWJ107" s="229"/>
      <c r="NWK107" s="229"/>
      <c r="NWL107" s="229"/>
      <c r="NWM107" s="229"/>
      <c r="NWN107" s="229"/>
      <c r="NWO107" s="229"/>
      <c r="NWP107" s="229"/>
      <c r="NWQ107" s="229"/>
      <c r="NWR107" s="229"/>
      <c r="NWS107" s="229"/>
      <c r="NWT107" s="229"/>
      <c r="NWU107" s="229"/>
      <c r="NWV107" s="229"/>
      <c r="NWW107" s="229"/>
      <c r="NWX107" s="229"/>
      <c r="NWY107" s="229"/>
      <c r="NWZ107" s="229"/>
      <c r="NXA107" s="229"/>
      <c r="NXB107" s="229"/>
      <c r="NXC107" s="229"/>
      <c r="NXD107" s="229"/>
      <c r="NXE107" s="229"/>
      <c r="NXF107" s="229"/>
      <c r="NXG107" s="229"/>
      <c r="NXH107" s="229"/>
      <c r="NXI107" s="229"/>
      <c r="NXJ107" s="229"/>
      <c r="NXK107" s="229"/>
      <c r="NXL107" s="229"/>
      <c r="NXM107" s="229"/>
      <c r="NXN107" s="229"/>
      <c r="NXO107" s="229"/>
      <c r="NXP107" s="229"/>
      <c r="NXQ107" s="229"/>
      <c r="NXR107" s="229"/>
      <c r="NXS107" s="229"/>
      <c r="NXT107" s="229"/>
      <c r="NXU107" s="229"/>
      <c r="NXV107" s="229"/>
      <c r="NXW107" s="229"/>
      <c r="NXX107" s="229"/>
      <c r="NXY107" s="229"/>
      <c r="NXZ107" s="229"/>
      <c r="NYA107" s="229"/>
      <c r="NYB107" s="229"/>
      <c r="NYC107" s="229"/>
      <c r="NYD107" s="229"/>
      <c r="NYE107" s="229"/>
      <c r="NYF107" s="229"/>
      <c r="NYG107" s="229"/>
      <c r="NYH107" s="229"/>
      <c r="NYI107" s="229"/>
      <c r="NYJ107" s="229"/>
      <c r="NYK107" s="229"/>
      <c r="NYL107" s="229"/>
      <c r="NYM107" s="229"/>
      <c r="NYN107" s="229"/>
      <c r="NYO107" s="229"/>
      <c r="NYP107" s="229"/>
      <c r="NYQ107" s="229"/>
      <c r="NYR107" s="229"/>
      <c r="NYS107" s="229"/>
      <c r="NYT107" s="229"/>
      <c r="NYU107" s="229"/>
      <c r="NYV107" s="229"/>
      <c r="NYW107" s="229"/>
      <c r="NYX107" s="229"/>
      <c r="NYY107" s="229"/>
      <c r="NYZ107" s="229"/>
      <c r="NZA107" s="229"/>
      <c r="NZB107" s="229"/>
      <c r="NZC107" s="229"/>
      <c r="NZD107" s="229"/>
      <c r="NZE107" s="229"/>
      <c r="NZF107" s="229"/>
      <c r="NZG107" s="229"/>
      <c r="NZH107" s="229"/>
      <c r="NZI107" s="229"/>
      <c r="NZJ107" s="229"/>
      <c r="NZK107" s="229"/>
      <c r="NZL107" s="229"/>
      <c r="NZM107" s="229"/>
      <c r="NZN107" s="229"/>
      <c r="NZO107" s="229"/>
      <c r="NZP107" s="229"/>
      <c r="NZQ107" s="229"/>
      <c r="NZR107" s="229"/>
      <c r="NZS107" s="229"/>
      <c r="NZT107" s="229"/>
      <c r="NZU107" s="229"/>
      <c r="NZV107" s="229"/>
      <c r="NZW107" s="229"/>
      <c r="NZX107" s="229"/>
      <c r="NZY107" s="229"/>
      <c r="NZZ107" s="229"/>
      <c r="OAA107" s="229"/>
      <c r="OAB107" s="229"/>
      <c r="OAC107" s="229"/>
      <c r="OAD107" s="229"/>
      <c r="OAE107" s="229"/>
      <c r="OAF107" s="229"/>
      <c r="OAG107" s="229"/>
      <c r="OAH107" s="229"/>
      <c r="OAI107" s="229"/>
      <c r="OAJ107" s="229"/>
      <c r="OAK107" s="229"/>
      <c r="OAL107" s="229"/>
      <c r="OAM107" s="229"/>
      <c r="OAN107" s="229"/>
      <c r="OAO107" s="229"/>
      <c r="OAP107" s="229"/>
      <c r="OAQ107" s="229"/>
      <c r="OAR107" s="229"/>
      <c r="OAS107" s="229"/>
      <c r="OAT107" s="229"/>
      <c r="OAU107" s="229"/>
      <c r="OAV107" s="229"/>
      <c r="OAW107" s="229"/>
      <c r="OAX107" s="229"/>
      <c r="OAY107" s="229"/>
      <c r="OAZ107" s="229"/>
      <c r="OBA107" s="229"/>
      <c r="OBB107" s="229"/>
      <c r="OBC107" s="229"/>
      <c r="OBD107" s="229"/>
      <c r="OBE107" s="229"/>
      <c r="OBF107" s="229"/>
      <c r="OBG107" s="229"/>
      <c r="OBH107" s="229"/>
      <c r="OBI107" s="229"/>
      <c r="OBJ107" s="229"/>
      <c r="OBK107" s="229"/>
      <c r="OBL107" s="229"/>
      <c r="OBM107" s="229"/>
      <c r="OBN107" s="229"/>
      <c r="OBO107" s="229"/>
      <c r="OBP107" s="229"/>
      <c r="OBQ107" s="229"/>
      <c r="OBR107" s="229"/>
      <c r="OBS107" s="229"/>
      <c r="OBT107" s="229"/>
      <c r="OBU107" s="229"/>
      <c r="OBV107" s="229"/>
      <c r="OBW107" s="229"/>
      <c r="OBX107" s="229"/>
      <c r="OBY107" s="229"/>
      <c r="OBZ107" s="229"/>
      <c r="OCA107" s="229"/>
      <c r="OCB107" s="229"/>
      <c r="OCC107" s="229"/>
      <c r="OCD107" s="229"/>
      <c r="OCE107" s="229"/>
      <c r="OCF107" s="229"/>
      <c r="OCG107" s="229"/>
      <c r="OCH107" s="229"/>
      <c r="OCI107" s="229"/>
      <c r="OCJ107" s="229"/>
      <c r="OCK107" s="229"/>
      <c r="OCL107" s="229"/>
      <c r="OCM107" s="229"/>
      <c r="OCN107" s="229"/>
      <c r="OCO107" s="229"/>
      <c r="OCP107" s="229"/>
      <c r="OCQ107" s="229"/>
      <c r="OCR107" s="229"/>
      <c r="OCS107" s="229"/>
      <c r="OCT107" s="229"/>
      <c r="OCU107" s="229"/>
      <c r="OCV107" s="229"/>
      <c r="OCW107" s="229"/>
      <c r="OCX107" s="229"/>
      <c r="OCY107" s="229"/>
      <c r="OCZ107" s="229"/>
      <c r="ODA107" s="229"/>
      <c r="ODB107" s="229"/>
      <c r="ODC107" s="229"/>
      <c r="ODD107" s="229"/>
      <c r="ODE107" s="229"/>
      <c r="ODF107" s="229"/>
      <c r="ODG107" s="229"/>
      <c r="ODH107" s="229"/>
      <c r="ODI107" s="229"/>
      <c r="ODJ107" s="229"/>
      <c r="ODK107" s="229"/>
      <c r="ODL107" s="229"/>
      <c r="ODM107" s="229"/>
      <c r="ODN107" s="229"/>
      <c r="ODO107" s="229"/>
      <c r="ODP107" s="229"/>
      <c r="ODQ107" s="229"/>
      <c r="ODR107" s="229"/>
      <c r="ODS107" s="229"/>
      <c r="ODT107" s="229"/>
      <c r="ODU107" s="229"/>
      <c r="ODV107" s="229"/>
      <c r="ODW107" s="229"/>
      <c r="ODX107" s="229"/>
      <c r="ODY107" s="229"/>
      <c r="ODZ107" s="229"/>
      <c r="OEA107" s="229"/>
      <c r="OEB107" s="229"/>
      <c r="OEC107" s="229"/>
      <c r="OED107" s="229"/>
      <c r="OEE107" s="229"/>
      <c r="OEF107" s="229"/>
      <c r="OEG107" s="229"/>
      <c r="OEH107" s="229"/>
      <c r="OEI107" s="229"/>
      <c r="OEJ107" s="229"/>
      <c r="OEK107" s="229"/>
      <c r="OEL107" s="229"/>
      <c r="OEM107" s="229"/>
      <c r="OEN107" s="229"/>
      <c r="OEO107" s="229"/>
      <c r="OEP107" s="229"/>
      <c r="OEQ107" s="229"/>
      <c r="OER107" s="229"/>
      <c r="OES107" s="229"/>
      <c r="OET107" s="229"/>
      <c r="OEU107" s="229"/>
      <c r="OEV107" s="229"/>
      <c r="OEW107" s="229"/>
      <c r="OEX107" s="229"/>
      <c r="OEY107" s="229"/>
      <c r="OEZ107" s="229"/>
      <c r="OFA107" s="229"/>
      <c r="OFB107" s="229"/>
      <c r="OFC107" s="229"/>
      <c r="OFD107" s="229"/>
      <c r="OFE107" s="229"/>
      <c r="OFF107" s="229"/>
      <c r="OFG107" s="229"/>
      <c r="OFH107" s="229"/>
      <c r="OFI107" s="229"/>
      <c r="OFJ107" s="229"/>
      <c r="OFK107" s="229"/>
      <c r="OFL107" s="229"/>
      <c r="OFM107" s="229"/>
      <c r="OFN107" s="229"/>
      <c r="OFO107" s="229"/>
      <c r="OFP107" s="229"/>
      <c r="OFQ107" s="229"/>
      <c r="OFR107" s="229"/>
      <c r="OFS107" s="229"/>
      <c r="OFT107" s="229"/>
      <c r="OFU107" s="229"/>
      <c r="OFV107" s="229"/>
      <c r="OFW107" s="229"/>
      <c r="OFX107" s="229"/>
      <c r="OFY107" s="229"/>
      <c r="OFZ107" s="229"/>
      <c r="OGA107" s="229"/>
      <c r="OGB107" s="229"/>
      <c r="OGC107" s="229"/>
      <c r="OGD107" s="229"/>
      <c r="OGE107" s="229"/>
      <c r="OGF107" s="229"/>
      <c r="OGG107" s="229"/>
      <c r="OGH107" s="229"/>
      <c r="OGI107" s="229"/>
      <c r="OGJ107" s="229"/>
      <c r="OGK107" s="229"/>
      <c r="OGL107" s="229"/>
      <c r="OGM107" s="229"/>
      <c r="OGN107" s="229"/>
      <c r="OGO107" s="229"/>
      <c r="OGP107" s="229"/>
      <c r="OGQ107" s="229"/>
      <c r="OGR107" s="229"/>
      <c r="OGS107" s="229"/>
      <c r="OGT107" s="229"/>
      <c r="OGU107" s="229"/>
      <c r="OGV107" s="229"/>
      <c r="OGW107" s="229"/>
      <c r="OGX107" s="229"/>
      <c r="OGY107" s="229"/>
      <c r="OGZ107" s="229"/>
      <c r="OHA107" s="229"/>
      <c r="OHB107" s="229"/>
      <c r="OHC107" s="229"/>
      <c r="OHD107" s="229"/>
      <c r="OHE107" s="229"/>
      <c r="OHF107" s="229"/>
      <c r="OHG107" s="229"/>
      <c r="OHH107" s="229"/>
      <c r="OHI107" s="229"/>
      <c r="OHJ107" s="229"/>
      <c r="OHK107" s="229"/>
      <c r="OHL107" s="229"/>
      <c r="OHM107" s="229"/>
      <c r="OHN107" s="229"/>
      <c r="OHO107" s="229"/>
      <c r="OHP107" s="229"/>
      <c r="OHQ107" s="229"/>
      <c r="OHR107" s="229"/>
      <c r="OHS107" s="229"/>
      <c r="OHT107" s="229"/>
      <c r="OHU107" s="229"/>
      <c r="OHV107" s="229"/>
      <c r="OHW107" s="229"/>
      <c r="OHX107" s="229"/>
      <c r="OHY107" s="229"/>
      <c r="OHZ107" s="229"/>
      <c r="OIA107" s="229"/>
      <c r="OIB107" s="229"/>
      <c r="OIC107" s="229"/>
      <c r="OID107" s="229"/>
      <c r="OIE107" s="229"/>
      <c r="OIF107" s="229"/>
      <c r="OIG107" s="229"/>
      <c r="OIH107" s="229"/>
      <c r="OII107" s="229"/>
      <c r="OIJ107" s="229"/>
      <c r="OIK107" s="229"/>
      <c r="OIL107" s="229"/>
      <c r="OIM107" s="229"/>
      <c r="OIN107" s="229"/>
      <c r="OIO107" s="229"/>
      <c r="OIP107" s="229"/>
      <c r="OIQ107" s="229"/>
      <c r="OIR107" s="229"/>
      <c r="OIS107" s="229"/>
      <c r="OIT107" s="229"/>
      <c r="OIU107" s="229"/>
      <c r="OIV107" s="229"/>
      <c r="OIW107" s="229"/>
      <c r="OIX107" s="229"/>
      <c r="OIY107" s="229"/>
      <c r="OIZ107" s="229"/>
      <c r="OJA107" s="229"/>
      <c r="OJB107" s="229"/>
      <c r="OJC107" s="229"/>
      <c r="OJD107" s="229"/>
      <c r="OJE107" s="229"/>
      <c r="OJF107" s="229"/>
      <c r="OJG107" s="229"/>
      <c r="OJH107" s="229"/>
      <c r="OJI107" s="229"/>
      <c r="OJJ107" s="229"/>
      <c r="OJK107" s="229"/>
      <c r="OJL107" s="229"/>
      <c r="OJM107" s="229"/>
      <c r="OJN107" s="229"/>
      <c r="OJO107" s="229"/>
      <c r="OJP107" s="229"/>
      <c r="OJQ107" s="229"/>
      <c r="OJR107" s="229"/>
      <c r="OJS107" s="229"/>
      <c r="OJT107" s="229"/>
      <c r="OJU107" s="229"/>
      <c r="OJV107" s="229"/>
      <c r="OJW107" s="229"/>
      <c r="OJX107" s="229"/>
      <c r="OJY107" s="229"/>
      <c r="OJZ107" s="229"/>
      <c r="OKA107" s="229"/>
      <c r="OKB107" s="229"/>
      <c r="OKC107" s="229"/>
      <c r="OKD107" s="229"/>
      <c r="OKE107" s="229"/>
      <c r="OKF107" s="229"/>
      <c r="OKG107" s="229"/>
      <c r="OKH107" s="229"/>
      <c r="OKI107" s="229"/>
      <c r="OKJ107" s="229"/>
      <c r="OKK107" s="229"/>
      <c r="OKL107" s="229"/>
      <c r="OKM107" s="229"/>
      <c r="OKN107" s="229"/>
      <c r="OKO107" s="229"/>
      <c r="OKP107" s="229"/>
      <c r="OKQ107" s="229"/>
      <c r="OKR107" s="229"/>
      <c r="OKS107" s="229"/>
      <c r="OKT107" s="229"/>
      <c r="OKU107" s="229"/>
      <c r="OKV107" s="229"/>
      <c r="OKW107" s="229"/>
      <c r="OKX107" s="229"/>
      <c r="OKY107" s="229"/>
      <c r="OKZ107" s="229"/>
      <c r="OLA107" s="229"/>
      <c r="OLB107" s="229"/>
      <c r="OLC107" s="229"/>
      <c r="OLD107" s="229"/>
      <c r="OLE107" s="229"/>
      <c r="OLF107" s="229"/>
      <c r="OLG107" s="229"/>
      <c r="OLH107" s="229"/>
      <c r="OLI107" s="229"/>
      <c r="OLJ107" s="229"/>
      <c r="OLK107" s="229"/>
      <c r="OLL107" s="229"/>
      <c r="OLM107" s="229"/>
      <c r="OLN107" s="229"/>
      <c r="OLO107" s="229"/>
      <c r="OLP107" s="229"/>
      <c r="OLQ107" s="229"/>
      <c r="OLR107" s="229"/>
      <c r="OLS107" s="229"/>
      <c r="OLT107" s="229"/>
      <c r="OLU107" s="229"/>
      <c r="OLV107" s="229"/>
      <c r="OLW107" s="229"/>
      <c r="OLX107" s="229"/>
      <c r="OLY107" s="229"/>
      <c r="OLZ107" s="229"/>
      <c r="OMA107" s="229"/>
      <c r="OMB107" s="229"/>
      <c r="OMC107" s="229"/>
      <c r="OMD107" s="229"/>
      <c r="OME107" s="229"/>
      <c r="OMF107" s="229"/>
      <c r="OMG107" s="229"/>
      <c r="OMH107" s="229"/>
      <c r="OMI107" s="229"/>
      <c r="OMJ107" s="229"/>
      <c r="OMK107" s="229"/>
      <c r="OML107" s="229"/>
      <c r="OMM107" s="229"/>
      <c r="OMN107" s="229"/>
      <c r="OMO107" s="229"/>
      <c r="OMP107" s="229"/>
      <c r="OMQ107" s="229"/>
      <c r="OMR107" s="229"/>
      <c r="OMS107" s="229"/>
      <c r="OMT107" s="229"/>
      <c r="OMU107" s="229"/>
      <c r="OMV107" s="229"/>
      <c r="OMW107" s="229"/>
      <c r="OMX107" s="229"/>
      <c r="OMY107" s="229"/>
      <c r="OMZ107" s="229"/>
      <c r="ONA107" s="229"/>
      <c r="ONB107" s="229"/>
      <c r="ONC107" s="229"/>
      <c r="OND107" s="229"/>
      <c r="ONE107" s="229"/>
      <c r="ONF107" s="229"/>
      <c r="ONG107" s="229"/>
      <c r="ONH107" s="229"/>
      <c r="ONI107" s="229"/>
      <c r="ONJ107" s="229"/>
      <c r="ONK107" s="229"/>
      <c r="ONL107" s="229"/>
      <c r="ONM107" s="229"/>
      <c r="ONN107" s="229"/>
      <c r="ONO107" s="229"/>
      <c r="ONP107" s="229"/>
      <c r="ONQ107" s="229"/>
      <c r="ONR107" s="229"/>
      <c r="ONS107" s="229"/>
      <c r="ONT107" s="229"/>
      <c r="ONU107" s="229"/>
      <c r="ONV107" s="229"/>
      <c r="ONW107" s="229"/>
      <c r="ONX107" s="229"/>
      <c r="ONY107" s="229"/>
      <c r="ONZ107" s="229"/>
      <c r="OOA107" s="229"/>
      <c r="OOB107" s="229"/>
      <c r="OOC107" s="229"/>
      <c r="OOD107" s="229"/>
      <c r="OOE107" s="229"/>
      <c r="OOF107" s="229"/>
      <c r="OOG107" s="229"/>
      <c r="OOH107" s="229"/>
      <c r="OOI107" s="229"/>
      <c r="OOJ107" s="229"/>
      <c r="OOK107" s="229"/>
      <c r="OOL107" s="229"/>
      <c r="OOM107" s="229"/>
      <c r="OON107" s="229"/>
      <c r="OOO107" s="229"/>
      <c r="OOP107" s="229"/>
      <c r="OOQ107" s="229"/>
      <c r="OOR107" s="229"/>
      <c r="OOS107" s="229"/>
      <c r="OOT107" s="229"/>
      <c r="OOU107" s="229"/>
      <c r="OOV107" s="229"/>
      <c r="OOW107" s="229"/>
      <c r="OOX107" s="229"/>
      <c r="OOY107" s="229"/>
      <c r="OOZ107" s="229"/>
      <c r="OPA107" s="229"/>
      <c r="OPB107" s="229"/>
      <c r="OPC107" s="229"/>
      <c r="OPD107" s="229"/>
      <c r="OPE107" s="229"/>
      <c r="OPF107" s="229"/>
      <c r="OPG107" s="229"/>
      <c r="OPH107" s="229"/>
      <c r="OPI107" s="229"/>
      <c r="OPJ107" s="229"/>
      <c r="OPK107" s="229"/>
      <c r="OPL107" s="229"/>
      <c r="OPM107" s="229"/>
      <c r="OPN107" s="229"/>
      <c r="OPO107" s="229"/>
      <c r="OPP107" s="229"/>
      <c r="OPQ107" s="229"/>
      <c r="OPR107" s="229"/>
      <c r="OPS107" s="229"/>
      <c r="OPT107" s="229"/>
      <c r="OPU107" s="229"/>
      <c r="OPV107" s="229"/>
      <c r="OPW107" s="229"/>
      <c r="OPX107" s="229"/>
      <c r="OPY107" s="229"/>
      <c r="OPZ107" s="229"/>
      <c r="OQA107" s="229"/>
      <c r="OQB107" s="229"/>
      <c r="OQC107" s="229"/>
      <c r="OQD107" s="229"/>
      <c r="OQE107" s="229"/>
      <c r="OQF107" s="229"/>
      <c r="OQG107" s="229"/>
      <c r="OQH107" s="229"/>
      <c r="OQI107" s="229"/>
      <c r="OQJ107" s="229"/>
      <c r="OQK107" s="229"/>
      <c r="OQL107" s="229"/>
      <c r="OQM107" s="229"/>
      <c r="OQN107" s="229"/>
      <c r="OQO107" s="229"/>
      <c r="OQP107" s="229"/>
      <c r="OQQ107" s="229"/>
      <c r="OQR107" s="229"/>
      <c r="OQS107" s="229"/>
      <c r="OQT107" s="229"/>
      <c r="OQU107" s="229"/>
      <c r="OQV107" s="229"/>
      <c r="OQW107" s="229"/>
      <c r="OQX107" s="229"/>
      <c r="OQY107" s="229"/>
      <c r="OQZ107" s="229"/>
      <c r="ORA107" s="229"/>
      <c r="ORB107" s="229"/>
      <c r="ORC107" s="229"/>
      <c r="ORD107" s="229"/>
      <c r="ORE107" s="229"/>
      <c r="ORF107" s="229"/>
      <c r="ORG107" s="229"/>
      <c r="ORH107" s="229"/>
      <c r="ORI107" s="229"/>
      <c r="ORJ107" s="229"/>
      <c r="ORK107" s="229"/>
      <c r="ORL107" s="229"/>
      <c r="ORM107" s="229"/>
      <c r="ORN107" s="229"/>
      <c r="ORO107" s="229"/>
      <c r="ORP107" s="229"/>
      <c r="ORQ107" s="229"/>
      <c r="ORR107" s="229"/>
      <c r="ORS107" s="229"/>
      <c r="ORT107" s="229"/>
      <c r="ORU107" s="229"/>
      <c r="ORV107" s="229"/>
      <c r="ORW107" s="229"/>
      <c r="ORX107" s="229"/>
      <c r="ORY107" s="229"/>
      <c r="ORZ107" s="229"/>
      <c r="OSA107" s="229"/>
      <c r="OSB107" s="229"/>
      <c r="OSC107" s="229"/>
      <c r="OSD107" s="229"/>
      <c r="OSE107" s="229"/>
      <c r="OSF107" s="229"/>
      <c r="OSG107" s="229"/>
      <c r="OSH107" s="229"/>
      <c r="OSI107" s="229"/>
      <c r="OSJ107" s="229"/>
      <c r="OSK107" s="229"/>
      <c r="OSL107" s="229"/>
      <c r="OSM107" s="229"/>
      <c r="OSN107" s="229"/>
      <c r="OSO107" s="229"/>
      <c r="OSP107" s="229"/>
      <c r="OSQ107" s="229"/>
      <c r="OSR107" s="229"/>
      <c r="OSS107" s="229"/>
      <c r="OST107" s="229"/>
      <c r="OSU107" s="229"/>
      <c r="OSV107" s="229"/>
      <c r="OSW107" s="229"/>
      <c r="OSX107" s="229"/>
      <c r="OSY107" s="229"/>
      <c r="OSZ107" s="229"/>
      <c r="OTA107" s="229"/>
      <c r="OTB107" s="229"/>
      <c r="OTC107" s="229"/>
      <c r="OTD107" s="229"/>
      <c r="OTE107" s="229"/>
      <c r="OTF107" s="229"/>
      <c r="OTG107" s="229"/>
      <c r="OTH107" s="229"/>
      <c r="OTI107" s="229"/>
      <c r="OTJ107" s="229"/>
      <c r="OTK107" s="229"/>
      <c r="OTL107" s="229"/>
      <c r="OTM107" s="229"/>
      <c r="OTN107" s="229"/>
      <c r="OTO107" s="229"/>
      <c r="OTP107" s="229"/>
      <c r="OTQ107" s="229"/>
      <c r="OTR107" s="229"/>
      <c r="OTS107" s="229"/>
      <c r="OTT107" s="229"/>
      <c r="OTU107" s="229"/>
      <c r="OTV107" s="229"/>
      <c r="OTW107" s="229"/>
      <c r="OTX107" s="229"/>
      <c r="OTY107" s="229"/>
      <c r="OTZ107" s="229"/>
      <c r="OUA107" s="229"/>
      <c r="OUB107" s="229"/>
      <c r="OUC107" s="229"/>
      <c r="OUD107" s="229"/>
      <c r="OUE107" s="229"/>
      <c r="OUF107" s="229"/>
      <c r="OUG107" s="229"/>
      <c r="OUH107" s="229"/>
      <c r="OUI107" s="229"/>
      <c r="OUJ107" s="229"/>
      <c r="OUK107" s="229"/>
      <c r="OUL107" s="229"/>
      <c r="OUM107" s="229"/>
      <c r="OUN107" s="229"/>
      <c r="OUO107" s="229"/>
      <c r="OUP107" s="229"/>
      <c r="OUQ107" s="229"/>
      <c r="OUR107" s="229"/>
      <c r="OUS107" s="229"/>
      <c r="OUT107" s="229"/>
      <c r="OUU107" s="229"/>
      <c r="OUV107" s="229"/>
      <c r="OUW107" s="229"/>
      <c r="OUX107" s="229"/>
      <c r="OUY107" s="229"/>
      <c r="OUZ107" s="229"/>
      <c r="OVA107" s="229"/>
      <c r="OVB107" s="229"/>
      <c r="OVC107" s="229"/>
      <c r="OVD107" s="229"/>
      <c r="OVE107" s="229"/>
      <c r="OVF107" s="229"/>
      <c r="OVG107" s="229"/>
      <c r="OVH107" s="229"/>
      <c r="OVI107" s="229"/>
      <c r="OVJ107" s="229"/>
      <c r="OVK107" s="229"/>
      <c r="OVL107" s="229"/>
      <c r="OVM107" s="229"/>
      <c r="OVN107" s="229"/>
      <c r="OVO107" s="229"/>
      <c r="OVP107" s="229"/>
      <c r="OVQ107" s="229"/>
      <c r="OVR107" s="229"/>
      <c r="OVS107" s="229"/>
      <c r="OVT107" s="229"/>
      <c r="OVU107" s="229"/>
      <c r="OVV107" s="229"/>
      <c r="OVW107" s="229"/>
      <c r="OVX107" s="229"/>
      <c r="OVY107" s="229"/>
      <c r="OVZ107" s="229"/>
      <c r="OWA107" s="229"/>
      <c r="OWB107" s="229"/>
      <c r="OWC107" s="229"/>
      <c r="OWD107" s="229"/>
      <c r="OWE107" s="229"/>
      <c r="OWF107" s="229"/>
      <c r="OWG107" s="229"/>
      <c r="OWH107" s="229"/>
      <c r="OWI107" s="229"/>
      <c r="OWJ107" s="229"/>
      <c r="OWK107" s="229"/>
      <c r="OWL107" s="229"/>
      <c r="OWM107" s="229"/>
      <c r="OWN107" s="229"/>
      <c r="OWO107" s="229"/>
      <c r="OWP107" s="229"/>
      <c r="OWQ107" s="229"/>
      <c r="OWR107" s="229"/>
      <c r="OWS107" s="229"/>
      <c r="OWT107" s="229"/>
      <c r="OWU107" s="229"/>
      <c r="OWV107" s="229"/>
      <c r="OWW107" s="229"/>
      <c r="OWX107" s="229"/>
      <c r="OWY107" s="229"/>
      <c r="OWZ107" s="229"/>
      <c r="OXA107" s="229"/>
      <c r="OXB107" s="229"/>
      <c r="OXC107" s="229"/>
      <c r="OXD107" s="229"/>
      <c r="OXE107" s="229"/>
      <c r="OXF107" s="229"/>
      <c r="OXG107" s="229"/>
      <c r="OXH107" s="229"/>
      <c r="OXI107" s="229"/>
      <c r="OXJ107" s="229"/>
      <c r="OXK107" s="229"/>
      <c r="OXL107" s="229"/>
      <c r="OXM107" s="229"/>
      <c r="OXN107" s="229"/>
      <c r="OXO107" s="229"/>
      <c r="OXP107" s="229"/>
      <c r="OXQ107" s="229"/>
      <c r="OXR107" s="229"/>
      <c r="OXS107" s="229"/>
      <c r="OXT107" s="229"/>
      <c r="OXU107" s="229"/>
      <c r="OXV107" s="229"/>
      <c r="OXW107" s="229"/>
      <c r="OXX107" s="229"/>
      <c r="OXY107" s="229"/>
      <c r="OXZ107" s="229"/>
      <c r="OYA107" s="229"/>
      <c r="OYB107" s="229"/>
      <c r="OYC107" s="229"/>
      <c r="OYD107" s="229"/>
      <c r="OYE107" s="229"/>
      <c r="OYF107" s="229"/>
      <c r="OYG107" s="229"/>
      <c r="OYH107" s="229"/>
      <c r="OYI107" s="229"/>
      <c r="OYJ107" s="229"/>
      <c r="OYK107" s="229"/>
      <c r="OYL107" s="229"/>
      <c r="OYM107" s="229"/>
      <c r="OYN107" s="229"/>
      <c r="OYO107" s="229"/>
      <c r="OYP107" s="229"/>
      <c r="OYQ107" s="229"/>
      <c r="OYR107" s="229"/>
      <c r="OYS107" s="229"/>
      <c r="OYT107" s="229"/>
      <c r="OYU107" s="229"/>
      <c r="OYV107" s="229"/>
      <c r="OYW107" s="229"/>
      <c r="OYX107" s="229"/>
      <c r="OYY107" s="229"/>
      <c r="OYZ107" s="229"/>
      <c r="OZA107" s="229"/>
      <c r="OZB107" s="229"/>
      <c r="OZC107" s="229"/>
      <c r="OZD107" s="229"/>
      <c r="OZE107" s="229"/>
      <c r="OZF107" s="229"/>
      <c r="OZG107" s="229"/>
      <c r="OZH107" s="229"/>
      <c r="OZI107" s="229"/>
      <c r="OZJ107" s="229"/>
      <c r="OZK107" s="229"/>
      <c r="OZL107" s="229"/>
      <c r="OZM107" s="229"/>
      <c r="OZN107" s="229"/>
      <c r="OZO107" s="229"/>
      <c r="OZP107" s="229"/>
      <c r="OZQ107" s="229"/>
      <c r="OZR107" s="229"/>
      <c r="OZS107" s="229"/>
      <c r="OZT107" s="229"/>
      <c r="OZU107" s="229"/>
      <c r="OZV107" s="229"/>
      <c r="OZW107" s="229"/>
      <c r="OZX107" s="229"/>
      <c r="OZY107" s="229"/>
      <c r="OZZ107" s="229"/>
      <c r="PAA107" s="229"/>
      <c r="PAB107" s="229"/>
      <c r="PAC107" s="229"/>
      <c r="PAD107" s="229"/>
      <c r="PAE107" s="229"/>
      <c r="PAF107" s="229"/>
      <c r="PAG107" s="229"/>
      <c r="PAH107" s="229"/>
      <c r="PAI107" s="229"/>
      <c r="PAJ107" s="229"/>
      <c r="PAK107" s="229"/>
      <c r="PAL107" s="229"/>
      <c r="PAM107" s="229"/>
      <c r="PAN107" s="229"/>
      <c r="PAO107" s="229"/>
      <c r="PAP107" s="229"/>
      <c r="PAQ107" s="229"/>
      <c r="PAR107" s="229"/>
      <c r="PAS107" s="229"/>
      <c r="PAT107" s="229"/>
      <c r="PAU107" s="229"/>
      <c r="PAV107" s="229"/>
      <c r="PAW107" s="229"/>
      <c r="PAX107" s="229"/>
      <c r="PAY107" s="229"/>
      <c r="PAZ107" s="229"/>
      <c r="PBA107" s="229"/>
      <c r="PBB107" s="229"/>
      <c r="PBC107" s="229"/>
      <c r="PBD107" s="229"/>
      <c r="PBE107" s="229"/>
      <c r="PBF107" s="229"/>
      <c r="PBG107" s="229"/>
      <c r="PBH107" s="229"/>
      <c r="PBI107" s="229"/>
      <c r="PBJ107" s="229"/>
      <c r="PBK107" s="229"/>
      <c r="PBL107" s="229"/>
      <c r="PBM107" s="229"/>
      <c r="PBN107" s="229"/>
      <c r="PBO107" s="229"/>
      <c r="PBP107" s="229"/>
      <c r="PBQ107" s="229"/>
      <c r="PBR107" s="229"/>
      <c r="PBS107" s="229"/>
      <c r="PBT107" s="229"/>
      <c r="PBU107" s="229"/>
      <c r="PBV107" s="229"/>
      <c r="PBW107" s="229"/>
      <c r="PBX107" s="229"/>
      <c r="PBY107" s="229"/>
      <c r="PBZ107" s="229"/>
      <c r="PCA107" s="229"/>
      <c r="PCB107" s="229"/>
      <c r="PCC107" s="229"/>
      <c r="PCD107" s="229"/>
      <c r="PCE107" s="229"/>
      <c r="PCF107" s="229"/>
      <c r="PCG107" s="229"/>
      <c r="PCH107" s="229"/>
      <c r="PCI107" s="229"/>
      <c r="PCJ107" s="229"/>
      <c r="PCK107" s="229"/>
      <c r="PCL107" s="229"/>
      <c r="PCM107" s="229"/>
      <c r="PCN107" s="229"/>
      <c r="PCO107" s="229"/>
      <c r="PCP107" s="229"/>
      <c r="PCQ107" s="229"/>
      <c r="PCR107" s="229"/>
      <c r="PCS107" s="229"/>
      <c r="PCT107" s="229"/>
      <c r="PCU107" s="229"/>
      <c r="PCV107" s="229"/>
      <c r="PCW107" s="229"/>
      <c r="PCX107" s="229"/>
      <c r="PCY107" s="229"/>
      <c r="PCZ107" s="229"/>
      <c r="PDA107" s="229"/>
      <c r="PDB107" s="229"/>
      <c r="PDC107" s="229"/>
      <c r="PDD107" s="229"/>
      <c r="PDE107" s="229"/>
      <c r="PDF107" s="229"/>
      <c r="PDG107" s="229"/>
      <c r="PDH107" s="229"/>
      <c r="PDI107" s="229"/>
      <c r="PDJ107" s="229"/>
      <c r="PDK107" s="229"/>
      <c r="PDL107" s="229"/>
      <c r="PDM107" s="229"/>
      <c r="PDN107" s="229"/>
      <c r="PDO107" s="229"/>
      <c r="PDP107" s="229"/>
      <c r="PDQ107" s="229"/>
      <c r="PDR107" s="229"/>
      <c r="PDS107" s="229"/>
      <c r="PDT107" s="229"/>
      <c r="PDU107" s="229"/>
      <c r="PDV107" s="229"/>
      <c r="PDW107" s="229"/>
      <c r="PDX107" s="229"/>
      <c r="PDY107" s="229"/>
      <c r="PDZ107" s="229"/>
      <c r="PEA107" s="229"/>
      <c r="PEB107" s="229"/>
      <c r="PEC107" s="229"/>
      <c r="PED107" s="229"/>
      <c r="PEE107" s="229"/>
      <c r="PEF107" s="229"/>
      <c r="PEG107" s="229"/>
      <c r="PEH107" s="229"/>
      <c r="PEI107" s="229"/>
      <c r="PEJ107" s="229"/>
      <c r="PEK107" s="229"/>
      <c r="PEL107" s="229"/>
      <c r="PEM107" s="229"/>
      <c r="PEN107" s="229"/>
      <c r="PEO107" s="229"/>
      <c r="PEP107" s="229"/>
      <c r="PEQ107" s="229"/>
      <c r="PER107" s="229"/>
      <c r="PES107" s="229"/>
      <c r="PET107" s="229"/>
      <c r="PEU107" s="229"/>
      <c r="PEV107" s="229"/>
      <c r="PEW107" s="229"/>
      <c r="PEX107" s="229"/>
      <c r="PEY107" s="229"/>
      <c r="PEZ107" s="229"/>
      <c r="PFA107" s="229"/>
      <c r="PFB107" s="229"/>
      <c r="PFC107" s="229"/>
      <c r="PFD107" s="229"/>
      <c r="PFE107" s="229"/>
      <c r="PFF107" s="229"/>
      <c r="PFG107" s="229"/>
      <c r="PFH107" s="229"/>
      <c r="PFI107" s="229"/>
      <c r="PFJ107" s="229"/>
      <c r="PFK107" s="229"/>
      <c r="PFL107" s="229"/>
      <c r="PFM107" s="229"/>
      <c r="PFN107" s="229"/>
      <c r="PFO107" s="229"/>
      <c r="PFP107" s="229"/>
      <c r="PFQ107" s="229"/>
      <c r="PFR107" s="229"/>
      <c r="PFS107" s="229"/>
      <c r="PFT107" s="229"/>
      <c r="PFU107" s="229"/>
      <c r="PFV107" s="229"/>
      <c r="PFW107" s="229"/>
      <c r="PFX107" s="229"/>
      <c r="PFY107" s="229"/>
      <c r="PFZ107" s="229"/>
      <c r="PGA107" s="229"/>
      <c r="PGB107" s="229"/>
      <c r="PGC107" s="229"/>
      <c r="PGD107" s="229"/>
      <c r="PGE107" s="229"/>
      <c r="PGF107" s="229"/>
      <c r="PGG107" s="229"/>
      <c r="PGH107" s="229"/>
      <c r="PGI107" s="229"/>
      <c r="PGJ107" s="229"/>
      <c r="PGK107" s="229"/>
      <c r="PGL107" s="229"/>
      <c r="PGM107" s="229"/>
      <c r="PGN107" s="229"/>
      <c r="PGO107" s="229"/>
      <c r="PGP107" s="229"/>
      <c r="PGQ107" s="229"/>
      <c r="PGR107" s="229"/>
      <c r="PGS107" s="229"/>
      <c r="PGT107" s="229"/>
      <c r="PGU107" s="229"/>
      <c r="PGV107" s="229"/>
      <c r="PGW107" s="229"/>
      <c r="PGX107" s="229"/>
      <c r="PGY107" s="229"/>
      <c r="PGZ107" s="229"/>
      <c r="PHA107" s="229"/>
      <c r="PHB107" s="229"/>
      <c r="PHC107" s="229"/>
      <c r="PHD107" s="229"/>
      <c r="PHE107" s="229"/>
      <c r="PHF107" s="229"/>
      <c r="PHG107" s="229"/>
      <c r="PHH107" s="229"/>
      <c r="PHI107" s="229"/>
      <c r="PHJ107" s="229"/>
      <c r="PHK107" s="229"/>
      <c r="PHL107" s="229"/>
      <c r="PHM107" s="229"/>
      <c r="PHN107" s="229"/>
      <c r="PHO107" s="229"/>
      <c r="PHP107" s="229"/>
      <c r="PHQ107" s="229"/>
      <c r="PHR107" s="229"/>
      <c r="PHS107" s="229"/>
      <c r="PHT107" s="229"/>
      <c r="PHU107" s="229"/>
      <c r="PHV107" s="229"/>
      <c r="PHW107" s="229"/>
      <c r="PHX107" s="229"/>
      <c r="PHY107" s="229"/>
      <c r="PHZ107" s="229"/>
      <c r="PIA107" s="229"/>
      <c r="PIB107" s="229"/>
      <c r="PIC107" s="229"/>
      <c r="PID107" s="229"/>
      <c r="PIE107" s="229"/>
      <c r="PIF107" s="229"/>
      <c r="PIG107" s="229"/>
      <c r="PIH107" s="229"/>
      <c r="PII107" s="229"/>
      <c r="PIJ107" s="229"/>
      <c r="PIK107" s="229"/>
      <c r="PIL107" s="229"/>
      <c r="PIM107" s="229"/>
      <c r="PIN107" s="229"/>
      <c r="PIO107" s="229"/>
      <c r="PIP107" s="229"/>
      <c r="PIQ107" s="229"/>
      <c r="PIR107" s="229"/>
      <c r="PIS107" s="229"/>
      <c r="PIT107" s="229"/>
      <c r="PIU107" s="229"/>
      <c r="PIV107" s="229"/>
      <c r="PIW107" s="229"/>
      <c r="PIX107" s="229"/>
      <c r="PIY107" s="229"/>
      <c r="PIZ107" s="229"/>
      <c r="PJA107" s="229"/>
      <c r="PJB107" s="229"/>
      <c r="PJC107" s="229"/>
      <c r="PJD107" s="229"/>
      <c r="PJE107" s="229"/>
      <c r="PJF107" s="229"/>
      <c r="PJG107" s="229"/>
      <c r="PJH107" s="229"/>
      <c r="PJI107" s="229"/>
      <c r="PJJ107" s="229"/>
      <c r="PJK107" s="229"/>
      <c r="PJL107" s="229"/>
      <c r="PJM107" s="229"/>
      <c r="PJN107" s="229"/>
      <c r="PJO107" s="229"/>
      <c r="PJP107" s="229"/>
      <c r="PJQ107" s="229"/>
      <c r="PJR107" s="229"/>
      <c r="PJS107" s="229"/>
      <c r="PJT107" s="229"/>
      <c r="PJU107" s="229"/>
      <c r="PJV107" s="229"/>
      <c r="PJW107" s="229"/>
      <c r="PJX107" s="229"/>
      <c r="PJY107" s="229"/>
      <c r="PJZ107" s="229"/>
      <c r="PKA107" s="229"/>
      <c r="PKB107" s="229"/>
      <c r="PKC107" s="229"/>
      <c r="PKD107" s="229"/>
      <c r="PKE107" s="229"/>
      <c r="PKF107" s="229"/>
      <c r="PKG107" s="229"/>
      <c r="PKH107" s="229"/>
      <c r="PKI107" s="229"/>
      <c r="PKJ107" s="229"/>
      <c r="PKK107" s="229"/>
      <c r="PKL107" s="229"/>
      <c r="PKM107" s="229"/>
      <c r="PKN107" s="229"/>
      <c r="PKO107" s="229"/>
      <c r="PKP107" s="229"/>
      <c r="PKQ107" s="229"/>
      <c r="PKR107" s="229"/>
      <c r="PKS107" s="229"/>
      <c r="PKT107" s="229"/>
      <c r="PKU107" s="229"/>
      <c r="PKV107" s="229"/>
      <c r="PKW107" s="229"/>
      <c r="PKX107" s="229"/>
      <c r="PKY107" s="229"/>
      <c r="PKZ107" s="229"/>
      <c r="PLA107" s="229"/>
      <c r="PLB107" s="229"/>
      <c r="PLC107" s="229"/>
      <c r="PLD107" s="229"/>
      <c r="PLE107" s="229"/>
      <c r="PLF107" s="229"/>
      <c r="PLG107" s="229"/>
      <c r="PLH107" s="229"/>
      <c r="PLI107" s="229"/>
      <c r="PLJ107" s="229"/>
      <c r="PLK107" s="229"/>
      <c r="PLL107" s="229"/>
      <c r="PLM107" s="229"/>
      <c r="PLN107" s="229"/>
      <c r="PLO107" s="229"/>
      <c r="PLP107" s="229"/>
      <c r="PLQ107" s="229"/>
      <c r="PLR107" s="229"/>
      <c r="PLS107" s="229"/>
      <c r="PLT107" s="229"/>
      <c r="PLU107" s="229"/>
      <c r="PLV107" s="229"/>
      <c r="PLW107" s="229"/>
      <c r="PLX107" s="229"/>
      <c r="PLY107" s="229"/>
      <c r="PLZ107" s="229"/>
      <c r="PMA107" s="229"/>
      <c r="PMB107" s="229"/>
      <c r="PMC107" s="229"/>
      <c r="PMD107" s="229"/>
      <c r="PME107" s="229"/>
      <c r="PMF107" s="229"/>
      <c r="PMG107" s="229"/>
      <c r="PMH107" s="229"/>
      <c r="PMI107" s="229"/>
      <c r="PMJ107" s="229"/>
      <c r="PMK107" s="229"/>
      <c r="PML107" s="229"/>
      <c r="PMM107" s="229"/>
      <c r="PMN107" s="229"/>
      <c r="PMO107" s="229"/>
      <c r="PMP107" s="229"/>
      <c r="PMQ107" s="229"/>
      <c r="PMR107" s="229"/>
      <c r="PMS107" s="229"/>
      <c r="PMT107" s="229"/>
      <c r="PMU107" s="229"/>
      <c r="PMV107" s="229"/>
      <c r="PMW107" s="229"/>
      <c r="PMX107" s="229"/>
      <c r="PMY107" s="229"/>
      <c r="PMZ107" s="229"/>
      <c r="PNA107" s="229"/>
      <c r="PNB107" s="229"/>
      <c r="PNC107" s="229"/>
      <c r="PND107" s="229"/>
      <c r="PNE107" s="229"/>
      <c r="PNF107" s="229"/>
      <c r="PNG107" s="229"/>
      <c r="PNH107" s="229"/>
      <c r="PNI107" s="229"/>
      <c r="PNJ107" s="229"/>
      <c r="PNK107" s="229"/>
      <c r="PNL107" s="229"/>
      <c r="PNM107" s="229"/>
      <c r="PNN107" s="229"/>
      <c r="PNO107" s="229"/>
      <c r="PNP107" s="229"/>
      <c r="PNQ107" s="229"/>
      <c r="PNR107" s="229"/>
      <c r="PNS107" s="229"/>
      <c r="PNT107" s="229"/>
      <c r="PNU107" s="229"/>
      <c r="PNV107" s="229"/>
      <c r="PNW107" s="229"/>
      <c r="PNX107" s="229"/>
      <c r="PNY107" s="229"/>
      <c r="PNZ107" s="229"/>
      <c r="POA107" s="229"/>
      <c r="POB107" s="229"/>
      <c r="POC107" s="229"/>
      <c r="POD107" s="229"/>
      <c r="POE107" s="229"/>
      <c r="POF107" s="229"/>
      <c r="POG107" s="229"/>
      <c r="POH107" s="229"/>
      <c r="POI107" s="229"/>
      <c r="POJ107" s="229"/>
      <c r="POK107" s="229"/>
      <c r="POL107" s="229"/>
      <c r="POM107" s="229"/>
      <c r="PON107" s="229"/>
      <c r="POO107" s="229"/>
      <c r="POP107" s="229"/>
      <c r="POQ107" s="229"/>
      <c r="POR107" s="229"/>
      <c r="POS107" s="229"/>
      <c r="POT107" s="229"/>
      <c r="POU107" s="229"/>
      <c r="POV107" s="229"/>
      <c r="POW107" s="229"/>
      <c r="POX107" s="229"/>
      <c r="POY107" s="229"/>
      <c r="POZ107" s="229"/>
      <c r="PPA107" s="229"/>
      <c r="PPB107" s="229"/>
      <c r="PPC107" s="229"/>
      <c r="PPD107" s="229"/>
      <c r="PPE107" s="229"/>
      <c r="PPF107" s="229"/>
      <c r="PPG107" s="229"/>
      <c r="PPH107" s="229"/>
      <c r="PPI107" s="229"/>
      <c r="PPJ107" s="229"/>
      <c r="PPK107" s="229"/>
      <c r="PPL107" s="229"/>
      <c r="PPM107" s="229"/>
      <c r="PPN107" s="229"/>
      <c r="PPO107" s="229"/>
      <c r="PPP107" s="229"/>
      <c r="PPQ107" s="229"/>
      <c r="PPR107" s="229"/>
      <c r="PPS107" s="229"/>
      <c r="PPT107" s="229"/>
      <c r="PPU107" s="229"/>
      <c r="PPV107" s="229"/>
      <c r="PPW107" s="229"/>
      <c r="PPX107" s="229"/>
      <c r="PPY107" s="229"/>
      <c r="PPZ107" s="229"/>
      <c r="PQA107" s="229"/>
      <c r="PQB107" s="229"/>
      <c r="PQC107" s="229"/>
      <c r="PQD107" s="229"/>
      <c r="PQE107" s="229"/>
      <c r="PQF107" s="229"/>
      <c r="PQG107" s="229"/>
      <c r="PQH107" s="229"/>
      <c r="PQI107" s="229"/>
      <c r="PQJ107" s="229"/>
      <c r="PQK107" s="229"/>
      <c r="PQL107" s="229"/>
      <c r="PQM107" s="229"/>
      <c r="PQN107" s="229"/>
      <c r="PQO107" s="229"/>
      <c r="PQP107" s="229"/>
      <c r="PQQ107" s="229"/>
      <c r="PQR107" s="229"/>
      <c r="PQS107" s="229"/>
      <c r="PQT107" s="229"/>
      <c r="PQU107" s="229"/>
      <c r="PQV107" s="229"/>
      <c r="PQW107" s="229"/>
      <c r="PQX107" s="229"/>
      <c r="PQY107" s="229"/>
      <c r="PQZ107" s="229"/>
      <c r="PRA107" s="229"/>
      <c r="PRB107" s="229"/>
      <c r="PRC107" s="229"/>
      <c r="PRD107" s="229"/>
      <c r="PRE107" s="229"/>
      <c r="PRF107" s="229"/>
      <c r="PRG107" s="229"/>
      <c r="PRH107" s="229"/>
      <c r="PRI107" s="229"/>
      <c r="PRJ107" s="229"/>
      <c r="PRK107" s="229"/>
      <c r="PRL107" s="229"/>
      <c r="PRM107" s="229"/>
      <c r="PRN107" s="229"/>
      <c r="PRO107" s="229"/>
      <c r="PRP107" s="229"/>
      <c r="PRQ107" s="229"/>
      <c r="PRR107" s="229"/>
      <c r="PRS107" s="229"/>
      <c r="PRT107" s="229"/>
      <c r="PRU107" s="229"/>
      <c r="PRV107" s="229"/>
      <c r="PRW107" s="229"/>
      <c r="PRX107" s="229"/>
      <c r="PRY107" s="229"/>
      <c r="PRZ107" s="229"/>
      <c r="PSA107" s="229"/>
      <c r="PSB107" s="229"/>
      <c r="PSC107" s="229"/>
      <c r="PSD107" s="229"/>
      <c r="PSE107" s="229"/>
      <c r="PSF107" s="229"/>
      <c r="PSG107" s="229"/>
      <c r="PSH107" s="229"/>
      <c r="PSI107" s="229"/>
      <c r="PSJ107" s="229"/>
      <c r="PSK107" s="229"/>
      <c r="PSL107" s="229"/>
      <c r="PSM107" s="229"/>
      <c r="PSN107" s="229"/>
      <c r="PSO107" s="229"/>
      <c r="PSP107" s="229"/>
      <c r="PSQ107" s="229"/>
      <c r="PSR107" s="229"/>
      <c r="PSS107" s="229"/>
      <c r="PST107" s="229"/>
      <c r="PSU107" s="229"/>
      <c r="PSV107" s="229"/>
      <c r="PSW107" s="229"/>
      <c r="PSX107" s="229"/>
      <c r="PSY107" s="229"/>
      <c r="PSZ107" s="229"/>
      <c r="PTA107" s="229"/>
      <c r="PTB107" s="229"/>
      <c r="PTC107" s="229"/>
      <c r="PTD107" s="229"/>
      <c r="PTE107" s="229"/>
      <c r="PTF107" s="229"/>
      <c r="PTG107" s="229"/>
      <c r="PTH107" s="229"/>
      <c r="PTI107" s="229"/>
      <c r="PTJ107" s="229"/>
      <c r="PTK107" s="229"/>
      <c r="PTL107" s="229"/>
      <c r="PTM107" s="229"/>
      <c r="PTN107" s="229"/>
      <c r="PTO107" s="229"/>
      <c r="PTP107" s="229"/>
      <c r="PTQ107" s="229"/>
      <c r="PTR107" s="229"/>
      <c r="PTS107" s="229"/>
      <c r="PTT107" s="229"/>
      <c r="PTU107" s="229"/>
      <c r="PTV107" s="229"/>
      <c r="PTW107" s="229"/>
      <c r="PTX107" s="229"/>
      <c r="PTY107" s="229"/>
      <c r="PTZ107" s="229"/>
      <c r="PUA107" s="229"/>
      <c r="PUB107" s="229"/>
      <c r="PUC107" s="229"/>
      <c r="PUD107" s="229"/>
      <c r="PUE107" s="229"/>
      <c r="PUF107" s="229"/>
      <c r="PUG107" s="229"/>
      <c r="PUH107" s="229"/>
      <c r="PUI107" s="229"/>
      <c r="PUJ107" s="229"/>
      <c r="PUK107" s="229"/>
      <c r="PUL107" s="229"/>
      <c r="PUM107" s="229"/>
      <c r="PUN107" s="229"/>
      <c r="PUO107" s="229"/>
      <c r="PUP107" s="229"/>
      <c r="PUQ107" s="229"/>
      <c r="PUR107" s="229"/>
      <c r="PUS107" s="229"/>
      <c r="PUT107" s="229"/>
      <c r="PUU107" s="229"/>
      <c r="PUV107" s="229"/>
      <c r="PUW107" s="229"/>
      <c r="PUX107" s="229"/>
      <c r="PUY107" s="229"/>
      <c r="PUZ107" s="229"/>
      <c r="PVA107" s="229"/>
      <c r="PVB107" s="229"/>
      <c r="PVC107" s="229"/>
      <c r="PVD107" s="229"/>
      <c r="PVE107" s="229"/>
      <c r="PVF107" s="229"/>
      <c r="PVG107" s="229"/>
      <c r="PVH107" s="229"/>
      <c r="PVI107" s="229"/>
      <c r="PVJ107" s="229"/>
      <c r="PVK107" s="229"/>
      <c r="PVL107" s="229"/>
      <c r="PVM107" s="229"/>
      <c r="PVN107" s="229"/>
      <c r="PVO107" s="229"/>
      <c r="PVP107" s="229"/>
      <c r="PVQ107" s="229"/>
      <c r="PVR107" s="229"/>
      <c r="PVS107" s="229"/>
      <c r="PVT107" s="229"/>
      <c r="PVU107" s="229"/>
      <c r="PVV107" s="229"/>
      <c r="PVW107" s="229"/>
      <c r="PVX107" s="229"/>
      <c r="PVY107" s="229"/>
      <c r="PVZ107" s="229"/>
      <c r="PWA107" s="229"/>
      <c r="PWB107" s="229"/>
      <c r="PWC107" s="229"/>
      <c r="PWD107" s="229"/>
      <c r="PWE107" s="229"/>
      <c r="PWF107" s="229"/>
      <c r="PWG107" s="229"/>
      <c r="PWH107" s="229"/>
      <c r="PWI107" s="229"/>
      <c r="PWJ107" s="229"/>
      <c r="PWK107" s="229"/>
      <c r="PWL107" s="229"/>
      <c r="PWM107" s="229"/>
      <c r="PWN107" s="229"/>
      <c r="PWO107" s="229"/>
      <c r="PWP107" s="229"/>
      <c r="PWQ107" s="229"/>
      <c r="PWR107" s="229"/>
      <c r="PWS107" s="229"/>
      <c r="PWT107" s="229"/>
      <c r="PWU107" s="229"/>
      <c r="PWV107" s="229"/>
      <c r="PWW107" s="229"/>
      <c r="PWX107" s="229"/>
      <c r="PWY107" s="229"/>
      <c r="PWZ107" s="229"/>
      <c r="PXA107" s="229"/>
      <c r="PXB107" s="229"/>
      <c r="PXC107" s="229"/>
      <c r="PXD107" s="229"/>
      <c r="PXE107" s="229"/>
      <c r="PXF107" s="229"/>
      <c r="PXG107" s="229"/>
      <c r="PXH107" s="229"/>
      <c r="PXI107" s="229"/>
      <c r="PXJ107" s="229"/>
      <c r="PXK107" s="229"/>
      <c r="PXL107" s="229"/>
      <c r="PXM107" s="229"/>
      <c r="PXN107" s="229"/>
      <c r="PXO107" s="229"/>
      <c r="PXP107" s="229"/>
      <c r="PXQ107" s="229"/>
      <c r="PXR107" s="229"/>
      <c r="PXS107" s="229"/>
      <c r="PXT107" s="229"/>
      <c r="PXU107" s="229"/>
      <c r="PXV107" s="229"/>
      <c r="PXW107" s="229"/>
      <c r="PXX107" s="229"/>
      <c r="PXY107" s="229"/>
      <c r="PXZ107" s="229"/>
      <c r="PYA107" s="229"/>
      <c r="PYB107" s="229"/>
      <c r="PYC107" s="229"/>
      <c r="PYD107" s="229"/>
      <c r="PYE107" s="229"/>
      <c r="PYF107" s="229"/>
      <c r="PYG107" s="229"/>
      <c r="PYH107" s="229"/>
      <c r="PYI107" s="229"/>
      <c r="PYJ107" s="229"/>
      <c r="PYK107" s="229"/>
      <c r="PYL107" s="229"/>
      <c r="PYM107" s="229"/>
      <c r="PYN107" s="229"/>
      <c r="PYO107" s="229"/>
      <c r="PYP107" s="229"/>
      <c r="PYQ107" s="229"/>
      <c r="PYR107" s="229"/>
      <c r="PYS107" s="229"/>
      <c r="PYT107" s="229"/>
      <c r="PYU107" s="229"/>
      <c r="PYV107" s="229"/>
      <c r="PYW107" s="229"/>
      <c r="PYX107" s="229"/>
      <c r="PYY107" s="229"/>
      <c r="PYZ107" s="229"/>
      <c r="PZA107" s="229"/>
      <c r="PZB107" s="229"/>
      <c r="PZC107" s="229"/>
      <c r="PZD107" s="229"/>
      <c r="PZE107" s="229"/>
      <c r="PZF107" s="229"/>
      <c r="PZG107" s="229"/>
      <c r="PZH107" s="229"/>
      <c r="PZI107" s="229"/>
      <c r="PZJ107" s="229"/>
      <c r="PZK107" s="229"/>
      <c r="PZL107" s="229"/>
      <c r="PZM107" s="229"/>
      <c r="PZN107" s="229"/>
      <c r="PZO107" s="229"/>
      <c r="PZP107" s="229"/>
      <c r="PZQ107" s="229"/>
      <c r="PZR107" s="229"/>
      <c r="PZS107" s="229"/>
      <c r="PZT107" s="229"/>
      <c r="PZU107" s="229"/>
      <c r="PZV107" s="229"/>
      <c r="PZW107" s="229"/>
      <c r="PZX107" s="229"/>
      <c r="PZY107" s="229"/>
      <c r="PZZ107" s="229"/>
      <c r="QAA107" s="229"/>
      <c r="QAB107" s="229"/>
      <c r="QAC107" s="229"/>
      <c r="QAD107" s="229"/>
      <c r="QAE107" s="229"/>
      <c r="QAF107" s="229"/>
      <c r="QAG107" s="229"/>
      <c r="QAH107" s="229"/>
      <c r="QAI107" s="229"/>
      <c r="QAJ107" s="229"/>
      <c r="QAK107" s="229"/>
      <c r="QAL107" s="229"/>
      <c r="QAM107" s="229"/>
      <c r="QAN107" s="229"/>
      <c r="QAO107" s="229"/>
      <c r="QAP107" s="229"/>
      <c r="QAQ107" s="229"/>
      <c r="QAR107" s="229"/>
      <c r="QAS107" s="229"/>
      <c r="QAT107" s="229"/>
      <c r="QAU107" s="229"/>
      <c r="QAV107" s="229"/>
      <c r="QAW107" s="229"/>
      <c r="QAX107" s="229"/>
      <c r="QAY107" s="229"/>
      <c r="QAZ107" s="229"/>
      <c r="QBA107" s="229"/>
      <c r="QBB107" s="229"/>
      <c r="QBC107" s="229"/>
      <c r="QBD107" s="229"/>
      <c r="QBE107" s="229"/>
      <c r="QBF107" s="229"/>
      <c r="QBG107" s="229"/>
      <c r="QBH107" s="229"/>
      <c r="QBI107" s="229"/>
      <c r="QBJ107" s="229"/>
      <c r="QBK107" s="229"/>
      <c r="QBL107" s="229"/>
      <c r="QBM107" s="229"/>
      <c r="QBN107" s="229"/>
      <c r="QBO107" s="229"/>
      <c r="QBP107" s="229"/>
      <c r="QBQ107" s="229"/>
      <c r="QBR107" s="229"/>
      <c r="QBS107" s="229"/>
      <c r="QBT107" s="229"/>
      <c r="QBU107" s="229"/>
      <c r="QBV107" s="229"/>
      <c r="QBW107" s="229"/>
      <c r="QBX107" s="229"/>
      <c r="QBY107" s="229"/>
      <c r="QBZ107" s="229"/>
      <c r="QCA107" s="229"/>
      <c r="QCB107" s="229"/>
      <c r="QCC107" s="229"/>
      <c r="QCD107" s="229"/>
      <c r="QCE107" s="229"/>
      <c r="QCF107" s="229"/>
      <c r="QCG107" s="229"/>
      <c r="QCH107" s="229"/>
      <c r="QCI107" s="229"/>
      <c r="QCJ107" s="229"/>
      <c r="QCK107" s="229"/>
      <c r="QCL107" s="229"/>
      <c r="QCM107" s="229"/>
      <c r="QCN107" s="229"/>
      <c r="QCO107" s="229"/>
      <c r="QCP107" s="229"/>
      <c r="QCQ107" s="229"/>
      <c r="QCR107" s="229"/>
      <c r="QCS107" s="229"/>
      <c r="QCT107" s="229"/>
      <c r="QCU107" s="229"/>
      <c r="QCV107" s="229"/>
      <c r="QCW107" s="229"/>
      <c r="QCX107" s="229"/>
      <c r="QCY107" s="229"/>
      <c r="QCZ107" s="229"/>
      <c r="QDA107" s="229"/>
      <c r="QDB107" s="229"/>
      <c r="QDC107" s="229"/>
      <c r="QDD107" s="229"/>
      <c r="QDE107" s="229"/>
      <c r="QDF107" s="229"/>
      <c r="QDG107" s="229"/>
      <c r="QDH107" s="229"/>
      <c r="QDI107" s="229"/>
      <c r="QDJ107" s="229"/>
      <c r="QDK107" s="229"/>
      <c r="QDL107" s="229"/>
      <c r="QDM107" s="229"/>
      <c r="QDN107" s="229"/>
      <c r="QDO107" s="229"/>
      <c r="QDP107" s="229"/>
      <c r="QDQ107" s="229"/>
      <c r="QDR107" s="229"/>
      <c r="QDS107" s="229"/>
      <c r="QDT107" s="229"/>
      <c r="QDU107" s="229"/>
      <c r="QDV107" s="229"/>
      <c r="QDW107" s="229"/>
      <c r="QDX107" s="229"/>
      <c r="QDY107" s="229"/>
      <c r="QDZ107" s="229"/>
      <c r="QEA107" s="229"/>
      <c r="QEB107" s="229"/>
      <c r="QEC107" s="229"/>
      <c r="QED107" s="229"/>
      <c r="QEE107" s="229"/>
      <c r="QEF107" s="229"/>
      <c r="QEG107" s="229"/>
      <c r="QEH107" s="229"/>
      <c r="QEI107" s="229"/>
      <c r="QEJ107" s="229"/>
      <c r="QEK107" s="229"/>
      <c r="QEL107" s="229"/>
      <c r="QEM107" s="229"/>
      <c r="QEN107" s="229"/>
      <c r="QEO107" s="229"/>
      <c r="QEP107" s="229"/>
      <c r="QEQ107" s="229"/>
      <c r="QER107" s="229"/>
      <c r="QES107" s="229"/>
      <c r="QET107" s="229"/>
      <c r="QEU107" s="229"/>
      <c r="QEV107" s="229"/>
      <c r="QEW107" s="229"/>
      <c r="QEX107" s="229"/>
      <c r="QEY107" s="229"/>
      <c r="QEZ107" s="229"/>
      <c r="QFA107" s="229"/>
      <c r="QFB107" s="229"/>
      <c r="QFC107" s="229"/>
      <c r="QFD107" s="229"/>
      <c r="QFE107" s="229"/>
      <c r="QFF107" s="229"/>
      <c r="QFG107" s="229"/>
      <c r="QFH107" s="229"/>
      <c r="QFI107" s="229"/>
      <c r="QFJ107" s="229"/>
      <c r="QFK107" s="229"/>
      <c r="QFL107" s="229"/>
      <c r="QFM107" s="229"/>
      <c r="QFN107" s="229"/>
      <c r="QFO107" s="229"/>
      <c r="QFP107" s="229"/>
      <c r="QFQ107" s="229"/>
      <c r="QFR107" s="229"/>
      <c r="QFS107" s="229"/>
      <c r="QFT107" s="229"/>
      <c r="QFU107" s="229"/>
      <c r="QFV107" s="229"/>
      <c r="QFW107" s="229"/>
      <c r="QFX107" s="229"/>
      <c r="QFY107" s="229"/>
      <c r="QFZ107" s="229"/>
      <c r="QGA107" s="229"/>
      <c r="QGB107" s="229"/>
      <c r="QGC107" s="229"/>
      <c r="QGD107" s="229"/>
      <c r="QGE107" s="229"/>
      <c r="QGF107" s="229"/>
      <c r="QGG107" s="229"/>
      <c r="QGH107" s="229"/>
      <c r="QGI107" s="229"/>
      <c r="QGJ107" s="229"/>
      <c r="QGK107" s="229"/>
      <c r="QGL107" s="229"/>
      <c r="QGM107" s="229"/>
      <c r="QGN107" s="229"/>
      <c r="QGO107" s="229"/>
      <c r="QGP107" s="229"/>
      <c r="QGQ107" s="229"/>
      <c r="QGR107" s="229"/>
      <c r="QGS107" s="229"/>
      <c r="QGT107" s="229"/>
      <c r="QGU107" s="229"/>
      <c r="QGV107" s="229"/>
      <c r="QGW107" s="229"/>
      <c r="QGX107" s="229"/>
      <c r="QGY107" s="229"/>
      <c r="QGZ107" s="229"/>
      <c r="QHA107" s="229"/>
      <c r="QHB107" s="229"/>
      <c r="QHC107" s="229"/>
      <c r="QHD107" s="229"/>
      <c r="QHE107" s="229"/>
      <c r="QHF107" s="229"/>
      <c r="QHG107" s="229"/>
      <c r="QHH107" s="229"/>
      <c r="QHI107" s="229"/>
      <c r="QHJ107" s="229"/>
      <c r="QHK107" s="229"/>
      <c r="QHL107" s="229"/>
      <c r="QHM107" s="229"/>
      <c r="QHN107" s="229"/>
      <c r="QHO107" s="229"/>
      <c r="QHP107" s="229"/>
      <c r="QHQ107" s="229"/>
      <c r="QHR107" s="229"/>
      <c r="QHS107" s="229"/>
      <c r="QHT107" s="229"/>
      <c r="QHU107" s="229"/>
      <c r="QHV107" s="229"/>
      <c r="QHW107" s="229"/>
      <c r="QHX107" s="229"/>
      <c r="QHY107" s="229"/>
      <c r="QHZ107" s="229"/>
      <c r="QIA107" s="229"/>
      <c r="QIB107" s="229"/>
      <c r="QIC107" s="229"/>
      <c r="QID107" s="229"/>
      <c r="QIE107" s="229"/>
      <c r="QIF107" s="229"/>
      <c r="QIG107" s="229"/>
      <c r="QIH107" s="229"/>
      <c r="QII107" s="229"/>
      <c r="QIJ107" s="229"/>
      <c r="QIK107" s="229"/>
      <c r="QIL107" s="229"/>
      <c r="QIM107" s="229"/>
      <c r="QIN107" s="229"/>
      <c r="QIO107" s="229"/>
      <c r="QIP107" s="229"/>
      <c r="QIQ107" s="229"/>
      <c r="QIR107" s="229"/>
      <c r="QIS107" s="229"/>
      <c r="QIT107" s="229"/>
      <c r="QIU107" s="229"/>
      <c r="QIV107" s="229"/>
      <c r="QIW107" s="229"/>
      <c r="QIX107" s="229"/>
      <c r="QIY107" s="229"/>
      <c r="QIZ107" s="229"/>
      <c r="QJA107" s="229"/>
      <c r="QJB107" s="229"/>
      <c r="QJC107" s="229"/>
      <c r="QJD107" s="229"/>
      <c r="QJE107" s="229"/>
      <c r="QJF107" s="229"/>
      <c r="QJG107" s="229"/>
      <c r="QJH107" s="229"/>
      <c r="QJI107" s="229"/>
      <c r="QJJ107" s="229"/>
      <c r="QJK107" s="229"/>
      <c r="QJL107" s="229"/>
      <c r="QJM107" s="229"/>
      <c r="QJN107" s="229"/>
      <c r="QJO107" s="229"/>
      <c r="QJP107" s="229"/>
      <c r="QJQ107" s="229"/>
      <c r="QJR107" s="229"/>
      <c r="QJS107" s="229"/>
      <c r="QJT107" s="229"/>
      <c r="QJU107" s="229"/>
      <c r="QJV107" s="229"/>
      <c r="QJW107" s="229"/>
      <c r="QJX107" s="229"/>
      <c r="QJY107" s="229"/>
      <c r="QJZ107" s="229"/>
      <c r="QKA107" s="229"/>
      <c r="QKB107" s="229"/>
      <c r="QKC107" s="229"/>
      <c r="QKD107" s="229"/>
      <c r="QKE107" s="229"/>
      <c r="QKF107" s="229"/>
      <c r="QKG107" s="229"/>
      <c r="QKH107" s="229"/>
      <c r="QKI107" s="229"/>
      <c r="QKJ107" s="229"/>
      <c r="QKK107" s="229"/>
      <c r="QKL107" s="229"/>
      <c r="QKM107" s="229"/>
      <c r="QKN107" s="229"/>
      <c r="QKO107" s="229"/>
      <c r="QKP107" s="229"/>
      <c r="QKQ107" s="229"/>
      <c r="QKR107" s="229"/>
      <c r="QKS107" s="229"/>
      <c r="QKT107" s="229"/>
      <c r="QKU107" s="229"/>
      <c r="QKV107" s="229"/>
      <c r="QKW107" s="229"/>
      <c r="QKX107" s="229"/>
      <c r="QKY107" s="229"/>
      <c r="QKZ107" s="229"/>
      <c r="QLA107" s="229"/>
      <c r="QLB107" s="229"/>
      <c r="QLC107" s="229"/>
      <c r="QLD107" s="229"/>
      <c r="QLE107" s="229"/>
      <c r="QLF107" s="229"/>
      <c r="QLG107" s="229"/>
      <c r="QLH107" s="229"/>
      <c r="QLI107" s="229"/>
      <c r="QLJ107" s="229"/>
      <c r="QLK107" s="229"/>
      <c r="QLL107" s="229"/>
      <c r="QLM107" s="229"/>
      <c r="QLN107" s="229"/>
      <c r="QLO107" s="229"/>
      <c r="QLP107" s="229"/>
      <c r="QLQ107" s="229"/>
      <c r="QLR107" s="229"/>
      <c r="QLS107" s="229"/>
      <c r="QLT107" s="229"/>
      <c r="QLU107" s="229"/>
      <c r="QLV107" s="229"/>
      <c r="QLW107" s="229"/>
      <c r="QLX107" s="229"/>
      <c r="QLY107" s="229"/>
      <c r="QLZ107" s="229"/>
      <c r="QMA107" s="229"/>
      <c r="QMB107" s="229"/>
      <c r="QMC107" s="229"/>
      <c r="QMD107" s="229"/>
      <c r="QME107" s="229"/>
      <c r="QMF107" s="229"/>
      <c r="QMG107" s="229"/>
      <c r="QMH107" s="229"/>
      <c r="QMI107" s="229"/>
      <c r="QMJ107" s="229"/>
      <c r="QMK107" s="229"/>
      <c r="QML107" s="229"/>
      <c r="QMM107" s="229"/>
      <c r="QMN107" s="229"/>
      <c r="QMO107" s="229"/>
      <c r="QMP107" s="229"/>
      <c r="QMQ107" s="229"/>
      <c r="QMR107" s="229"/>
      <c r="QMS107" s="229"/>
      <c r="QMT107" s="229"/>
      <c r="QMU107" s="229"/>
      <c r="QMV107" s="229"/>
      <c r="QMW107" s="229"/>
      <c r="QMX107" s="229"/>
      <c r="QMY107" s="229"/>
      <c r="QMZ107" s="229"/>
      <c r="QNA107" s="229"/>
      <c r="QNB107" s="229"/>
      <c r="QNC107" s="229"/>
      <c r="QND107" s="229"/>
      <c r="QNE107" s="229"/>
      <c r="QNF107" s="229"/>
      <c r="QNG107" s="229"/>
      <c r="QNH107" s="229"/>
      <c r="QNI107" s="229"/>
      <c r="QNJ107" s="229"/>
      <c r="QNK107" s="229"/>
      <c r="QNL107" s="229"/>
      <c r="QNM107" s="229"/>
      <c r="QNN107" s="229"/>
      <c r="QNO107" s="229"/>
      <c r="QNP107" s="229"/>
      <c r="QNQ107" s="229"/>
      <c r="QNR107" s="229"/>
      <c r="QNS107" s="229"/>
      <c r="QNT107" s="229"/>
      <c r="QNU107" s="229"/>
      <c r="QNV107" s="229"/>
      <c r="QNW107" s="229"/>
      <c r="QNX107" s="229"/>
      <c r="QNY107" s="229"/>
      <c r="QNZ107" s="229"/>
      <c r="QOA107" s="229"/>
      <c r="QOB107" s="229"/>
      <c r="QOC107" s="229"/>
      <c r="QOD107" s="229"/>
      <c r="QOE107" s="229"/>
      <c r="QOF107" s="229"/>
      <c r="QOG107" s="229"/>
      <c r="QOH107" s="229"/>
      <c r="QOI107" s="229"/>
      <c r="QOJ107" s="229"/>
      <c r="QOK107" s="229"/>
      <c r="QOL107" s="229"/>
      <c r="QOM107" s="229"/>
      <c r="QON107" s="229"/>
      <c r="QOO107" s="229"/>
      <c r="QOP107" s="229"/>
      <c r="QOQ107" s="229"/>
      <c r="QOR107" s="229"/>
      <c r="QOS107" s="229"/>
      <c r="QOT107" s="229"/>
      <c r="QOU107" s="229"/>
      <c r="QOV107" s="229"/>
      <c r="QOW107" s="229"/>
      <c r="QOX107" s="229"/>
      <c r="QOY107" s="229"/>
      <c r="QOZ107" s="229"/>
      <c r="QPA107" s="229"/>
      <c r="QPB107" s="229"/>
      <c r="QPC107" s="229"/>
      <c r="QPD107" s="229"/>
      <c r="QPE107" s="229"/>
      <c r="QPF107" s="229"/>
      <c r="QPG107" s="229"/>
      <c r="QPH107" s="229"/>
      <c r="QPI107" s="229"/>
      <c r="QPJ107" s="229"/>
      <c r="QPK107" s="229"/>
      <c r="QPL107" s="229"/>
      <c r="QPM107" s="229"/>
      <c r="QPN107" s="229"/>
      <c r="QPO107" s="229"/>
      <c r="QPP107" s="229"/>
      <c r="QPQ107" s="229"/>
      <c r="QPR107" s="229"/>
      <c r="QPS107" s="229"/>
      <c r="QPT107" s="229"/>
      <c r="QPU107" s="229"/>
      <c r="QPV107" s="229"/>
      <c r="QPW107" s="229"/>
      <c r="QPX107" s="229"/>
      <c r="QPY107" s="229"/>
      <c r="QPZ107" s="229"/>
      <c r="QQA107" s="229"/>
      <c r="QQB107" s="229"/>
      <c r="QQC107" s="229"/>
      <c r="QQD107" s="229"/>
      <c r="QQE107" s="229"/>
      <c r="QQF107" s="229"/>
      <c r="QQG107" s="229"/>
      <c r="QQH107" s="229"/>
      <c r="QQI107" s="229"/>
      <c r="QQJ107" s="229"/>
      <c r="QQK107" s="229"/>
      <c r="QQL107" s="229"/>
      <c r="QQM107" s="229"/>
      <c r="QQN107" s="229"/>
      <c r="QQO107" s="229"/>
      <c r="QQP107" s="229"/>
      <c r="QQQ107" s="229"/>
      <c r="QQR107" s="229"/>
      <c r="QQS107" s="229"/>
      <c r="QQT107" s="229"/>
      <c r="QQU107" s="229"/>
      <c r="QQV107" s="229"/>
      <c r="QQW107" s="229"/>
      <c r="QQX107" s="229"/>
      <c r="QQY107" s="229"/>
      <c r="QQZ107" s="229"/>
      <c r="QRA107" s="229"/>
      <c r="QRB107" s="229"/>
      <c r="QRC107" s="229"/>
      <c r="QRD107" s="229"/>
      <c r="QRE107" s="229"/>
      <c r="QRF107" s="229"/>
      <c r="QRG107" s="229"/>
      <c r="QRH107" s="229"/>
      <c r="QRI107" s="229"/>
      <c r="QRJ107" s="229"/>
      <c r="QRK107" s="229"/>
      <c r="QRL107" s="229"/>
      <c r="QRM107" s="229"/>
      <c r="QRN107" s="229"/>
      <c r="QRO107" s="229"/>
      <c r="QRP107" s="229"/>
      <c r="QRQ107" s="229"/>
      <c r="QRR107" s="229"/>
      <c r="QRS107" s="229"/>
      <c r="QRT107" s="229"/>
      <c r="QRU107" s="229"/>
      <c r="QRV107" s="229"/>
      <c r="QRW107" s="229"/>
      <c r="QRX107" s="229"/>
      <c r="QRY107" s="229"/>
      <c r="QRZ107" s="229"/>
      <c r="QSA107" s="229"/>
      <c r="QSB107" s="229"/>
      <c r="QSC107" s="229"/>
      <c r="QSD107" s="229"/>
      <c r="QSE107" s="229"/>
      <c r="QSF107" s="229"/>
      <c r="QSG107" s="229"/>
      <c r="QSH107" s="229"/>
      <c r="QSI107" s="229"/>
      <c r="QSJ107" s="229"/>
      <c r="QSK107" s="229"/>
      <c r="QSL107" s="229"/>
      <c r="QSM107" s="229"/>
      <c r="QSN107" s="229"/>
      <c r="QSO107" s="229"/>
      <c r="QSP107" s="229"/>
      <c r="QSQ107" s="229"/>
      <c r="QSR107" s="229"/>
      <c r="QSS107" s="229"/>
      <c r="QST107" s="229"/>
      <c r="QSU107" s="229"/>
      <c r="QSV107" s="229"/>
      <c r="QSW107" s="229"/>
      <c r="QSX107" s="229"/>
      <c r="QSY107" s="229"/>
      <c r="QSZ107" s="229"/>
      <c r="QTA107" s="229"/>
      <c r="QTB107" s="229"/>
      <c r="QTC107" s="229"/>
      <c r="QTD107" s="229"/>
      <c r="QTE107" s="229"/>
      <c r="QTF107" s="229"/>
      <c r="QTG107" s="229"/>
      <c r="QTH107" s="229"/>
      <c r="QTI107" s="229"/>
      <c r="QTJ107" s="229"/>
      <c r="QTK107" s="229"/>
      <c r="QTL107" s="229"/>
      <c r="QTM107" s="229"/>
      <c r="QTN107" s="229"/>
      <c r="QTO107" s="229"/>
      <c r="QTP107" s="229"/>
      <c r="QTQ107" s="229"/>
      <c r="QTR107" s="229"/>
      <c r="QTS107" s="229"/>
      <c r="QTT107" s="229"/>
      <c r="QTU107" s="229"/>
      <c r="QTV107" s="229"/>
      <c r="QTW107" s="229"/>
      <c r="QTX107" s="229"/>
      <c r="QTY107" s="229"/>
      <c r="QTZ107" s="229"/>
      <c r="QUA107" s="229"/>
      <c r="QUB107" s="229"/>
      <c r="QUC107" s="229"/>
      <c r="QUD107" s="229"/>
      <c r="QUE107" s="229"/>
      <c r="QUF107" s="229"/>
      <c r="QUG107" s="229"/>
      <c r="QUH107" s="229"/>
      <c r="QUI107" s="229"/>
      <c r="QUJ107" s="229"/>
      <c r="QUK107" s="229"/>
      <c r="QUL107" s="229"/>
      <c r="QUM107" s="229"/>
      <c r="QUN107" s="229"/>
      <c r="QUO107" s="229"/>
      <c r="QUP107" s="229"/>
      <c r="QUQ107" s="229"/>
      <c r="QUR107" s="229"/>
      <c r="QUS107" s="229"/>
      <c r="QUT107" s="229"/>
      <c r="QUU107" s="229"/>
      <c r="QUV107" s="229"/>
      <c r="QUW107" s="229"/>
      <c r="QUX107" s="229"/>
      <c r="QUY107" s="229"/>
      <c r="QUZ107" s="229"/>
      <c r="QVA107" s="229"/>
      <c r="QVB107" s="229"/>
      <c r="QVC107" s="229"/>
      <c r="QVD107" s="229"/>
      <c r="QVE107" s="229"/>
      <c r="QVF107" s="229"/>
      <c r="QVG107" s="229"/>
      <c r="QVH107" s="229"/>
      <c r="QVI107" s="229"/>
      <c r="QVJ107" s="229"/>
      <c r="QVK107" s="229"/>
      <c r="QVL107" s="229"/>
      <c r="QVM107" s="229"/>
      <c r="QVN107" s="229"/>
      <c r="QVO107" s="229"/>
      <c r="QVP107" s="229"/>
      <c r="QVQ107" s="229"/>
      <c r="QVR107" s="229"/>
      <c r="QVS107" s="229"/>
      <c r="QVT107" s="229"/>
      <c r="QVU107" s="229"/>
      <c r="QVV107" s="229"/>
      <c r="QVW107" s="229"/>
      <c r="QVX107" s="229"/>
      <c r="QVY107" s="229"/>
      <c r="QVZ107" s="229"/>
      <c r="QWA107" s="229"/>
      <c r="QWB107" s="229"/>
      <c r="QWC107" s="229"/>
      <c r="QWD107" s="229"/>
      <c r="QWE107" s="229"/>
      <c r="QWF107" s="229"/>
      <c r="QWG107" s="229"/>
      <c r="QWH107" s="229"/>
      <c r="QWI107" s="229"/>
      <c r="QWJ107" s="229"/>
      <c r="QWK107" s="229"/>
      <c r="QWL107" s="229"/>
      <c r="QWM107" s="229"/>
      <c r="QWN107" s="229"/>
      <c r="QWO107" s="229"/>
      <c r="QWP107" s="229"/>
      <c r="QWQ107" s="229"/>
      <c r="QWR107" s="229"/>
      <c r="QWS107" s="229"/>
      <c r="QWT107" s="229"/>
      <c r="QWU107" s="229"/>
      <c r="QWV107" s="229"/>
      <c r="QWW107" s="229"/>
      <c r="QWX107" s="229"/>
      <c r="QWY107" s="229"/>
      <c r="QWZ107" s="229"/>
      <c r="QXA107" s="229"/>
      <c r="QXB107" s="229"/>
      <c r="QXC107" s="229"/>
      <c r="QXD107" s="229"/>
      <c r="QXE107" s="229"/>
      <c r="QXF107" s="229"/>
      <c r="QXG107" s="229"/>
      <c r="QXH107" s="229"/>
      <c r="QXI107" s="229"/>
      <c r="QXJ107" s="229"/>
      <c r="QXK107" s="229"/>
      <c r="QXL107" s="229"/>
      <c r="QXM107" s="229"/>
      <c r="QXN107" s="229"/>
      <c r="QXO107" s="229"/>
      <c r="QXP107" s="229"/>
      <c r="QXQ107" s="229"/>
      <c r="QXR107" s="229"/>
      <c r="QXS107" s="229"/>
      <c r="QXT107" s="229"/>
      <c r="QXU107" s="229"/>
      <c r="QXV107" s="229"/>
      <c r="QXW107" s="229"/>
      <c r="QXX107" s="229"/>
      <c r="QXY107" s="229"/>
      <c r="QXZ107" s="229"/>
      <c r="QYA107" s="229"/>
      <c r="QYB107" s="229"/>
      <c r="QYC107" s="229"/>
      <c r="QYD107" s="229"/>
      <c r="QYE107" s="229"/>
      <c r="QYF107" s="229"/>
      <c r="QYG107" s="229"/>
      <c r="QYH107" s="229"/>
      <c r="QYI107" s="229"/>
      <c r="QYJ107" s="229"/>
      <c r="QYK107" s="229"/>
      <c r="QYL107" s="229"/>
      <c r="QYM107" s="229"/>
      <c r="QYN107" s="229"/>
      <c r="QYO107" s="229"/>
      <c r="QYP107" s="229"/>
      <c r="QYQ107" s="229"/>
      <c r="QYR107" s="229"/>
      <c r="QYS107" s="229"/>
      <c r="QYT107" s="229"/>
      <c r="QYU107" s="229"/>
      <c r="QYV107" s="229"/>
      <c r="QYW107" s="229"/>
      <c r="QYX107" s="229"/>
      <c r="QYY107" s="229"/>
      <c r="QYZ107" s="229"/>
      <c r="QZA107" s="229"/>
      <c r="QZB107" s="229"/>
      <c r="QZC107" s="229"/>
      <c r="QZD107" s="229"/>
      <c r="QZE107" s="229"/>
      <c r="QZF107" s="229"/>
      <c r="QZG107" s="229"/>
      <c r="QZH107" s="229"/>
      <c r="QZI107" s="229"/>
      <c r="QZJ107" s="229"/>
      <c r="QZK107" s="229"/>
      <c r="QZL107" s="229"/>
      <c r="QZM107" s="229"/>
      <c r="QZN107" s="229"/>
      <c r="QZO107" s="229"/>
      <c r="QZP107" s="229"/>
      <c r="QZQ107" s="229"/>
      <c r="QZR107" s="229"/>
      <c r="QZS107" s="229"/>
      <c r="QZT107" s="229"/>
      <c r="QZU107" s="229"/>
      <c r="QZV107" s="229"/>
      <c r="QZW107" s="229"/>
      <c r="QZX107" s="229"/>
      <c r="QZY107" s="229"/>
      <c r="QZZ107" s="229"/>
      <c r="RAA107" s="229"/>
      <c r="RAB107" s="229"/>
      <c r="RAC107" s="229"/>
      <c r="RAD107" s="229"/>
      <c r="RAE107" s="229"/>
      <c r="RAF107" s="229"/>
      <c r="RAG107" s="229"/>
      <c r="RAH107" s="229"/>
      <c r="RAI107" s="229"/>
      <c r="RAJ107" s="229"/>
      <c r="RAK107" s="229"/>
      <c r="RAL107" s="229"/>
      <c r="RAM107" s="229"/>
      <c r="RAN107" s="229"/>
      <c r="RAO107" s="229"/>
      <c r="RAP107" s="229"/>
      <c r="RAQ107" s="229"/>
      <c r="RAR107" s="229"/>
      <c r="RAS107" s="229"/>
      <c r="RAT107" s="229"/>
      <c r="RAU107" s="229"/>
      <c r="RAV107" s="229"/>
      <c r="RAW107" s="229"/>
      <c r="RAX107" s="229"/>
      <c r="RAY107" s="229"/>
      <c r="RAZ107" s="229"/>
      <c r="RBA107" s="229"/>
      <c r="RBB107" s="229"/>
      <c r="RBC107" s="229"/>
      <c r="RBD107" s="229"/>
      <c r="RBE107" s="229"/>
      <c r="RBF107" s="229"/>
      <c r="RBG107" s="229"/>
      <c r="RBH107" s="229"/>
      <c r="RBI107" s="229"/>
      <c r="RBJ107" s="229"/>
      <c r="RBK107" s="229"/>
      <c r="RBL107" s="229"/>
      <c r="RBM107" s="229"/>
      <c r="RBN107" s="229"/>
      <c r="RBO107" s="229"/>
      <c r="RBP107" s="229"/>
      <c r="RBQ107" s="229"/>
      <c r="RBR107" s="229"/>
      <c r="RBS107" s="229"/>
      <c r="RBT107" s="229"/>
      <c r="RBU107" s="229"/>
      <c r="RBV107" s="229"/>
      <c r="RBW107" s="229"/>
      <c r="RBX107" s="229"/>
      <c r="RBY107" s="229"/>
      <c r="RBZ107" s="229"/>
      <c r="RCA107" s="229"/>
      <c r="RCB107" s="229"/>
      <c r="RCC107" s="229"/>
      <c r="RCD107" s="229"/>
      <c r="RCE107" s="229"/>
      <c r="RCF107" s="229"/>
      <c r="RCG107" s="229"/>
      <c r="RCH107" s="229"/>
      <c r="RCI107" s="229"/>
      <c r="RCJ107" s="229"/>
      <c r="RCK107" s="229"/>
      <c r="RCL107" s="229"/>
      <c r="RCM107" s="229"/>
      <c r="RCN107" s="229"/>
      <c r="RCO107" s="229"/>
      <c r="RCP107" s="229"/>
      <c r="RCQ107" s="229"/>
      <c r="RCR107" s="229"/>
      <c r="RCS107" s="229"/>
      <c r="RCT107" s="229"/>
      <c r="RCU107" s="229"/>
      <c r="RCV107" s="229"/>
      <c r="RCW107" s="229"/>
      <c r="RCX107" s="229"/>
      <c r="RCY107" s="229"/>
      <c r="RCZ107" s="229"/>
      <c r="RDA107" s="229"/>
      <c r="RDB107" s="229"/>
      <c r="RDC107" s="229"/>
      <c r="RDD107" s="229"/>
      <c r="RDE107" s="229"/>
      <c r="RDF107" s="229"/>
      <c r="RDG107" s="229"/>
      <c r="RDH107" s="229"/>
      <c r="RDI107" s="229"/>
      <c r="RDJ107" s="229"/>
      <c r="RDK107" s="229"/>
      <c r="RDL107" s="229"/>
      <c r="RDM107" s="229"/>
      <c r="RDN107" s="229"/>
      <c r="RDO107" s="229"/>
      <c r="RDP107" s="229"/>
      <c r="RDQ107" s="229"/>
      <c r="RDR107" s="229"/>
      <c r="RDS107" s="229"/>
      <c r="RDT107" s="229"/>
      <c r="RDU107" s="229"/>
      <c r="RDV107" s="229"/>
      <c r="RDW107" s="229"/>
      <c r="RDX107" s="229"/>
      <c r="RDY107" s="229"/>
      <c r="RDZ107" s="229"/>
      <c r="REA107" s="229"/>
      <c r="REB107" s="229"/>
      <c r="REC107" s="229"/>
      <c r="RED107" s="229"/>
      <c r="REE107" s="229"/>
      <c r="REF107" s="229"/>
      <c r="REG107" s="229"/>
      <c r="REH107" s="229"/>
      <c r="REI107" s="229"/>
      <c r="REJ107" s="229"/>
      <c r="REK107" s="229"/>
      <c r="REL107" s="229"/>
      <c r="REM107" s="229"/>
      <c r="REN107" s="229"/>
      <c r="REO107" s="229"/>
      <c r="REP107" s="229"/>
      <c r="REQ107" s="229"/>
      <c r="RER107" s="229"/>
      <c r="RES107" s="229"/>
      <c r="RET107" s="229"/>
      <c r="REU107" s="229"/>
      <c r="REV107" s="229"/>
      <c r="REW107" s="229"/>
      <c r="REX107" s="229"/>
      <c r="REY107" s="229"/>
      <c r="REZ107" s="229"/>
      <c r="RFA107" s="229"/>
      <c r="RFB107" s="229"/>
      <c r="RFC107" s="229"/>
      <c r="RFD107" s="229"/>
      <c r="RFE107" s="229"/>
      <c r="RFF107" s="229"/>
      <c r="RFG107" s="229"/>
      <c r="RFH107" s="229"/>
      <c r="RFI107" s="229"/>
      <c r="RFJ107" s="229"/>
      <c r="RFK107" s="229"/>
      <c r="RFL107" s="229"/>
      <c r="RFM107" s="229"/>
      <c r="RFN107" s="229"/>
      <c r="RFO107" s="229"/>
      <c r="RFP107" s="229"/>
      <c r="RFQ107" s="229"/>
      <c r="RFR107" s="229"/>
      <c r="RFS107" s="229"/>
      <c r="RFT107" s="229"/>
      <c r="RFU107" s="229"/>
      <c r="RFV107" s="229"/>
      <c r="RFW107" s="229"/>
      <c r="RFX107" s="229"/>
      <c r="RFY107" s="229"/>
      <c r="RFZ107" s="229"/>
      <c r="RGA107" s="229"/>
      <c r="RGB107" s="229"/>
      <c r="RGC107" s="229"/>
      <c r="RGD107" s="229"/>
      <c r="RGE107" s="229"/>
      <c r="RGF107" s="229"/>
      <c r="RGG107" s="229"/>
      <c r="RGH107" s="229"/>
      <c r="RGI107" s="229"/>
      <c r="RGJ107" s="229"/>
      <c r="RGK107" s="229"/>
      <c r="RGL107" s="229"/>
      <c r="RGM107" s="229"/>
      <c r="RGN107" s="229"/>
      <c r="RGO107" s="229"/>
      <c r="RGP107" s="229"/>
      <c r="RGQ107" s="229"/>
      <c r="RGR107" s="229"/>
      <c r="RGS107" s="229"/>
      <c r="RGT107" s="229"/>
      <c r="RGU107" s="229"/>
      <c r="RGV107" s="229"/>
      <c r="RGW107" s="229"/>
      <c r="RGX107" s="229"/>
      <c r="RGY107" s="229"/>
      <c r="RGZ107" s="229"/>
      <c r="RHA107" s="229"/>
      <c r="RHB107" s="229"/>
      <c r="RHC107" s="229"/>
      <c r="RHD107" s="229"/>
      <c r="RHE107" s="229"/>
      <c r="RHF107" s="229"/>
      <c r="RHG107" s="229"/>
      <c r="RHH107" s="229"/>
      <c r="RHI107" s="229"/>
      <c r="RHJ107" s="229"/>
      <c r="RHK107" s="229"/>
      <c r="RHL107" s="229"/>
      <c r="RHM107" s="229"/>
      <c r="RHN107" s="229"/>
      <c r="RHO107" s="229"/>
      <c r="RHP107" s="229"/>
      <c r="RHQ107" s="229"/>
      <c r="RHR107" s="229"/>
      <c r="RHS107" s="229"/>
      <c r="RHT107" s="229"/>
      <c r="RHU107" s="229"/>
      <c r="RHV107" s="229"/>
      <c r="RHW107" s="229"/>
      <c r="RHX107" s="229"/>
      <c r="RHY107" s="229"/>
      <c r="RHZ107" s="229"/>
      <c r="RIA107" s="229"/>
      <c r="RIB107" s="229"/>
      <c r="RIC107" s="229"/>
      <c r="RID107" s="229"/>
      <c r="RIE107" s="229"/>
      <c r="RIF107" s="229"/>
      <c r="RIG107" s="229"/>
      <c r="RIH107" s="229"/>
      <c r="RII107" s="229"/>
      <c r="RIJ107" s="229"/>
      <c r="RIK107" s="229"/>
      <c r="RIL107" s="229"/>
      <c r="RIM107" s="229"/>
      <c r="RIN107" s="229"/>
      <c r="RIO107" s="229"/>
      <c r="RIP107" s="229"/>
      <c r="RIQ107" s="229"/>
      <c r="RIR107" s="229"/>
      <c r="RIS107" s="229"/>
      <c r="RIT107" s="229"/>
      <c r="RIU107" s="229"/>
      <c r="RIV107" s="229"/>
      <c r="RIW107" s="229"/>
      <c r="RIX107" s="229"/>
      <c r="RIY107" s="229"/>
      <c r="RIZ107" s="229"/>
      <c r="RJA107" s="229"/>
      <c r="RJB107" s="229"/>
      <c r="RJC107" s="229"/>
      <c r="RJD107" s="229"/>
      <c r="RJE107" s="229"/>
      <c r="RJF107" s="229"/>
      <c r="RJG107" s="229"/>
      <c r="RJH107" s="229"/>
      <c r="RJI107" s="229"/>
      <c r="RJJ107" s="229"/>
      <c r="RJK107" s="229"/>
      <c r="RJL107" s="229"/>
      <c r="RJM107" s="229"/>
      <c r="RJN107" s="229"/>
      <c r="RJO107" s="229"/>
      <c r="RJP107" s="229"/>
      <c r="RJQ107" s="229"/>
      <c r="RJR107" s="229"/>
      <c r="RJS107" s="229"/>
      <c r="RJT107" s="229"/>
      <c r="RJU107" s="229"/>
      <c r="RJV107" s="229"/>
      <c r="RJW107" s="229"/>
      <c r="RJX107" s="229"/>
      <c r="RJY107" s="229"/>
      <c r="RJZ107" s="229"/>
      <c r="RKA107" s="229"/>
      <c r="RKB107" s="229"/>
      <c r="RKC107" s="229"/>
      <c r="RKD107" s="229"/>
      <c r="RKE107" s="229"/>
      <c r="RKF107" s="229"/>
      <c r="RKG107" s="229"/>
      <c r="RKH107" s="229"/>
      <c r="RKI107" s="229"/>
      <c r="RKJ107" s="229"/>
      <c r="RKK107" s="229"/>
      <c r="RKL107" s="229"/>
      <c r="RKM107" s="229"/>
      <c r="RKN107" s="229"/>
      <c r="RKO107" s="229"/>
      <c r="RKP107" s="229"/>
      <c r="RKQ107" s="229"/>
      <c r="RKR107" s="229"/>
      <c r="RKS107" s="229"/>
      <c r="RKT107" s="229"/>
      <c r="RKU107" s="229"/>
      <c r="RKV107" s="229"/>
      <c r="RKW107" s="229"/>
      <c r="RKX107" s="229"/>
      <c r="RKY107" s="229"/>
      <c r="RKZ107" s="229"/>
      <c r="RLA107" s="229"/>
      <c r="RLB107" s="229"/>
      <c r="RLC107" s="229"/>
      <c r="RLD107" s="229"/>
      <c r="RLE107" s="229"/>
      <c r="RLF107" s="229"/>
      <c r="RLG107" s="229"/>
      <c r="RLH107" s="229"/>
      <c r="RLI107" s="229"/>
      <c r="RLJ107" s="229"/>
      <c r="RLK107" s="229"/>
      <c r="RLL107" s="229"/>
      <c r="RLM107" s="229"/>
      <c r="RLN107" s="229"/>
      <c r="RLO107" s="229"/>
      <c r="RLP107" s="229"/>
      <c r="RLQ107" s="229"/>
      <c r="RLR107" s="229"/>
      <c r="RLS107" s="229"/>
      <c r="RLT107" s="229"/>
      <c r="RLU107" s="229"/>
      <c r="RLV107" s="229"/>
      <c r="RLW107" s="229"/>
      <c r="RLX107" s="229"/>
      <c r="RLY107" s="229"/>
      <c r="RLZ107" s="229"/>
      <c r="RMA107" s="229"/>
      <c r="RMB107" s="229"/>
      <c r="RMC107" s="229"/>
      <c r="RMD107" s="229"/>
      <c r="RME107" s="229"/>
      <c r="RMF107" s="229"/>
      <c r="RMG107" s="229"/>
      <c r="RMH107" s="229"/>
      <c r="RMI107" s="229"/>
      <c r="RMJ107" s="229"/>
      <c r="RMK107" s="229"/>
      <c r="RML107" s="229"/>
      <c r="RMM107" s="229"/>
      <c r="RMN107" s="229"/>
      <c r="RMO107" s="229"/>
      <c r="RMP107" s="229"/>
      <c r="RMQ107" s="229"/>
      <c r="RMR107" s="229"/>
      <c r="RMS107" s="229"/>
      <c r="RMT107" s="229"/>
      <c r="RMU107" s="229"/>
      <c r="RMV107" s="229"/>
      <c r="RMW107" s="229"/>
      <c r="RMX107" s="229"/>
      <c r="RMY107" s="229"/>
      <c r="RMZ107" s="229"/>
      <c r="RNA107" s="229"/>
      <c r="RNB107" s="229"/>
      <c r="RNC107" s="229"/>
      <c r="RND107" s="229"/>
      <c r="RNE107" s="229"/>
      <c r="RNF107" s="229"/>
      <c r="RNG107" s="229"/>
      <c r="RNH107" s="229"/>
      <c r="RNI107" s="229"/>
      <c r="RNJ107" s="229"/>
      <c r="RNK107" s="229"/>
      <c r="RNL107" s="229"/>
      <c r="RNM107" s="229"/>
      <c r="RNN107" s="229"/>
      <c r="RNO107" s="229"/>
      <c r="RNP107" s="229"/>
      <c r="RNQ107" s="229"/>
      <c r="RNR107" s="229"/>
      <c r="RNS107" s="229"/>
      <c r="RNT107" s="229"/>
      <c r="RNU107" s="229"/>
      <c r="RNV107" s="229"/>
      <c r="RNW107" s="229"/>
      <c r="RNX107" s="229"/>
      <c r="RNY107" s="229"/>
      <c r="RNZ107" s="229"/>
      <c r="ROA107" s="229"/>
      <c r="ROB107" s="229"/>
      <c r="ROC107" s="229"/>
      <c r="ROD107" s="229"/>
      <c r="ROE107" s="229"/>
      <c r="ROF107" s="229"/>
      <c r="ROG107" s="229"/>
      <c r="ROH107" s="229"/>
      <c r="ROI107" s="229"/>
      <c r="ROJ107" s="229"/>
      <c r="ROK107" s="229"/>
      <c r="ROL107" s="229"/>
      <c r="ROM107" s="229"/>
      <c r="RON107" s="229"/>
      <c r="ROO107" s="229"/>
      <c r="ROP107" s="229"/>
      <c r="ROQ107" s="229"/>
      <c r="ROR107" s="229"/>
      <c r="ROS107" s="229"/>
      <c r="ROT107" s="229"/>
      <c r="ROU107" s="229"/>
      <c r="ROV107" s="229"/>
      <c r="ROW107" s="229"/>
      <c r="ROX107" s="229"/>
      <c r="ROY107" s="229"/>
      <c r="ROZ107" s="229"/>
      <c r="RPA107" s="229"/>
      <c r="RPB107" s="229"/>
      <c r="RPC107" s="229"/>
      <c r="RPD107" s="229"/>
      <c r="RPE107" s="229"/>
      <c r="RPF107" s="229"/>
      <c r="RPG107" s="229"/>
      <c r="RPH107" s="229"/>
      <c r="RPI107" s="229"/>
      <c r="RPJ107" s="229"/>
      <c r="RPK107" s="229"/>
      <c r="RPL107" s="229"/>
      <c r="RPM107" s="229"/>
      <c r="RPN107" s="229"/>
      <c r="RPO107" s="229"/>
      <c r="RPP107" s="229"/>
      <c r="RPQ107" s="229"/>
      <c r="RPR107" s="229"/>
      <c r="RPS107" s="229"/>
      <c r="RPT107" s="229"/>
      <c r="RPU107" s="229"/>
      <c r="RPV107" s="229"/>
      <c r="RPW107" s="229"/>
      <c r="RPX107" s="229"/>
      <c r="RPY107" s="229"/>
      <c r="RPZ107" s="229"/>
      <c r="RQA107" s="229"/>
      <c r="RQB107" s="229"/>
      <c r="RQC107" s="229"/>
      <c r="RQD107" s="229"/>
      <c r="RQE107" s="229"/>
      <c r="RQF107" s="229"/>
      <c r="RQG107" s="229"/>
      <c r="RQH107" s="229"/>
      <c r="RQI107" s="229"/>
      <c r="RQJ107" s="229"/>
      <c r="RQK107" s="229"/>
      <c r="RQL107" s="229"/>
      <c r="RQM107" s="229"/>
      <c r="RQN107" s="229"/>
      <c r="RQO107" s="229"/>
      <c r="RQP107" s="229"/>
      <c r="RQQ107" s="229"/>
      <c r="RQR107" s="229"/>
      <c r="RQS107" s="229"/>
      <c r="RQT107" s="229"/>
      <c r="RQU107" s="229"/>
      <c r="RQV107" s="229"/>
      <c r="RQW107" s="229"/>
      <c r="RQX107" s="229"/>
      <c r="RQY107" s="229"/>
      <c r="RQZ107" s="229"/>
      <c r="RRA107" s="229"/>
      <c r="RRB107" s="229"/>
      <c r="RRC107" s="229"/>
      <c r="RRD107" s="229"/>
      <c r="RRE107" s="229"/>
      <c r="RRF107" s="229"/>
      <c r="RRG107" s="229"/>
      <c r="RRH107" s="229"/>
      <c r="RRI107" s="229"/>
      <c r="RRJ107" s="229"/>
      <c r="RRK107" s="229"/>
      <c r="RRL107" s="229"/>
      <c r="RRM107" s="229"/>
      <c r="RRN107" s="229"/>
      <c r="RRO107" s="229"/>
      <c r="RRP107" s="229"/>
      <c r="RRQ107" s="229"/>
      <c r="RRR107" s="229"/>
      <c r="RRS107" s="229"/>
      <c r="RRT107" s="229"/>
      <c r="RRU107" s="229"/>
      <c r="RRV107" s="229"/>
      <c r="RRW107" s="229"/>
      <c r="RRX107" s="229"/>
      <c r="RRY107" s="229"/>
      <c r="RRZ107" s="229"/>
      <c r="RSA107" s="229"/>
      <c r="RSB107" s="229"/>
      <c r="RSC107" s="229"/>
      <c r="RSD107" s="229"/>
      <c r="RSE107" s="229"/>
      <c r="RSF107" s="229"/>
      <c r="RSG107" s="229"/>
      <c r="RSH107" s="229"/>
      <c r="RSI107" s="229"/>
      <c r="RSJ107" s="229"/>
      <c r="RSK107" s="229"/>
      <c r="RSL107" s="229"/>
      <c r="RSM107" s="229"/>
      <c r="RSN107" s="229"/>
      <c r="RSO107" s="229"/>
      <c r="RSP107" s="229"/>
      <c r="RSQ107" s="229"/>
      <c r="RSR107" s="229"/>
      <c r="RSS107" s="229"/>
      <c r="RST107" s="229"/>
      <c r="RSU107" s="229"/>
      <c r="RSV107" s="229"/>
      <c r="RSW107" s="229"/>
      <c r="RSX107" s="229"/>
      <c r="RSY107" s="229"/>
      <c r="RSZ107" s="229"/>
      <c r="RTA107" s="229"/>
      <c r="RTB107" s="229"/>
      <c r="RTC107" s="229"/>
      <c r="RTD107" s="229"/>
      <c r="RTE107" s="229"/>
      <c r="RTF107" s="229"/>
      <c r="RTG107" s="229"/>
      <c r="RTH107" s="229"/>
      <c r="RTI107" s="229"/>
      <c r="RTJ107" s="229"/>
      <c r="RTK107" s="229"/>
      <c r="RTL107" s="229"/>
      <c r="RTM107" s="229"/>
      <c r="RTN107" s="229"/>
      <c r="RTO107" s="229"/>
      <c r="RTP107" s="229"/>
      <c r="RTQ107" s="229"/>
      <c r="RTR107" s="229"/>
      <c r="RTS107" s="229"/>
      <c r="RTT107" s="229"/>
      <c r="RTU107" s="229"/>
      <c r="RTV107" s="229"/>
      <c r="RTW107" s="229"/>
      <c r="RTX107" s="229"/>
      <c r="RTY107" s="229"/>
      <c r="RTZ107" s="229"/>
      <c r="RUA107" s="229"/>
      <c r="RUB107" s="229"/>
      <c r="RUC107" s="229"/>
      <c r="RUD107" s="229"/>
      <c r="RUE107" s="229"/>
      <c r="RUF107" s="229"/>
      <c r="RUG107" s="229"/>
      <c r="RUH107" s="229"/>
      <c r="RUI107" s="229"/>
      <c r="RUJ107" s="229"/>
      <c r="RUK107" s="229"/>
      <c r="RUL107" s="229"/>
      <c r="RUM107" s="229"/>
      <c r="RUN107" s="229"/>
      <c r="RUO107" s="229"/>
      <c r="RUP107" s="229"/>
      <c r="RUQ107" s="229"/>
      <c r="RUR107" s="229"/>
      <c r="RUS107" s="229"/>
      <c r="RUT107" s="229"/>
      <c r="RUU107" s="229"/>
      <c r="RUV107" s="229"/>
      <c r="RUW107" s="229"/>
      <c r="RUX107" s="229"/>
      <c r="RUY107" s="229"/>
      <c r="RUZ107" s="229"/>
      <c r="RVA107" s="229"/>
      <c r="RVB107" s="229"/>
      <c r="RVC107" s="229"/>
      <c r="RVD107" s="229"/>
      <c r="RVE107" s="229"/>
      <c r="RVF107" s="229"/>
      <c r="RVG107" s="229"/>
      <c r="RVH107" s="229"/>
      <c r="RVI107" s="229"/>
      <c r="RVJ107" s="229"/>
      <c r="RVK107" s="229"/>
      <c r="RVL107" s="229"/>
      <c r="RVM107" s="229"/>
      <c r="RVN107" s="229"/>
      <c r="RVO107" s="229"/>
      <c r="RVP107" s="229"/>
      <c r="RVQ107" s="229"/>
      <c r="RVR107" s="229"/>
      <c r="RVS107" s="229"/>
      <c r="RVT107" s="229"/>
      <c r="RVU107" s="229"/>
      <c r="RVV107" s="229"/>
      <c r="RVW107" s="229"/>
      <c r="RVX107" s="229"/>
      <c r="RVY107" s="229"/>
      <c r="RVZ107" s="229"/>
      <c r="RWA107" s="229"/>
      <c r="RWB107" s="229"/>
      <c r="RWC107" s="229"/>
      <c r="RWD107" s="229"/>
      <c r="RWE107" s="229"/>
      <c r="RWF107" s="229"/>
      <c r="RWG107" s="229"/>
      <c r="RWH107" s="229"/>
      <c r="RWI107" s="229"/>
      <c r="RWJ107" s="229"/>
      <c r="RWK107" s="229"/>
      <c r="RWL107" s="229"/>
      <c r="RWM107" s="229"/>
      <c r="RWN107" s="229"/>
      <c r="RWO107" s="229"/>
      <c r="RWP107" s="229"/>
      <c r="RWQ107" s="229"/>
      <c r="RWR107" s="229"/>
      <c r="RWS107" s="229"/>
      <c r="RWT107" s="229"/>
      <c r="RWU107" s="229"/>
      <c r="RWV107" s="229"/>
      <c r="RWW107" s="229"/>
      <c r="RWX107" s="229"/>
      <c r="RWY107" s="229"/>
      <c r="RWZ107" s="229"/>
      <c r="RXA107" s="229"/>
      <c r="RXB107" s="229"/>
      <c r="RXC107" s="229"/>
      <c r="RXD107" s="229"/>
      <c r="RXE107" s="229"/>
      <c r="RXF107" s="229"/>
      <c r="RXG107" s="229"/>
      <c r="RXH107" s="229"/>
      <c r="RXI107" s="229"/>
      <c r="RXJ107" s="229"/>
      <c r="RXK107" s="229"/>
      <c r="RXL107" s="229"/>
      <c r="RXM107" s="229"/>
      <c r="RXN107" s="229"/>
      <c r="RXO107" s="229"/>
      <c r="RXP107" s="229"/>
      <c r="RXQ107" s="229"/>
      <c r="RXR107" s="229"/>
      <c r="RXS107" s="229"/>
      <c r="RXT107" s="229"/>
      <c r="RXU107" s="229"/>
      <c r="RXV107" s="229"/>
      <c r="RXW107" s="229"/>
      <c r="RXX107" s="229"/>
      <c r="RXY107" s="229"/>
      <c r="RXZ107" s="229"/>
      <c r="RYA107" s="229"/>
      <c r="RYB107" s="229"/>
      <c r="RYC107" s="229"/>
      <c r="RYD107" s="229"/>
      <c r="RYE107" s="229"/>
      <c r="RYF107" s="229"/>
      <c r="RYG107" s="229"/>
      <c r="RYH107" s="229"/>
      <c r="RYI107" s="229"/>
      <c r="RYJ107" s="229"/>
      <c r="RYK107" s="229"/>
      <c r="RYL107" s="229"/>
      <c r="RYM107" s="229"/>
      <c r="RYN107" s="229"/>
      <c r="RYO107" s="229"/>
      <c r="RYP107" s="229"/>
      <c r="RYQ107" s="229"/>
      <c r="RYR107" s="229"/>
      <c r="RYS107" s="229"/>
      <c r="RYT107" s="229"/>
      <c r="RYU107" s="229"/>
      <c r="RYV107" s="229"/>
      <c r="RYW107" s="229"/>
      <c r="RYX107" s="229"/>
      <c r="RYY107" s="229"/>
      <c r="RYZ107" s="229"/>
      <c r="RZA107" s="229"/>
      <c r="RZB107" s="229"/>
      <c r="RZC107" s="229"/>
      <c r="RZD107" s="229"/>
      <c r="RZE107" s="229"/>
      <c r="RZF107" s="229"/>
      <c r="RZG107" s="229"/>
      <c r="RZH107" s="229"/>
      <c r="RZI107" s="229"/>
      <c r="RZJ107" s="229"/>
      <c r="RZK107" s="229"/>
      <c r="RZL107" s="229"/>
      <c r="RZM107" s="229"/>
      <c r="RZN107" s="229"/>
      <c r="RZO107" s="229"/>
      <c r="RZP107" s="229"/>
      <c r="RZQ107" s="229"/>
      <c r="RZR107" s="229"/>
      <c r="RZS107" s="229"/>
      <c r="RZT107" s="229"/>
      <c r="RZU107" s="229"/>
      <c r="RZV107" s="229"/>
      <c r="RZW107" s="229"/>
      <c r="RZX107" s="229"/>
      <c r="RZY107" s="229"/>
      <c r="RZZ107" s="229"/>
      <c r="SAA107" s="229"/>
      <c r="SAB107" s="229"/>
      <c r="SAC107" s="229"/>
      <c r="SAD107" s="229"/>
      <c r="SAE107" s="229"/>
      <c r="SAF107" s="229"/>
      <c r="SAG107" s="229"/>
      <c r="SAH107" s="229"/>
      <c r="SAI107" s="229"/>
      <c r="SAJ107" s="229"/>
      <c r="SAK107" s="229"/>
      <c r="SAL107" s="229"/>
      <c r="SAM107" s="229"/>
      <c r="SAN107" s="229"/>
      <c r="SAO107" s="229"/>
      <c r="SAP107" s="229"/>
      <c r="SAQ107" s="229"/>
      <c r="SAR107" s="229"/>
      <c r="SAS107" s="229"/>
      <c r="SAT107" s="229"/>
      <c r="SAU107" s="229"/>
      <c r="SAV107" s="229"/>
      <c r="SAW107" s="229"/>
      <c r="SAX107" s="229"/>
      <c r="SAY107" s="229"/>
      <c r="SAZ107" s="229"/>
      <c r="SBA107" s="229"/>
      <c r="SBB107" s="229"/>
      <c r="SBC107" s="229"/>
      <c r="SBD107" s="229"/>
      <c r="SBE107" s="229"/>
      <c r="SBF107" s="229"/>
      <c r="SBG107" s="229"/>
      <c r="SBH107" s="229"/>
      <c r="SBI107" s="229"/>
      <c r="SBJ107" s="229"/>
      <c r="SBK107" s="229"/>
      <c r="SBL107" s="229"/>
      <c r="SBM107" s="229"/>
      <c r="SBN107" s="229"/>
      <c r="SBO107" s="229"/>
      <c r="SBP107" s="229"/>
      <c r="SBQ107" s="229"/>
      <c r="SBR107" s="229"/>
      <c r="SBS107" s="229"/>
      <c r="SBT107" s="229"/>
      <c r="SBU107" s="229"/>
      <c r="SBV107" s="229"/>
      <c r="SBW107" s="229"/>
      <c r="SBX107" s="229"/>
      <c r="SBY107" s="229"/>
      <c r="SBZ107" s="229"/>
      <c r="SCA107" s="229"/>
      <c r="SCB107" s="229"/>
      <c r="SCC107" s="229"/>
      <c r="SCD107" s="229"/>
      <c r="SCE107" s="229"/>
      <c r="SCF107" s="229"/>
      <c r="SCG107" s="229"/>
      <c r="SCH107" s="229"/>
      <c r="SCI107" s="229"/>
      <c r="SCJ107" s="229"/>
      <c r="SCK107" s="229"/>
      <c r="SCL107" s="229"/>
      <c r="SCM107" s="229"/>
      <c r="SCN107" s="229"/>
      <c r="SCO107" s="229"/>
      <c r="SCP107" s="229"/>
      <c r="SCQ107" s="229"/>
      <c r="SCR107" s="229"/>
      <c r="SCS107" s="229"/>
      <c r="SCT107" s="229"/>
      <c r="SCU107" s="229"/>
      <c r="SCV107" s="229"/>
      <c r="SCW107" s="229"/>
      <c r="SCX107" s="229"/>
      <c r="SCY107" s="229"/>
      <c r="SCZ107" s="229"/>
      <c r="SDA107" s="229"/>
      <c r="SDB107" s="229"/>
      <c r="SDC107" s="229"/>
      <c r="SDD107" s="229"/>
      <c r="SDE107" s="229"/>
      <c r="SDF107" s="229"/>
      <c r="SDG107" s="229"/>
      <c r="SDH107" s="229"/>
      <c r="SDI107" s="229"/>
      <c r="SDJ107" s="229"/>
      <c r="SDK107" s="229"/>
      <c r="SDL107" s="229"/>
      <c r="SDM107" s="229"/>
      <c r="SDN107" s="229"/>
      <c r="SDO107" s="229"/>
      <c r="SDP107" s="229"/>
      <c r="SDQ107" s="229"/>
      <c r="SDR107" s="229"/>
      <c r="SDS107" s="229"/>
      <c r="SDT107" s="229"/>
      <c r="SDU107" s="229"/>
      <c r="SDV107" s="229"/>
      <c r="SDW107" s="229"/>
      <c r="SDX107" s="229"/>
      <c r="SDY107" s="229"/>
      <c r="SDZ107" s="229"/>
      <c r="SEA107" s="229"/>
      <c r="SEB107" s="229"/>
      <c r="SEC107" s="229"/>
      <c r="SED107" s="229"/>
      <c r="SEE107" s="229"/>
      <c r="SEF107" s="229"/>
      <c r="SEG107" s="229"/>
      <c r="SEH107" s="229"/>
      <c r="SEI107" s="229"/>
      <c r="SEJ107" s="229"/>
      <c r="SEK107" s="229"/>
      <c r="SEL107" s="229"/>
      <c r="SEM107" s="229"/>
      <c r="SEN107" s="229"/>
      <c r="SEO107" s="229"/>
      <c r="SEP107" s="229"/>
      <c r="SEQ107" s="229"/>
      <c r="SER107" s="229"/>
      <c r="SES107" s="229"/>
      <c r="SET107" s="229"/>
      <c r="SEU107" s="229"/>
      <c r="SEV107" s="229"/>
      <c r="SEW107" s="229"/>
      <c r="SEX107" s="229"/>
      <c r="SEY107" s="229"/>
      <c r="SEZ107" s="229"/>
      <c r="SFA107" s="229"/>
      <c r="SFB107" s="229"/>
      <c r="SFC107" s="229"/>
      <c r="SFD107" s="229"/>
      <c r="SFE107" s="229"/>
      <c r="SFF107" s="229"/>
      <c r="SFG107" s="229"/>
      <c r="SFH107" s="229"/>
      <c r="SFI107" s="229"/>
      <c r="SFJ107" s="229"/>
      <c r="SFK107" s="229"/>
      <c r="SFL107" s="229"/>
      <c r="SFM107" s="229"/>
      <c r="SFN107" s="229"/>
      <c r="SFO107" s="229"/>
      <c r="SFP107" s="229"/>
      <c r="SFQ107" s="229"/>
      <c r="SFR107" s="229"/>
      <c r="SFS107" s="229"/>
      <c r="SFT107" s="229"/>
      <c r="SFU107" s="229"/>
      <c r="SFV107" s="229"/>
      <c r="SFW107" s="229"/>
      <c r="SFX107" s="229"/>
      <c r="SFY107" s="229"/>
      <c r="SFZ107" s="229"/>
      <c r="SGA107" s="229"/>
      <c r="SGB107" s="229"/>
      <c r="SGC107" s="229"/>
      <c r="SGD107" s="229"/>
      <c r="SGE107" s="229"/>
      <c r="SGF107" s="229"/>
      <c r="SGG107" s="229"/>
      <c r="SGH107" s="229"/>
      <c r="SGI107" s="229"/>
      <c r="SGJ107" s="229"/>
      <c r="SGK107" s="229"/>
      <c r="SGL107" s="229"/>
      <c r="SGM107" s="229"/>
      <c r="SGN107" s="229"/>
      <c r="SGO107" s="229"/>
      <c r="SGP107" s="229"/>
      <c r="SGQ107" s="229"/>
      <c r="SGR107" s="229"/>
      <c r="SGS107" s="229"/>
      <c r="SGT107" s="229"/>
      <c r="SGU107" s="229"/>
      <c r="SGV107" s="229"/>
      <c r="SGW107" s="229"/>
      <c r="SGX107" s="229"/>
      <c r="SGY107" s="229"/>
      <c r="SGZ107" s="229"/>
      <c r="SHA107" s="229"/>
      <c r="SHB107" s="229"/>
      <c r="SHC107" s="229"/>
      <c r="SHD107" s="229"/>
      <c r="SHE107" s="229"/>
      <c r="SHF107" s="229"/>
      <c r="SHG107" s="229"/>
      <c r="SHH107" s="229"/>
      <c r="SHI107" s="229"/>
      <c r="SHJ107" s="229"/>
      <c r="SHK107" s="229"/>
      <c r="SHL107" s="229"/>
      <c r="SHM107" s="229"/>
      <c r="SHN107" s="229"/>
      <c r="SHO107" s="229"/>
      <c r="SHP107" s="229"/>
      <c r="SHQ107" s="229"/>
      <c r="SHR107" s="229"/>
      <c r="SHS107" s="229"/>
      <c r="SHT107" s="229"/>
      <c r="SHU107" s="229"/>
      <c r="SHV107" s="229"/>
      <c r="SHW107" s="229"/>
      <c r="SHX107" s="229"/>
      <c r="SHY107" s="229"/>
      <c r="SHZ107" s="229"/>
      <c r="SIA107" s="229"/>
      <c r="SIB107" s="229"/>
      <c r="SIC107" s="229"/>
      <c r="SID107" s="229"/>
      <c r="SIE107" s="229"/>
      <c r="SIF107" s="229"/>
      <c r="SIG107" s="229"/>
      <c r="SIH107" s="229"/>
      <c r="SII107" s="229"/>
      <c r="SIJ107" s="229"/>
      <c r="SIK107" s="229"/>
      <c r="SIL107" s="229"/>
      <c r="SIM107" s="229"/>
      <c r="SIN107" s="229"/>
      <c r="SIO107" s="229"/>
      <c r="SIP107" s="229"/>
      <c r="SIQ107" s="229"/>
      <c r="SIR107" s="229"/>
      <c r="SIS107" s="229"/>
      <c r="SIT107" s="229"/>
      <c r="SIU107" s="229"/>
      <c r="SIV107" s="229"/>
      <c r="SIW107" s="229"/>
      <c r="SIX107" s="229"/>
      <c r="SIY107" s="229"/>
      <c r="SIZ107" s="229"/>
      <c r="SJA107" s="229"/>
      <c r="SJB107" s="229"/>
      <c r="SJC107" s="229"/>
      <c r="SJD107" s="229"/>
      <c r="SJE107" s="229"/>
      <c r="SJF107" s="229"/>
      <c r="SJG107" s="229"/>
      <c r="SJH107" s="229"/>
      <c r="SJI107" s="229"/>
      <c r="SJJ107" s="229"/>
      <c r="SJK107" s="229"/>
      <c r="SJL107" s="229"/>
      <c r="SJM107" s="229"/>
      <c r="SJN107" s="229"/>
      <c r="SJO107" s="229"/>
      <c r="SJP107" s="229"/>
      <c r="SJQ107" s="229"/>
      <c r="SJR107" s="229"/>
      <c r="SJS107" s="229"/>
      <c r="SJT107" s="229"/>
      <c r="SJU107" s="229"/>
      <c r="SJV107" s="229"/>
      <c r="SJW107" s="229"/>
      <c r="SJX107" s="229"/>
      <c r="SJY107" s="229"/>
      <c r="SJZ107" s="229"/>
      <c r="SKA107" s="229"/>
      <c r="SKB107" s="229"/>
      <c r="SKC107" s="229"/>
      <c r="SKD107" s="229"/>
      <c r="SKE107" s="229"/>
      <c r="SKF107" s="229"/>
      <c r="SKG107" s="229"/>
      <c r="SKH107" s="229"/>
      <c r="SKI107" s="229"/>
      <c r="SKJ107" s="229"/>
      <c r="SKK107" s="229"/>
      <c r="SKL107" s="229"/>
      <c r="SKM107" s="229"/>
      <c r="SKN107" s="229"/>
      <c r="SKO107" s="229"/>
      <c r="SKP107" s="229"/>
      <c r="SKQ107" s="229"/>
      <c r="SKR107" s="229"/>
      <c r="SKS107" s="229"/>
      <c r="SKT107" s="229"/>
      <c r="SKU107" s="229"/>
      <c r="SKV107" s="229"/>
      <c r="SKW107" s="229"/>
      <c r="SKX107" s="229"/>
      <c r="SKY107" s="229"/>
      <c r="SKZ107" s="229"/>
      <c r="SLA107" s="229"/>
      <c r="SLB107" s="229"/>
      <c r="SLC107" s="229"/>
      <c r="SLD107" s="229"/>
      <c r="SLE107" s="229"/>
      <c r="SLF107" s="229"/>
      <c r="SLG107" s="229"/>
      <c r="SLH107" s="229"/>
      <c r="SLI107" s="229"/>
      <c r="SLJ107" s="229"/>
      <c r="SLK107" s="229"/>
      <c r="SLL107" s="229"/>
      <c r="SLM107" s="229"/>
      <c r="SLN107" s="229"/>
      <c r="SLO107" s="229"/>
      <c r="SLP107" s="229"/>
      <c r="SLQ107" s="229"/>
      <c r="SLR107" s="229"/>
      <c r="SLS107" s="229"/>
      <c r="SLT107" s="229"/>
      <c r="SLU107" s="229"/>
      <c r="SLV107" s="229"/>
      <c r="SLW107" s="229"/>
      <c r="SLX107" s="229"/>
      <c r="SLY107" s="229"/>
      <c r="SLZ107" s="229"/>
      <c r="SMA107" s="229"/>
      <c r="SMB107" s="229"/>
      <c r="SMC107" s="229"/>
      <c r="SMD107" s="229"/>
      <c r="SME107" s="229"/>
      <c r="SMF107" s="229"/>
      <c r="SMG107" s="229"/>
      <c r="SMH107" s="229"/>
      <c r="SMI107" s="229"/>
      <c r="SMJ107" s="229"/>
      <c r="SMK107" s="229"/>
      <c r="SML107" s="229"/>
      <c r="SMM107" s="229"/>
      <c r="SMN107" s="229"/>
      <c r="SMO107" s="229"/>
      <c r="SMP107" s="229"/>
      <c r="SMQ107" s="229"/>
      <c r="SMR107" s="229"/>
      <c r="SMS107" s="229"/>
      <c r="SMT107" s="229"/>
      <c r="SMU107" s="229"/>
      <c r="SMV107" s="229"/>
      <c r="SMW107" s="229"/>
      <c r="SMX107" s="229"/>
      <c r="SMY107" s="229"/>
      <c r="SMZ107" s="229"/>
      <c r="SNA107" s="229"/>
      <c r="SNB107" s="229"/>
      <c r="SNC107" s="229"/>
      <c r="SND107" s="229"/>
      <c r="SNE107" s="229"/>
      <c r="SNF107" s="229"/>
      <c r="SNG107" s="229"/>
      <c r="SNH107" s="229"/>
      <c r="SNI107" s="229"/>
      <c r="SNJ107" s="229"/>
      <c r="SNK107" s="229"/>
      <c r="SNL107" s="229"/>
      <c r="SNM107" s="229"/>
      <c r="SNN107" s="229"/>
      <c r="SNO107" s="229"/>
      <c r="SNP107" s="229"/>
      <c r="SNQ107" s="229"/>
      <c r="SNR107" s="229"/>
      <c r="SNS107" s="229"/>
      <c r="SNT107" s="229"/>
      <c r="SNU107" s="229"/>
      <c r="SNV107" s="229"/>
      <c r="SNW107" s="229"/>
      <c r="SNX107" s="229"/>
      <c r="SNY107" s="229"/>
      <c r="SNZ107" s="229"/>
      <c r="SOA107" s="229"/>
      <c r="SOB107" s="229"/>
      <c r="SOC107" s="229"/>
      <c r="SOD107" s="229"/>
      <c r="SOE107" s="229"/>
      <c r="SOF107" s="229"/>
      <c r="SOG107" s="229"/>
      <c r="SOH107" s="229"/>
      <c r="SOI107" s="229"/>
      <c r="SOJ107" s="229"/>
      <c r="SOK107" s="229"/>
      <c r="SOL107" s="229"/>
      <c r="SOM107" s="229"/>
      <c r="SON107" s="229"/>
      <c r="SOO107" s="229"/>
      <c r="SOP107" s="229"/>
      <c r="SOQ107" s="229"/>
      <c r="SOR107" s="229"/>
      <c r="SOS107" s="229"/>
      <c r="SOT107" s="229"/>
      <c r="SOU107" s="229"/>
      <c r="SOV107" s="229"/>
      <c r="SOW107" s="229"/>
      <c r="SOX107" s="229"/>
      <c r="SOY107" s="229"/>
      <c r="SOZ107" s="229"/>
      <c r="SPA107" s="229"/>
      <c r="SPB107" s="229"/>
      <c r="SPC107" s="229"/>
      <c r="SPD107" s="229"/>
      <c r="SPE107" s="229"/>
      <c r="SPF107" s="229"/>
      <c r="SPG107" s="229"/>
      <c r="SPH107" s="229"/>
      <c r="SPI107" s="229"/>
      <c r="SPJ107" s="229"/>
      <c r="SPK107" s="229"/>
      <c r="SPL107" s="229"/>
      <c r="SPM107" s="229"/>
      <c r="SPN107" s="229"/>
      <c r="SPO107" s="229"/>
      <c r="SPP107" s="229"/>
      <c r="SPQ107" s="229"/>
      <c r="SPR107" s="229"/>
      <c r="SPS107" s="229"/>
      <c r="SPT107" s="229"/>
      <c r="SPU107" s="229"/>
      <c r="SPV107" s="229"/>
      <c r="SPW107" s="229"/>
      <c r="SPX107" s="229"/>
      <c r="SPY107" s="229"/>
      <c r="SPZ107" s="229"/>
      <c r="SQA107" s="229"/>
      <c r="SQB107" s="229"/>
      <c r="SQC107" s="229"/>
      <c r="SQD107" s="229"/>
      <c r="SQE107" s="229"/>
      <c r="SQF107" s="229"/>
      <c r="SQG107" s="229"/>
      <c r="SQH107" s="229"/>
      <c r="SQI107" s="229"/>
      <c r="SQJ107" s="229"/>
      <c r="SQK107" s="229"/>
      <c r="SQL107" s="229"/>
      <c r="SQM107" s="229"/>
      <c r="SQN107" s="229"/>
      <c r="SQO107" s="229"/>
      <c r="SQP107" s="229"/>
      <c r="SQQ107" s="229"/>
      <c r="SQR107" s="229"/>
      <c r="SQS107" s="229"/>
      <c r="SQT107" s="229"/>
      <c r="SQU107" s="229"/>
      <c r="SQV107" s="229"/>
      <c r="SQW107" s="229"/>
      <c r="SQX107" s="229"/>
      <c r="SQY107" s="229"/>
      <c r="SQZ107" s="229"/>
      <c r="SRA107" s="229"/>
      <c r="SRB107" s="229"/>
      <c r="SRC107" s="229"/>
      <c r="SRD107" s="229"/>
      <c r="SRE107" s="229"/>
      <c r="SRF107" s="229"/>
      <c r="SRG107" s="229"/>
      <c r="SRH107" s="229"/>
      <c r="SRI107" s="229"/>
      <c r="SRJ107" s="229"/>
      <c r="SRK107" s="229"/>
      <c r="SRL107" s="229"/>
      <c r="SRM107" s="229"/>
      <c r="SRN107" s="229"/>
      <c r="SRO107" s="229"/>
      <c r="SRP107" s="229"/>
      <c r="SRQ107" s="229"/>
      <c r="SRR107" s="229"/>
      <c r="SRS107" s="229"/>
      <c r="SRT107" s="229"/>
      <c r="SRU107" s="229"/>
      <c r="SRV107" s="229"/>
      <c r="SRW107" s="229"/>
      <c r="SRX107" s="229"/>
      <c r="SRY107" s="229"/>
      <c r="SRZ107" s="229"/>
      <c r="SSA107" s="229"/>
      <c r="SSB107" s="229"/>
      <c r="SSC107" s="229"/>
      <c r="SSD107" s="229"/>
      <c r="SSE107" s="229"/>
      <c r="SSF107" s="229"/>
      <c r="SSG107" s="229"/>
      <c r="SSH107" s="229"/>
      <c r="SSI107" s="229"/>
      <c r="SSJ107" s="229"/>
      <c r="SSK107" s="229"/>
      <c r="SSL107" s="229"/>
      <c r="SSM107" s="229"/>
      <c r="SSN107" s="229"/>
      <c r="SSO107" s="229"/>
      <c r="SSP107" s="229"/>
      <c r="SSQ107" s="229"/>
      <c r="SSR107" s="229"/>
      <c r="SSS107" s="229"/>
      <c r="SST107" s="229"/>
      <c r="SSU107" s="229"/>
      <c r="SSV107" s="229"/>
      <c r="SSW107" s="229"/>
      <c r="SSX107" s="229"/>
      <c r="SSY107" s="229"/>
      <c r="SSZ107" s="229"/>
      <c r="STA107" s="229"/>
      <c r="STB107" s="229"/>
      <c r="STC107" s="229"/>
      <c r="STD107" s="229"/>
      <c r="STE107" s="229"/>
      <c r="STF107" s="229"/>
      <c r="STG107" s="229"/>
      <c r="STH107" s="229"/>
      <c r="STI107" s="229"/>
      <c r="STJ107" s="229"/>
      <c r="STK107" s="229"/>
      <c r="STL107" s="229"/>
      <c r="STM107" s="229"/>
      <c r="STN107" s="229"/>
      <c r="STO107" s="229"/>
      <c r="STP107" s="229"/>
      <c r="STQ107" s="229"/>
      <c r="STR107" s="229"/>
      <c r="STS107" s="229"/>
      <c r="STT107" s="229"/>
      <c r="STU107" s="229"/>
      <c r="STV107" s="229"/>
      <c r="STW107" s="229"/>
      <c r="STX107" s="229"/>
      <c r="STY107" s="229"/>
      <c r="STZ107" s="229"/>
      <c r="SUA107" s="229"/>
      <c r="SUB107" s="229"/>
      <c r="SUC107" s="229"/>
      <c r="SUD107" s="229"/>
      <c r="SUE107" s="229"/>
      <c r="SUF107" s="229"/>
      <c r="SUG107" s="229"/>
      <c r="SUH107" s="229"/>
      <c r="SUI107" s="229"/>
      <c r="SUJ107" s="229"/>
      <c r="SUK107" s="229"/>
      <c r="SUL107" s="229"/>
      <c r="SUM107" s="229"/>
      <c r="SUN107" s="229"/>
      <c r="SUO107" s="229"/>
      <c r="SUP107" s="229"/>
      <c r="SUQ107" s="229"/>
      <c r="SUR107" s="229"/>
      <c r="SUS107" s="229"/>
      <c r="SUT107" s="229"/>
      <c r="SUU107" s="229"/>
      <c r="SUV107" s="229"/>
      <c r="SUW107" s="229"/>
      <c r="SUX107" s="229"/>
      <c r="SUY107" s="229"/>
      <c r="SUZ107" s="229"/>
      <c r="SVA107" s="229"/>
      <c r="SVB107" s="229"/>
      <c r="SVC107" s="229"/>
      <c r="SVD107" s="229"/>
      <c r="SVE107" s="229"/>
      <c r="SVF107" s="229"/>
      <c r="SVG107" s="229"/>
      <c r="SVH107" s="229"/>
      <c r="SVI107" s="229"/>
      <c r="SVJ107" s="229"/>
      <c r="SVK107" s="229"/>
      <c r="SVL107" s="229"/>
      <c r="SVM107" s="229"/>
      <c r="SVN107" s="229"/>
      <c r="SVO107" s="229"/>
      <c r="SVP107" s="229"/>
      <c r="SVQ107" s="229"/>
      <c r="SVR107" s="229"/>
      <c r="SVS107" s="229"/>
      <c r="SVT107" s="229"/>
      <c r="SVU107" s="229"/>
      <c r="SVV107" s="229"/>
      <c r="SVW107" s="229"/>
      <c r="SVX107" s="229"/>
      <c r="SVY107" s="229"/>
      <c r="SVZ107" s="229"/>
      <c r="SWA107" s="229"/>
      <c r="SWB107" s="229"/>
      <c r="SWC107" s="229"/>
      <c r="SWD107" s="229"/>
      <c r="SWE107" s="229"/>
      <c r="SWF107" s="229"/>
      <c r="SWG107" s="229"/>
      <c r="SWH107" s="229"/>
      <c r="SWI107" s="229"/>
      <c r="SWJ107" s="229"/>
      <c r="SWK107" s="229"/>
      <c r="SWL107" s="229"/>
      <c r="SWM107" s="229"/>
      <c r="SWN107" s="229"/>
      <c r="SWO107" s="229"/>
      <c r="SWP107" s="229"/>
      <c r="SWQ107" s="229"/>
      <c r="SWR107" s="229"/>
      <c r="SWS107" s="229"/>
      <c r="SWT107" s="229"/>
      <c r="SWU107" s="229"/>
      <c r="SWV107" s="229"/>
      <c r="SWW107" s="229"/>
      <c r="SWX107" s="229"/>
      <c r="SWY107" s="229"/>
      <c r="SWZ107" s="229"/>
      <c r="SXA107" s="229"/>
      <c r="SXB107" s="229"/>
      <c r="SXC107" s="229"/>
      <c r="SXD107" s="229"/>
      <c r="SXE107" s="229"/>
      <c r="SXF107" s="229"/>
      <c r="SXG107" s="229"/>
      <c r="SXH107" s="229"/>
      <c r="SXI107" s="229"/>
      <c r="SXJ107" s="229"/>
      <c r="SXK107" s="229"/>
      <c r="SXL107" s="229"/>
      <c r="SXM107" s="229"/>
      <c r="SXN107" s="229"/>
      <c r="SXO107" s="229"/>
      <c r="SXP107" s="229"/>
      <c r="SXQ107" s="229"/>
      <c r="SXR107" s="229"/>
      <c r="SXS107" s="229"/>
      <c r="SXT107" s="229"/>
      <c r="SXU107" s="229"/>
      <c r="SXV107" s="229"/>
      <c r="SXW107" s="229"/>
      <c r="SXX107" s="229"/>
      <c r="SXY107" s="229"/>
      <c r="SXZ107" s="229"/>
      <c r="SYA107" s="229"/>
      <c r="SYB107" s="229"/>
      <c r="SYC107" s="229"/>
      <c r="SYD107" s="229"/>
      <c r="SYE107" s="229"/>
      <c r="SYF107" s="229"/>
      <c r="SYG107" s="229"/>
      <c r="SYH107" s="229"/>
      <c r="SYI107" s="229"/>
      <c r="SYJ107" s="229"/>
      <c r="SYK107" s="229"/>
      <c r="SYL107" s="229"/>
      <c r="SYM107" s="229"/>
      <c r="SYN107" s="229"/>
      <c r="SYO107" s="229"/>
      <c r="SYP107" s="229"/>
      <c r="SYQ107" s="229"/>
      <c r="SYR107" s="229"/>
      <c r="SYS107" s="229"/>
      <c r="SYT107" s="229"/>
      <c r="SYU107" s="229"/>
      <c r="SYV107" s="229"/>
      <c r="SYW107" s="229"/>
      <c r="SYX107" s="229"/>
      <c r="SYY107" s="229"/>
      <c r="SYZ107" s="229"/>
      <c r="SZA107" s="229"/>
      <c r="SZB107" s="229"/>
      <c r="SZC107" s="229"/>
      <c r="SZD107" s="229"/>
      <c r="SZE107" s="229"/>
      <c r="SZF107" s="229"/>
      <c r="SZG107" s="229"/>
      <c r="SZH107" s="229"/>
      <c r="SZI107" s="229"/>
      <c r="SZJ107" s="229"/>
      <c r="SZK107" s="229"/>
      <c r="SZL107" s="229"/>
      <c r="SZM107" s="229"/>
      <c r="SZN107" s="229"/>
      <c r="SZO107" s="229"/>
      <c r="SZP107" s="229"/>
      <c r="SZQ107" s="229"/>
      <c r="SZR107" s="229"/>
      <c r="SZS107" s="229"/>
      <c r="SZT107" s="229"/>
      <c r="SZU107" s="229"/>
      <c r="SZV107" s="229"/>
      <c r="SZW107" s="229"/>
      <c r="SZX107" s="229"/>
      <c r="SZY107" s="229"/>
      <c r="SZZ107" s="229"/>
      <c r="TAA107" s="229"/>
      <c r="TAB107" s="229"/>
      <c r="TAC107" s="229"/>
      <c r="TAD107" s="229"/>
      <c r="TAE107" s="229"/>
      <c r="TAF107" s="229"/>
      <c r="TAG107" s="229"/>
      <c r="TAH107" s="229"/>
      <c r="TAI107" s="229"/>
      <c r="TAJ107" s="229"/>
      <c r="TAK107" s="229"/>
      <c r="TAL107" s="229"/>
      <c r="TAM107" s="229"/>
      <c r="TAN107" s="229"/>
      <c r="TAO107" s="229"/>
      <c r="TAP107" s="229"/>
      <c r="TAQ107" s="229"/>
      <c r="TAR107" s="229"/>
      <c r="TAS107" s="229"/>
      <c r="TAT107" s="229"/>
      <c r="TAU107" s="229"/>
      <c r="TAV107" s="229"/>
      <c r="TAW107" s="229"/>
      <c r="TAX107" s="229"/>
      <c r="TAY107" s="229"/>
      <c r="TAZ107" s="229"/>
      <c r="TBA107" s="229"/>
      <c r="TBB107" s="229"/>
      <c r="TBC107" s="229"/>
      <c r="TBD107" s="229"/>
      <c r="TBE107" s="229"/>
      <c r="TBF107" s="229"/>
      <c r="TBG107" s="229"/>
      <c r="TBH107" s="229"/>
      <c r="TBI107" s="229"/>
      <c r="TBJ107" s="229"/>
      <c r="TBK107" s="229"/>
      <c r="TBL107" s="229"/>
      <c r="TBM107" s="229"/>
      <c r="TBN107" s="229"/>
      <c r="TBO107" s="229"/>
      <c r="TBP107" s="229"/>
      <c r="TBQ107" s="229"/>
      <c r="TBR107" s="229"/>
      <c r="TBS107" s="229"/>
      <c r="TBT107" s="229"/>
      <c r="TBU107" s="229"/>
      <c r="TBV107" s="229"/>
      <c r="TBW107" s="229"/>
      <c r="TBX107" s="229"/>
      <c r="TBY107" s="229"/>
      <c r="TBZ107" s="229"/>
      <c r="TCA107" s="229"/>
      <c r="TCB107" s="229"/>
      <c r="TCC107" s="229"/>
      <c r="TCD107" s="229"/>
      <c r="TCE107" s="229"/>
      <c r="TCF107" s="229"/>
      <c r="TCG107" s="229"/>
      <c r="TCH107" s="229"/>
      <c r="TCI107" s="229"/>
      <c r="TCJ107" s="229"/>
      <c r="TCK107" s="229"/>
      <c r="TCL107" s="229"/>
      <c r="TCM107" s="229"/>
      <c r="TCN107" s="229"/>
      <c r="TCO107" s="229"/>
      <c r="TCP107" s="229"/>
      <c r="TCQ107" s="229"/>
      <c r="TCR107" s="229"/>
      <c r="TCS107" s="229"/>
      <c r="TCT107" s="229"/>
      <c r="TCU107" s="229"/>
      <c r="TCV107" s="229"/>
      <c r="TCW107" s="229"/>
      <c r="TCX107" s="229"/>
      <c r="TCY107" s="229"/>
      <c r="TCZ107" s="229"/>
      <c r="TDA107" s="229"/>
      <c r="TDB107" s="229"/>
      <c r="TDC107" s="229"/>
      <c r="TDD107" s="229"/>
      <c r="TDE107" s="229"/>
      <c r="TDF107" s="229"/>
      <c r="TDG107" s="229"/>
      <c r="TDH107" s="229"/>
      <c r="TDI107" s="229"/>
      <c r="TDJ107" s="229"/>
      <c r="TDK107" s="229"/>
      <c r="TDL107" s="229"/>
      <c r="TDM107" s="229"/>
      <c r="TDN107" s="229"/>
      <c r="TDO107" s="229"/>
      <c r="TDP107" s="229"/>
      <c r="TDQ107" s="229"/>
      <c r="TDR107" s="229"/>
      <c r="TDS107" s="229"/>
      <c r="TDT107" s="229"/>
      <c r="TDU107" s="229"/>
      <c r="TDV107" s="229"/>
      <c r="TDW107" s="229"/>
      <c r="TDX107" s="229"/>
      <c r="TDY107" s="229"/>
      <c r="TDZ107" s="229"/>
      <c r="TEA107" s="229"/>
      <c r="TEB107" s="229"/>
      <c r="TEC107" s="229"/>
      <c r="TED107" s="229"/>
      <c r="TEE107" s="229"/>
      <c r="TEF107" s="229"/>
      <c r="TEG107" s="229"/>
      <c r="TEH107" s="229"/>
      <c r="TEI107" s="229"/>
      <c r="TEJ107" s="229"/>
      <c r="TEK107" s="229"/>
      <c r="TEL107" s="229"/>
      <c r="TEM107" s="229"/>
      <c r="TEN107" s="229"/>
      <c r="TEO107" s="229"/>
      <c r="TEP107" s="229"/>
      <c r="TEQ107" s="229"/>
      <c r="TER107" s="229"/>
      <c r="TES107" s="229"/>
      <c r="TET107" s="229"/>
      <c r="TEU107" s="229"/>
      <c r="TEV107" s="229"/>
      <c r="TEW107" s="229"/>
      <c r="TEX107" s="229"/>
      <c r="TEY107" s="229"/>
      <c r="TEZ107" s="229"/>
      <c r="TFA107" s="229"/>
      <c r="TFB107" s="229"/>
      <c r="TFC107" s="229"/>
      <c r="TFD107" s="229"/>
      <c r="TFE107" s="229"/>
      <c r="TFF107" s="229"/>
      <c r="TFG107" s="229"/>
      <c r="TFH107" s="229"/>
      <c r="TFI107" s="229"/>
      <c r="TFJ107" s="229"/>
      <c r="TFK107" s="229"/>
      <c r="TFL107" s="229"/>
      <c r="TFM107" s="229"/>
      <c r="TFN107" s="229"/>
      <c r="TFO107" s="229"/>
      <c r="TFP107" s="229"/>
      <c r="TFQ107" s="229"/>
      <c r="TFR107" s="229"/>
      <c r="TFS107" s="229"/>
      <c r="TFT107" s="229"/>
      <c r="TFU107" s="229"/>
      <c r="TFV107" s="229"/>
      <c r="TFW107" s="229"/>
      <c r="TFX107" s="229"/>
      <c r="TFY107" s="229"/>
      <c r="TFZ107" s="229"/>
      <c r="TGA107" s="229"/>
      <c r="TGB107" s="229"/>
      <c r="TGC107" s="229"/>
      <c r="TGD107" s="229"/>
      <c r="TGE107" s="229"/>
      <c r="TGF107" s="229"/>
      <c r="TGG107" s="229"/>
      <c r="TGH107" s="229"/>
      <c r="TGI107" s="229"/>
      <c r="TGJ107" s="229"/>
      <c r="TGK107" s="229"/>
      <c r="TGL107" s="229"/>
      <c r="TGM107" s="229"/>
      <c r="TGN107" s="229"/>
      <c r="TGO107" s="229"/>
      <c r="TGP107" s="229"/>
      <c r="TGQ107" s="229"/>
      <c r="TGR107" s="229"/>
      <c r="TGS107" s="229"/>
      <c r="TGT107" s="229"/>
      <c r="TGU107" s="229"/>
      <c r="TGV107" s="229"/>
      <c r="TGW107" s="229"/>
      <c r="TGX107" s="229"/>
      <c r="TGY107" s="229"/>
      <c r="TGZ107" s="229"/>
      <c r="THA107" s="229"/>
      <c r="THB107" s="229"/>
      <c r="THC107" s="229"/>
      <c r="THD107" s="229"/>
      <c r="THE107" s="229"/>
      <c r="THF107" s="229"/>
      <c r="THG107" s="229"/>
      <c r="THH107" s="229"/>
      <c r="THI107" s="229"/>
      <c r="THJ107" s="229"/>
      <c r="THK107" s="229"/>
      <c r="THL107" s="229"/>
      <c r="THM107" s="229"/>
      <c r="THN107" s="229"/>
      <c r="THO107" s="229"/>
      <c r="THP107" s="229"/>
      <c r="THQ107" s="229"/>
      <c r="THR107" s="229"/>
      <c r="THS107" s="229"/>
      <c r="THT107" s="229"/>
      <c r="THU107" s="229"/>
      <c r="THV107" s="229"/>
      <c r="THW107" s="229"/>
      <c r="THX107" s="229"/>
      <c r="THY107" s="229"/>
      <c r="THZ107" s="229"/>
      <c r="TIA107" s="229"/>
      <c r="TIB107" s="229"/>
      <c r="TIC107" s="229"/>
      <c r="TID107" s="229"/>
      <c r="TIE107" s="229"/>
      <c r="TIF107" s="229"/>
      <c r="TIG107" s="229"/>
      <c r="TIH107" s="229"/>
      <c r="TII107" s="229"/>
      <c r="TIJ107" s="229"/>
      <c r="TIK107" s="229"/>
      <c r="TIL107" s="229"/>
      <c r="TIM107" s="229"/>
      <c r="TIN107" s="229"/>
      <c r="TIO107" s="229"/>
      <c r="TIP107" s="229"/>
      <c r="TIQ107" s="229"/>
      <c r="TIR107" s="229"/>
      <c r="TIS107" s="229"/>
      <c r="TIT107" s="229"/>
      <c r="TIU107" s="229"/>
      <c r="TIV107" s="229"/>
      <c r="TIW107" s="229"/>
      <c r="TIX107" s="229"/>
      <c r="TIY107" s="229"/>
      <c r="TIZ107" s="229"/>
      <c r="TJA107" s="229"/>
      <c r="TJB107" s="229"/>
      <c r="TJC107" s="229"/>
      <c r="TJD107" s="229"/>
      <c r="TJE107" s="229"/>
      <c r="TJF107" s="229"/>
      <c r="TJG107" s="229"/>
      <c r="TJH107" s="229"/>
      <c r="TJI107" s="229"/>
      <c r="TJJ107" s="229"/>
      <c r="TJK107" s="229"/>
      <c r="TJL107" s="229"/>
      <c r="TJM107" s="229"/>
      <c r="TJN107" s="229"/>
      <c r="TJO107" s="229"/>
      <c r="TJP107" s="229"/>
      <c r="TJQ107" s="229"/>
      <c r="TJR107" s="229"/>
      <c r="TJS107" s="229"/>
      <c r="TJT107" s="229"/>
      <c r="TJU107" s="229"/>
      <c r="TJV107" s="229"/>
      <c r="TJW107" s="229"/>
      <c r="TJX107" s="229"/>
      <c r="TJY107" s="229"/>
      <c r="TJZ107" s="229"/>
      <c r="TKA107" s="229"/>
      <c r="TKB107" s="229"/>
      <c r="TKC107" s="229"/>
      <c r="TKD107" s="229"/>
      <c r="TKE107" s="229"/>
      <c r="TKF107" s="229"/>
      <c r="TKG107" s="229"/>
      <c r="TKH107" s="229"/>
      <c r="TKI107" s="229"/>
      <c r="TKJ107" s="229"/>
      <c r="TKK107" s="229"/>
      <c r="TKL107" s="229"/>
      <c r="TKM107" s="229"/>
      <c r="TKN107" s="229"/>
      <c r="TKO107" s="229"/>
      <c r="TKP107" s="229"/>
      <c r="TKQ107" s="229"/>
      <c r="TKR107" s="229"/>
      <c r="TKS107" s="229"/>
      <c r="TKT107" s="229"/>
      <c r="TKU107" s="229"/>
      <c r="TKV107" s="229"/>
      <c r="TKW107" s="229"/>
      <c r="TKX107" s="229"/>
      <c r="TKY107" s="229"/>
      <c r="TKZ107" s="229"/>
      <c r="TLA107" s="229"/>
      <c r="TLB107" s="229"/>
      <c r="TLC107" s="229"/>
      <c r="TLD107" s="229"/>
      <c r="TLE107" s="229"/>
      <c r="TLF107" s="229"/>
      <c r="TLG107" s="229"/>
      <c r="TLH107" s="229"/>
      <c r="TLI107" s="229"/>
      <c r="TLJ107" s="229"/>
      <c r="TLK107" s="229"/>
      <c r="TLL107" s="229"/>
      <c r="TLM107" s="229"/>
      <c r="TLN107" s="229"/>
      <c r="TLO107" s="229"/>
      <c r="TLP107" s="229"/>
      <c r="TLQ107" s="229"/>
      <c r="TLR107" s="229"/>
      <c r="TLS107" s="229"/>
      <c r="TLT107" s="229"/>
      <c r="TLU107" s="229"/>
      <c r="TLV107" s="229"/>
      <c r="TLW107" s="229"/>
      <c r="TLX107" s="229"/>
      <c r="TLY107" s="229"/>
      <c r="TLZ107" s="229"/>
      <c r="TMA107" s="229"/>
      <c r="TMB107" s="229"/>
      <c r="TMC107" s="229"/>
      <c r="TMD107" s="229"/>
      <c r="TME107" s="229"/>
      <c r="TMF107" s="229"/>
      <c r="TMG107" s="229"/>
      <c r="TMH107" s="229"/>
      <c r="TMI107" s="229"/>
      <c r="TMJ107" s="229"/>
      <c r="TMK107" s="229"/>
      <c r="TML107" s="229"/>
      <c r="TMM107" s="229"/>
      <c r="TMN107" s="229"/>
      <c r="TMO107" s="229"/>
      <c r="TMP107" s="229"/>
      <c r="TMQ107" s="229"/>
      <c r="TMR107" s="229"/>
      <c r="TMS107" s="229"/>
      <c r="TMT107" s="229"/>
      <c r="TMU107" s="229"/>
      <c r="TMV107" s="229"/>
      <c r="TMW107" s="229"/>
      <c r="TMX107" s="229"/>
      <c r="TMY107" s="229"/>
      <c r="TMZ107" s="229"/>
      <c r="TNA107" s="229"/>
      <c r="TNB107" s="229"/>
      <c r="TNC107" s="229"/>
      <c r="TND107" s="229"/>
      <c r="TNE107" s="229"/>
      <c r="TNF107" s="229"/>
      <c r="TNG107" s="229"/>
      <c r="TNH107" s="229"/>
      <c r="TNI107" s="229"/>
      <c r="TNJ107" s="229"/>
      <c r="TNK107" s="229"/>
      <c r="TNL107" s="229"/>
      <c r="TNM107" s="229"/>
      <c r="TNN107" s="229"/>
      <c r="TNO107" s="229"/>
      <c r="TNP107" s="229"/>
      <c r="TNQ107" s="229"/>
      <c r="TNR107" s="229"/>
      <c r="TNS107" s="229"/>
      <c r="TNT107" s="229"/>
      <c r="TNU107" s="229"/>
      <c r="TNV107" s="229"/>
      <c r="TNW107" s="229"/>
      <c r="TNX107" s="229"/>
      <c r="TNY107" s="229"/>
      <c r="TNZ107" s="229"/>
      <c r="TOA107" s="229"/>
      <c r="TOB107" s="229"/>
      <c r="TOC107" s="229"/>
      <c r="TOD107" s="229"/>
      <c r="TOE107" s="229"/>
      <c r="TOF107" s="229"/>
      <c r="TOG107" s="229"/>
      <c r="TOH107" s="229"/>
      <c r="TOI107" s="229"/>
      <c r="TOJ107" s="229"/>
      <c r="TOK107" s="229"/>
      <c r="TOL107" s="229"/>
      <c r="TOM107" s="229"/>
      <c r="TON107" s="229"/>
      <c r="TOO107" s="229"/>
      <c r="TOP107" s="229"/>
      <c r="TOQ107" s="229"/>
      <c r="TOR107" s="229"/>
      <c r="TOS107" s="229"/>
      <c r="TOT107" s="229"/>
      <c r="TOU107" s="229"/>
      <c r="TOV107" s="229"/>
      <c r="TOW107" s="229"/>
      <c r="TOX107" s="229"/>
      <c r="TOY107" s="229"/>
      <c r="TOZ107" s="229"/>
      <c r="TPA107" s="229"/>
      <c r="TPB107" s="229"/>
      <c r="TPC107" s="229"/>
      <c r="TPD107" s="229"/>
      <c r="TPE107" s="229"/>
      <c r="TPF107" s="229"/>
      <c r="TPG107" s="229"/>
      <c r="TPH107" s="229"/>
      <c r="TPI107" s="229"/>
      <c r="TPJ107" s="229"/>
      <c r="TPK107" s="229"/>
      <c r="TPL107" s="229"/>
      <c r="TPM107" s="229"/>
      <c r="TPN107" s="229"/>
      <c r="TPO107" s="229"/>
      <c r="TPP107" s="229"/>
      <c r="TPQ107" s="229"/>
      <c r="TPR107" s="229"/>
      <c r="TPS107" s="229"/>
      <c r="TPT107" s="229"/>
      <c r="TPU107" s="229"/>
      <c r="TPV107" s="229"/>
      <c r="TPW107" s="229"/>
      <c r="TPX107" s="229"/>
      <c r="TPY107" s="229"/>
      <c r="TPZ107" s="229"/>
      <c r="TQA107" s="229"/>
      <c r="TQB107" s="229"/>
      <c r="TQC107" s="229"/>
      <c r="TQD107" s="229"/>
      <c r="TQE107" s="229"/>
      <c r="TQF107" s="229"/>
      <c r="TQG107" s="229"/>
      <c r="TQH107" s="229"/>
      <c r="TQI107" s="229"/>
      <c r="TQJ107" s="229"/>
      <c r="TQK107" s="229"/>
      <c r="TQL107" s="229"/>
      <c r="TQM107" s="229"/>
      <c r="TQN107" s="229"/>
      <c r="TQO107" s="229"/>
      <c r="TQP107" s="229"/>
      <c r="TQQ107" s="229"/>
      <c r="TQR107" s="229"/>
      <c r="TQS107" s="229"/>
      <c r="TQT107" s="229"/>
      <c r="TQU107" s="229"/>
      <c r="TQV107" s="229"/>
      <c r="TQW107" s="229"/>
      <c r="TQX107" s="229"/>
      <c r="TQY107" s="229"/>
      <c r="TQZ107" s="229"/>
      <c r="TRA107" s="229"/>
      <c r="TRB107" s="229"/>
      <c r="TRC107" s="229"/>
      <c r="TRD107" s="229"/>
      <c r="TRE107" s="229"/>
      <c r="TRF107" s="229"/>
      <c r="TRG107" s="229"/>
      <c r="TRH107" s="229"/>
      <c r="TRI107" s="229"/>
      <c r="TRJ107" s="229"/>
      <c r="TRK107" s="229"/>
      <c r="TRL107" s="229"/>
      <c r="TRM107" s="229"/>
      <c r="TRN107" s="229"/>
      <c r="TRO107" s="229"/>
      <c r="TRP107" s="229"/>
      <c r="TRQ107" s="229"/>
      <c r="TRR107" s="229"/>
      <c r="TRS107" s="229"/>
      <c r="TRT107" s="229"/>
      <c r="TRU107" s="229"/>
      <c r="TRV107" s="229"/>
      <c r="TRW107" s="229"/>
      <c r="TRX107" s="229"/>
      <c r="TRY107" s="229"/>
      <c r="TRZ107" s="229"/>
      <c r="TSA107" s="229"/>
      <c r="TSB107" s="229"/>
      <c r="TSC107" s="229"/>
      <c r="TSD107" s="229"/>
      <c r="TSE107" s="229"/>
      <c r="TSF107" s="229"/>
      <c r="TSG107" s="229"/>
      <c r="TSH107" s="229"/>
      <c r="TSI107" s="229"/>
      <c r="TSJ107" s="229"/>
      <c r="TSK107" s="229"/>
      <c r="TSL107" s="229"/>
      <c r="TSM107" s="229"/>
      <c r="TSN107" s="229"/>
      <c r="TSO107" s="229"/>
      <c r="TSP107" s="229"/>
      <c r="TSQ107" s="229"/>
      <c r="TSR107" s="229"/>
      <c r="TSS107" s="229"/>
      <c r="TST107" s="229"/>
      <c r="TSU107" s="229"/>
      <c r="TSV107" s="229"/>
      <c r="TSW107" s="229"/>
      <c r="TSX107" s="229"/>
      <c r="TSY107" s="229"/>
      <c r="TSZ107" s="229"/>
      <c r="TTA107" s="229"/>
      <c r="TTB107" s="229"/>
      <c r="TTC107" s="229"/>
      <c r="TTD107" s="229"/>
      <c r="TTE107" s="229"/>
      <c r="TTF107" s="229"/>
      <c r="TTG107" s="229"/>
      <c r="TTH107" s="229"/>
      <c r="TTI107" s="229"/>
      <c r="TTJ107" s="229"/>
      <c r="TTK107" s="229"/>
      <c r="TTL107" s="229"/>
      <c r="TTM107" s="229"/>
      <c r="TTN107" s="229"/>
      <c r="TTO107" s="229"/>
      <c r="TTP107" s="229"/>
      <c r="TTQ107" s="229"/>
      <c r="TTR107" s="229"/>
      <c r="TTS107" s="229"/>
      <c r="TTT107" s="229"/>
      <c r="TTU107" s="229"/>
      <c r="TTV107" s="229"/>
      <c r="TTW107" s="229"/>
      <c r="TTX107" s="229"/>
      <c r="TTY107" s="229"/>
      <c r="TTZ107" s="229"/>
      <c r="TUA107" s="229"/>
      <c r="TUB107" s="229"/>
      <c r="TUC107" s="229"/>
      <c r="TUD107" s="229"/>
      <c r="TUE107" s="229"/>
      <c r="TUF107" s="229"/>
      <c r="TUG107" s="229"/>
      <c r="TUH107" s="229"/>
      <c r="TUI107" s="229"/>
      <c r="TUJ107" s="229"/>
      <c r="TUK107" s="229"/>
      <c r="TUL107" s="229"/>
      <c r="TUM107" s="229"/>
      <c r="TUN107" s="229"/>
      <c r="TUO107" s="229"/>
      <c r="TUP107" s="229"/>
      <c r="TUQ107" s="229"/>
      <c r="TUR107" s="229"/>
      <c r="TUS107" s="229"/>
      <c r="TUT107" s="229"/>
      <c r="TUU107" s="229"/>
      <c r="TUV107" s="229"/>
      <c r="TUW107" s="229"/>
      <c r="TUX107" s="229"/>
      <c r="TUY107" s="229"/>
      <c r="TUZ107" s="229"/>
      <c r="TVA107" s="229"/>
      <c r="TVB107" s="229"/>
      <c r="TVC107" s="229"/>
      <c r="TVD107" s="229"/>
      <c r="TVE107" s="229"/>
      <c r="TVF107" s="229"/>
      <c r="TVG107" s="229"/>
      <c r="TVH107" s="229"/>
      <c r="TVI107" s="229"/>
      <c r="TVJ107" s="229"/>
      <c r="TVK107" s="229"/>
      <c r="TVL107" s="229"/>
      <c r="TVM107" s="229"/>
      <c r="TVN107" s="229"/>
      <c r="TVO107" s="229"/>
      <c r="TVP107" s="229"/>
      <c r="TVQ107" s="229"/>
      <c r="TVR107" s="229"/>
      <c r="TVS107" s="229"/>
      <c r="TVT107" s="229"/>
      <c r="TVU107" s="229"/>
      <c r="TVV107" s="229"/>
      <c r="TVW107" s="229"/>
      <c r="TVX107" s="229"/>
      <c r="TVY107" s="229"/>
      <c r="TVZ107" s="229"/>
      <c r="TWA107" s="229"/>
      <c r="TWB107" s="229"/>
      <c r="TWC107" s="229"/>
      <c r="TWD107" s="229"/>
      <c r="TWE107" s="229"/>
      <c r="TWF107" s="229"/>
      <c r="TWG107" s="229"/>
      <c r="TWH107" s="229"/>
      <c r="TWI107" s="229"/>
      <c r="TWJ107" s="229"/>
      <c r="TWK107" s="229"/>
      <c r="TWL107" s="229"/>
      <c r="TWM107" s="229"/>
      <c r="TWN107" s="229"/>
      <c r="TWO107" s="229"/>
      <c r="TWP107" s="229"/>
      <c r="TWQ107" s="229"/>
      <c r="TWR107" s="229"/>
      <c r="TWS107" s="229"/>
      <c r="TWT107" s="229"/>
      <c r="TWU107" s="229"/>
      <c r="TWV107" s="229"/>
      <c r="TWW107" s="229"/>
      <c r="TWX107" s="229"/>
      <c r="TWY107" s="229"/>
      <c r="TWZ107" s="229"/>
      <c r="TXA107" s="229"/>
      <c r="TXB107" s="229"/>
      <c r="TXC107" s="229"/>
      <c r="TXD107" s="229"/>
      <c r="TXE107" s="229"/>
      <c r="TXF107" s="229"/>
      <c r="TXG107" s="229"/>
      <c r="TXH107" s="229"/>
      <c r="TXI107" s="229"/>
      <c r="TXJ107" s="229"/>
      <c r="TXK107" s="229"/>
      <c r="TXL107" s="229"/>
      <c r="TXM107" s="229"/>
      <c r="TXN107" s="229"/>
      <c r="TXO107" s="229"/>
      <c r="TXP107" s="229"/>
      <c r="TXQ107" s="229"/>
      <c r="TXR107" s="229"/>
      <c r="TXS107" s="229"/>
      <c r="TXT107" s="229"/>
      <c r="TXU107" s="229"/>
      <c r="TXV107" s="229"/>
      <c r="TXW107" s="229"/>
      <c r="TXX107" s="229"/>
      <c r="TXY107" s="229"/>
      <c r="TXZ107" s="229"/>
      <c r="TYA107" s="229"/>
      <c r="TYB107" s="229"/>
      <c r="TYC107" s="229"/>
      <c r="TYD107" s="229"/>
      <c r="TYE107" s="229"/>
      <c r="TYF107" s="229"/>
      <c r="TYG107" s="229"/>
      <c r="TYH107" s="229"/>
      <c r="TYI107" s="229"/>
      <c r="TYJ107" s="229"/>
      <c r="TYK107" s="229"/>
      <c r="TYL107" s="229"/>
      <c r="TYM107" s="229"/>
      <c r="TYN107" s="229"/>
      <c r="TYO107" s="229"/>
      <c r="TYP107" s="229"/>
      <c r="TYQ107" s="229"/>
      <c r="TYR107" s="229"/>
      <c r="TYS107" s="229"/>
      <c r="TYT107" s="229"/>
      <c r="TYU107" s="229"/>
      <c r="TYV107" s="229"/>
      <c r="TYW107" s="229"/>
      <c r="TYX107" s="229"/>
      <c r="TYY107" s="229"/>
      <c r="TYZ107" s="229"/>
      <c r="TZA107" s="229"/>
      <c r="TZB107" s="229"/>
      <c r="TZC107" s="229"/>
      <c r="TZD107" s="229"/>
      <c r="TZE107" s="229"/>
      <c r="TZF107" s="229"/>
      <c r="TZG107" s="229"/>
      <c r="TZH107" s="229"/>
      <c r="TZI107" s="229"/>
      <c r="TZJ107" s="229"/>
      <c r="TZK107" s="229"/>
      <c r="TZL107" s="229"/>
      <c r="TZM107" s="229"/>
      <c r="TZN107" s="229"/>
      <c r="TZO107" s="229"/>
      <c r="TZP107" s="229"/>
      <c r="TZQ107" s="229"/>
      <c r="TZR107" s="229"/>
      <c r="TZS107" s="229"/>
      <c r="TZT107" s="229"/>
      <c r="TZU107" s="229"/>
      <c r="TZV107" s="229"/>
      <c r="TZW107" s="229"/>
      <c r="TZX107" s="229"/>
      <c r="TZY107" s="229"/>
      <c r="TZZ107" s="229"/>
      <c r="UAA107" s="229"/>
      <c r="UAB107" s="229"/>
      <c r="UAC107" s="229"/>
      <c r="UAD107" s="229"/>
      <c r="UAE107" s="229"/>
      <c r="UAF107" s="229"/>
      <c r="UAG107" s="229"/>
      <c r="UAH107" s="229"/>
      <c r="UAI107" s="229"/>
      <c r="UAJ107" s="229"/>
      <c r="UAK107" s="229"/>
      <c r="UAL107" s="229"/>
      <c r="UAM107" s="229"/>
      <c r="UAN107" s="229"/>
      <c r="UAO107" s="229"/>
      <c r="UAP107" s="229"/>
      <c r="UAQ107" s="229"/>
      <c r="UAR107" s="229"/>
      <c r="UAS107" s="229"/>
      <c r="UAT107" s="229"/>
      <c r="UAU107" s="229"/>
      <c r="UAV107" s="229"/>
      <c r="UAW107" s="229"/>
      <c r="UAX107" s="229"/>
      <c r="UAY107" s="229"/>
      <c r="UAZ107" s="229"/>
      <c r="UBA107" s="229"/>
      <c r="UBB107" s="229"/>
      <c r="UBC107" s="229"/>
      <c r="UBD107" s="229"/>
      <c r="UBE107" s="229"/>
      <c r="UBF107" s="229"/>
      <c r="UBG107" s="229"/>
      <c r="UBH107" s="229"/>
      <c r="UBI107" s="229"/>
      <c r="UBJ107" s="229"/>
      <c r="UBK107" s="229"/>
      <c r="UBL107" s="229"/>
      <c r="UBM107" s="229"/>
      <c r="UBN107" s="229"/>
      <c r="UBO107" s="229"/>
      <c r="UBP107" s="229"/>
      <c r="UBQ107" s="229"/>
      <c r="UBR107" s="229"/>
      <c r="UBS107" s="229"/>
      <c r="UBT107" s="229"/>
      <c r="UBU107" s="229"/>
      <c r="UBV107" s="229"/>
      <c r="UBW107" s="229"/>
      <c r="UBX107" s="229"/>
      <c r="UBY107" s="229"/>
      <c r="UBZ107" s="229"/>
      <c r="UCA107" s="229"/>
      <c r="UCB107" s="229"/>
      <c r="UCC107" s="229"/>
      <c r="UCD107" s="229"/>
      <c r="UCE107" s="229"/>
      <c r="UCF107" s="229"/>
      <c r="UCG107" s="229"/>
      <c r="UCH107" s="229"/>
      <c r="UCI107" s="229"/>
      <c r="UCJ107" s="229"/>
      <c r="UCK107" s="229"/>
      <c r="UCL107" s="229"/>
      <c r="UCM107" s="229"/>
      <c r="UCN107" s="229"/>
      <c r="UCO107" s="229"/>
      <c r="UCP107" s="229"/>
      <c r="UCQ107" s="229"/>
      <c r="UCR107" s="229"/>
      <c r="UCS107" s="229"/>
      <c r="UCT107" s="229"/>
      <c r="UCU107" s="229"/>
      <c r="UCV107" s="229"/>
      <c r="UCW107" s="229"/>
      <c r="UCX107" s="229"/>
      <c r="UCY107" s="229"/>
      <c r="UCZ107" s="229"/>
      <c r="UDA107" s="229"/>
      <c r="UDB107" s="229"/>
      <c r="UDC107" s="229"/>
      <c r="UDD107" s="229"/>
      <c r="UDE107" s="229"/>
      <c r="UDF107" s="229"/>
      <c r="UDG107" s="229"/>
      <c r="UDH107" s="229"/>
      <c r="UDI107" s="229"/>
      <c r="UDJ107" s="229"/>
      <c r="UDK107" s="229"/>
      <c r="UDL107" s="229"/>
      <c r="UDM107" s="229"/>
      <c r="UDN107" s="229"/>
      <c r="UDO107" s="229"/>
      <c r="UDP107" s="229"/>
      <c r="UDQ107" s="229"/>
      <c r="UDR107" s="229"/>
      <c r="UDS107" s="229"/>
      <c r="UDT107" s="229"/>
      <c r="UDU107" s="229"/>
      <c r="UDV107" s="229"/>
      <c r="UDW107" s="229"/>
      <c r="UDX107" s="229"/>
      <c r="UDY107" s="229"/>
      <c r="UDZ107" s="229"/>
      <c r="UEA107" s="229"/>
      <c r="UEB107" s="229"/>
      <c r="UEC107" s="229"/>
      <c r="UED107" s="229"/>
      <c r="UEE107" s="229"/>
      <c r="UEF107" s="229"/>
      <c r="UEG107" s="229"/>
      <c r="UEH107" s="229"/>
      <c r="UEI107" s="229"/>
      <c r="UEJ107" s="229"/>
      <c r="UEK107" s="229"/>
      <c r="UEL107" s="229"/>
      <c r="UEM107" s="229"/>
      <c r="UEN107" s="229"/>
      <c r="UEO107" s="229"/>
      <c r="UEP107" s="229"/>
      <c r="UEQ107" s="229"/>
      <c r="UER107" s="229"/>
      <c r="UES107" s="229"/>
      <c r="UET107" s="229"/>
      <c r="UEU107" s="229"/>
      <c r="UEV107" s="229"/>
      <c r="UEW107" s="229"/>
      <c r="UEX107" s="229"/>
      <c r="UEY107" s="229"/>
      <c r="UEZ107" s="229"/>
      <c r="UFA107" s="229"/>
      <c r="UFB107" s="229"/>
      <c r="UFC107" s="229"/>
      <c r="UFD107" s="229"/>
      <c r="UFE107" s="229"/>
      <c r="UFF107" s="229"/>
      <c r="UFG107" s="229"/>
      <c r="UFH107" s="229"/>
      <c r="UFI107" s="229"/>
      <c r="UFJ107" s="229"/>
      <c r="UFK107" s="229"/>
      <c r="UFL107" s="229"/>
      <c r="UFM107" s="229"/>
      <c r="UFN107" s="229"/>
      <c r="UFO107" s="229"/>
      <c r="UFP107" s="229"/>
      <c r="UFQ107" s="229"/>
      <c r="UFR107" s="229"/>
      <c r="UFS107" s="229"/>
      <c r="UFT107" s="229"/>
      <c r="UFU107" s="229"/>
      <c r="UFV107" s="229"/>
      <c r="UFW107" s="229"/>
      <c r="UFX107" s="229"/>
      <c r="UFY107" s="229"/>
      <c r="UFZ107" s="229"/>
      <c r="UGA107" s="229"/>
      <c r="UGB107" s="229"/>
      <c r="UGC107" s="229"/>
      <c r="UGD107" s="229"/>
      <c r="UGE107" s="229"/>
      <c r="UGF107" s="229"/>
      <c r="UGG107" s="229"/>
      <c r="UGH107" s="229"/>
      <c r="UGI107" s="229"/>
      <c r="UGJ107" s="229"/>
      <c r="UGK107" s="229"/>
      <c r="UGL107" s="229"/>
      <c r="UGM107" s="229"/>
      <c r="UGN107" s="229"/>
      <c r="UGO107" s="229"/>
      <c r="UGP107" s="229"/>
      <c r="UGQ107" s="229"/>
      <c r="UGR107" s="229"/>
      <c r="UGS107" s="229"/>
      <c r="UGT107" s="229"/>
      <c r="UGU107" s="229"/>
      <c r="UGV107" s="229"/>
      <c r="UGW107" s="229"/>
      <c r="UGX107" s="229"/>
      <c r="UGY107" s="229"/>
      <c r="UGZ107" s="229"/>
      <c r="UHA107" s="229"/>
      <c r="UHB107" s="229"/>
      <c r="UHC107" s="229"/>
      <c r="UHD107" s="229"/>
      <c r="UHE107" s="229"/>
      <c r="UHF107" s="229"/>
      <c r="UHG107" s="229"/>
      <c r="UHH107" s="229"/>
      <c r="UHI107" s="229"/>
      <c r="UHJ107" s="229"/>
      <c r="UHK107" s="229"/>
      <c r="UHL107" s="229"/>
      <c r="UHM107" s="229"/>
      <c r="UHN107" s="229"/>
      <c r="UHO107" s="229"/>
      <c r="UHP107" s="229"/>
      <c r="UHQ107" s="229"/>
      <c r="UHR107" s="229"/>
      <c r="UHS107" s="229"/>
      <c r="UHT107" s="229"/>
      <c r="UHU107" s="229"/>
      <c r="UHV107" s="229"/>
      <c r="UHW107" s="229"/>
      <c r="UHX107" s="229"/>
      <c r="UHY107" s="229"/>
      <c r="UHZ107" s="229"/>
      <c r="UIA107" s="229"/>
      <c r="UIB107" s="229"/>
      <c r="UIC107" s="229"/>
      <c r="UID107" s="229"/>
      <c r="UIE107" s="229"/>
      <c r="UIF107" s="229"/>
      <c r="UIG107" s="229"/>
      <c r="UIH107" s="229"/>
      <c r="UII107" s="229"/>
      <c r="UIJ107" s="229"/>
      <c r="UIK107" s="229"/>
      <c r="UIL107" s="229"/>
      <c r="UIM107" s="229"/>
      <c r="UIN107" s="229"/>
      <c r="UIO107" s="229"/>
      <c r="UIP107" s="229"/>
      <c r="UIQ107" s="229"/>
      <c r="UIR107" s="229"/>
      <c r="UIS107" s="229"/>
      <c r="UIT107" s="229"/>
      <c r="UIU107" s="229"/>
      <c r="UIV107" s="229"/>
      <c r="UIW107" s="229"/>
      <c r="UIX107" s="229"/>
      <c r="UIY107" s="229"/>
      <c r="UIZ107" s="229"/>
      <c r="UJA107" s="229"/>
      <c r="UJB107" s="229"/>
      <c r="UJC107" s="229"/>
      <c r="UJD107" s="229"/>
      <c r="UJE107" s="229"/>
      <c r="UJF107" s="229"/>
      <c r="UJG107" s="229"/>
      <c r="UJH107" s="229"/>
      <c r="UJI107" s="229"/>
      <c r="UJJ107" s="229"/>
      <c r="UJK107" s="229"/>
      <c r="UJL107" s="229"/>
      <c r="UJM107" s="229"/>
      <c r="UJN107" s="229"/>
      <c r="UJO107" s="229"/>
      <c r="UJP107" s="229"/>
      <c r="UJQ107" s="229"/>
      <c r="UJR107" s="229"/>
      <c r="UJS107" s="229"/>
      <c r="UJT107" s="229"/>
      <c r="UJU107" s="229"/>
      <c r="UJV107" s="229"/>
      <c r="UJW107" s="229"/>
      <c r="UJX107" s="229"/>
      <c r="UJY107" s="229"/>
      <c r="UJZ107" s="229"/>
      <c r="UKA107" s="229"/>
      <c r="UKB107" s="229"/>
      <c r="UKC107" s="229"/>
      <c r="UKD107" s="229"/>
      <c r="UKE107" s="229"/>
      <c r="UKF107" s="229"/>
      <c r="UKG107" s="229"/>
      <c r="UKH107" s="229"/>
      <c r="UKI107" s="229"/>
      <c r="UKJ107" s="229"/>
      <c r="UKK107" s="229"/>
      <c r="UKL107" s="229"/>
      <c r="UKM107" s="229"/>
      <c r="UKN107" s="229"/>
      <c r="UKO107" s="229"/>
      <c r="UKP107" s="229"/>
      <c r="UKQ107" s="229"/>
      <c r="UKR107" s="229"/>
      <c r="UKS107" s="229"/>
      <c r="UKT107" s="229"/>
      <c r="UKU107" s="229"/>
      <c r="UKV107" s="229"/>
      <c r="UKW107" s="229"/>
      <c r="UKX107" s="229"/>
      <c r="UKY107" s="229"/>
      <c r="UKZ107" s="229"/>
      <c r="ULA107" s="229"/>
      <c r="ULB107" s="229"/>
      <c r="ULC107" s="229"/>
      <c r="ULD107" s="229"/>
      <c r="ULE107" s="229"/>
      <c r="ULF107" s="229"/>
      <c r="ULG107" s="229"/>
      <c r="ULH107" s="229"/>
      <c r="ULI107" s="229"/>
      <c r="ULJ107" s="229"/>
      <c r="ULK107" s="229"/>
      <c r="ULL107" s="229"/>
      <c r="ULM107" s="229"/>
      <c r="ULN107" s="229"/>
      <c r="ULO107" s="229"/>
      <c r="ULP107" s="229"/>
      <c r="ULQ107" s="229"/>
      <c r="ULR107" s="229"/>
      <c r="ULS107" s="229"/>
      <c r="ULT107" s="229"/>
      <c r="ULU107" s="229"/>
      <c r="ULV107" s="229"/>
      <c r="ULW107" s="229"/>
      <c r="ULX107" s="229"/>
      <c r="ULY107" s="229"/>
      <c r="ULZ107" s="229"/>
      <c r="UMA107" s="229"/>
      <c r="UMB107" s="229"/>
      <c r="UMC107" s="229"/>
      <c r="UMD107" s="229"/>
      <c r="UME107" s="229"/>
      <c r="UMF107" s="229"/>
      <c r="UMG107" s="229"/>
      <c r="UMH107" s="229"/>
      <c r="UMI107" s="229"/>
      <c r="UMJ107" s="229"/>
      <c r="UMK107" s="229"/>
      <c r="UML107" s="229"/>
      <c r="UMM107" s="229"/>
      <c r="UMN107" s="229"/>
      <c r="UMO107" s="229"/>
      <c r="UMP107" s="229"/>
      <c r="UMQ107" s="229"/>
      <c r="UMR107" s="229"/>
      <c r="UMS107" s="229"/>
      <c r="UMT107" s="229"/>
      <c r="UMU107" s="229"/>
      <c r="UMV107" s="229"/>
      <c r="UMW107" s="229"/>
      <c r="UMX107" s="229"/>
      <c r="UMY107" s="229"/>
      <c r="UMZ107" s="229"/>
      <c r="UNA107" s="229"/>
      <c r="UNB107" s="229"/>
      <c r="UNC107" s="229"/>
      <c r="UND107" s="229"/>
      <c r="UNE107" s="229"/>
      <c r="UNF107" s="229"/>
      <c r="UNG107" s="229"/>
      <c r="UNH107" s="229"/>
      <c r="UNI107" s="229"/>
      <c r="UNJ107" s="229"/>
      <c r="UNK107" s="229"/>
      <c r="UNL107" s="229"/>
      <c r="UNM107" s="229"/>
      <c r="UNN107" s="229"/>
      <c r="UNO107" s="229"/>
      <c r="UNP107" s="229"/>
      <c r="UNQ107" s="229"/>
      <c r="UNR107" s="229"/>
      <c r="UNS107" s="229"/>
      <c r="UNT107" s="229"/>
      <c r="UNU107" s="229"/>
      <c r="UNV107" s="229"/>
      <c r="UNW107" s="229"/>
      <c r="UNX107" s="229"/>
      <c r="UNY107" s="229"/>
      <c r="UNZ107" s="229"/>
      <c r="UOA107" s="229"/>
      <c r="UOB107" s="229"/>
      <c r="UOC107" s="229"/>
      <c r="UOD107" s="229"/>
      <c r="UOE107" s="229"/>
      <c r="UOF107" s="229"/>
      <c r="UOG107" s="229"/>
      <c r="UOH107" s="229"/>
      <c r="UOI107" s="229"/>
      <c r="UOJ107" s="229"/>
      <c r="UOK107" s="229"/>
      <c r="UOL107" s="229"/>
      <c r="UOM107" s="229"/>
      <c r="UON107" s="229"/>
      <c r="UOO107" s="229"/>
      <c r="UOP107" s="229"/>
      <c r="UOQ107" s="229"/>
      <c r="UOR107" s="229"/>
      <c r="UOS107" s="229"/>
      <c r="UOT107" s="229"/>
      <c r="UOU107" s="229"/>
      <c r="UOV107" s="229"/>
      <c r="UOW107" s="229"/>
      <c r="UOX107" s="229"/>
      <c r="UOY107" s="229"/>
      <c r="UOZ107" s="229"/>
      <c r="UPA107" s="229"/>
      <c r="UPB107" s="229"/>
      <c r="UPC107" s="229"/>
      <c r="UPD107" s="229"/>
      <c r="UPE107" s="229"/>
      <c r="UPF107" s="229"/>
      <c r="UPG107" s="229"/>
      <c r="UPH107" s="229"/>
      <c r="UPI107" s="229"/>
      <c r="UPJ107" s="229"/>
      <c r="UPK107" s="229"/>
      <c r="UPL107" s="229"/>
      <c r="UPM107" s="229"/>
      <c r="UPN107" s="229"/>
      <c r="UPO107" s="229"/>
      <c r="UPP107" s="229"/>
      <c r="UPQ107" s="229"/>
      <c r="UPR107" s="229"/>
      <c r="UPS107" s="229"/>
      <c r="UPT107" s="229"/>
      <c r="UPU107" s="229"/>
      <c r="UPV107" s="229"/>
      <c r="UPW107" s="229"/>
      <c r="UPX107" s="229"/>
      <c r="UPY107" s="229"/>
      <c r="UPZ107" s="229"/>
      <c r="UQA107" s="229"/>
      <c r="UQB107" s="229"/>
      <c r="UQC107" s="229"/>
      <c r="UQD107" s="229"/>
      <c r="UQE107" s="229"/>
      <c r="UQF107" s="229"/>
      <c r="UQG107" s="229"/>
      <c r="UQH107" s="229"/>
      <c r="UQI107" s="229"/>
      <c r="UQJ107" s="229"/>
      <c r="UQK107" s="229"/>
      <c r="UQL107" s="229"/>
      <c r="UQM107" s="229"/>
      <c r="UQN107" s="229"/>
      <c r="UQO107" s="229"/>
      <c r="UQP107" s="229"/>
      <c r="UQQ107" s="229"/>
      <c r="UQR107" s="229"/>
      <c r="UQS107" s="229"/>
      <c r="UQT107" s="229"/>
      <c r="UQU107" s="229"/>
      <c r="UQV107" s="229"/>
      <c r="UQW107" s="229"/>
      <c r="UQX107" s="229"/>
      <c r="UQY107" s="229"/>
      <c r="UQZ107" s="229"/>
      <c r="URA107" s="229"/>
      <c r="URB107" s="229"/>
      <c r="URC107" s="229"/>
      <c r="URD107" s="229"/>
      <c r="URE107" s="229"/>
      <c r="URF107" s="229"/>
      <c r="URG107" s="229"/>
      <c r="URH107" s="229"/>
      <c r="URI107" s="229"/>
      <c r="URJ107" s="229"/>
      <c r="URK107" s="229"/>
      <c r="URL107" s="229"/>
      <c r="URM107" s="229"/>
      <c r="URN107" s="229"/>
      <c r="URO107" s="229"/>
      <c r="URP107" s="229"/>
      <c r="URQ107" s="229"/>
      <c r="URR107" s="229"/>
      <c r="URS107" s="229"/>
      <c r="URT107" s="229"/>
      <c r="URU107" s="229"/>
      <c r="URV107" s="229"/>
      <c r="URW107" s="229"/>
      <c r="URX107" s="229"/>
      <c r="URY107" s="229"/>
      <c r="URZ107" s="229"/>
      <c r="USA107" s="229"/>
      <c r="USB107" s="229"/>
      <c r="USC107" s="229"/>
      <c r="USD107" s="229"/>
      <c r="USE107" s="229"/>
      <c r="USF107" s="229"/>
      <c r="USG107" s="229"/>
      <c r="USH107" s="229"/>
      <c r="USI107" s="229"/>
      <c r="USJ107" s="229"/>
      <c r="USK107" s="229"/>
      <c r="USL107" s="229"/>
      <c r="USM107" s="229"/>
      <c r="USN107" s="229"/>
      <c r="USO107" s="229"/>
      <c r="USP107" s="229"/>
      <c r="USQ107" s="229"/>
      <c r="USR107" s="229"/>
      <c r="USS107" s="229"/>
      <c r="UST107" s="229"/>
      <c r="USU107" s="229"/>
      <c r="USV107" s="229"/>
      <c r="USW107" s="229"/>
      <c r="USX107" s="229"/>
      <c r="USY107" s="229"/>
      <c r="USZ107" s="229"/>
      <c r="UTA107" s="229"/>
      <c r="UTB107" s="229"/>
      <c r="UTC107" s="229"/>
      <c r="UTD107" s="229"/>
      <c r="UTE107" s="229"/>
      <c r="UTF107" s="229"/>
      <c r="UTG107" s="229"/>
      <c r="UTH107" s="229"/>
      <c r="UTI107" s="229"/>
      <c r="UTJ107" s="229"/>
      <c r="UTK107" s="229"/>
      <c r="UTL107" s="229"/>
      <c r="UTM107" s="229"/>
      <c r="UTN107" s="229"/>
      <c r="UTO107" s="229"/>
      <c r="UTP107" s="229"/>
      <c r="UTQ107" s="229"/>
      <c r="UTR107" s="229"/>
      <c r="UTS107" s="229"/>
      <c r="UTT107" s="229"/>
      <c r="UTU107" s="229"/>
      <c r="UTV107" s="229"/>
      <c r="UTW107" s="229"/>
      <c r="UTX107" s="229"/>
      <c r="UTY107" s="229"/>
      <c r="UTZ107" s="229"/>
      <c r="UUA107" s="229"/>
      <c r="UUB107" s="229"/>
      <c r="UUC107" s="229"/>
      <c r="UUD107" s="229"/>
      <c r="UUE107" s="229"/>
      <c r="UUF107" s="229"/>
      <c r="UUG107" s="229"/>
      <c r="UUH107" s="229"/>
      <c r="UUI107" s="229"/>
      <c r="UUJ107" s="229"/>
      <c r="UUK107" s="229"/>
      <c r="UUL107" s="229"/>
      <c r="UUM107" s="229"/>
      <c r="UUN107" s="229"/>
      <c r="UUO107" s="229"/>
      <c r="UUP107" s="229"/>
      <c r="UUQ107" s="229"/>
      <c r="UUR107" s="229"/>
      <c r="UUS107" s="229"/>
      <c r="UUT107" s="229"/>
      <c r="UUU107" s="229"/>
      <c r="UUV107" s="229"/>
      <c r="UUW107" s="229"/>
      <c r="UUX107" s="229"/>
      <c r="UUY107" s="229"/>
      <c r="UUZ107" s="229"/>
      <c r="UVA107" s="229"/>
      <c r="UVB107" s="229"/>
      <c r="UVC107" s="229"/>
      <c r="UVD107" s="229"/>
      <c r="UVE107" s="229"/>
      <c r="UVF107" s="229"/>
      <c r="UVG107" s="229"/>
      <c r="UVH107" s="229"/>
      <c r="UVI107" s="229"/>
      <c r="UVJ107" s="229"/>
      <c r="UVK107" s="229"/>
      <c r="UVL107" s="229"/>
      <c r="UVM107" s="229"/>
      <c r="UVN107" s="229"/>
      <c r="UVO107" s="229"/>
      <c r="UVP107" s="229"/>
      <c r="UVQ107" s="229"/>
      <c r="UVR107" s="229"/>
      <c r="UVS107" s="229"/>
      <c r="UVT107" s="229"/>
      <c r="UVU107" s="229"/>
      <c r="UVV107" s="229"/>
      <c r="UVW107" s="229"/>
      <c r="UVX107" s="229"/>
      <c r="UVY107" s="229"/>
      <c r="UVZ107" s="229"/>
      <c r="UWA107" s="229"/>
      <c r="UWB107" s="229"/>
      <c r="UWC107" s="229"/>
      <c r="UWD107" s="229"/>
      <c r="UWE107" s="229"/>
      <c r="UWF107" s="229"/>
      <c r="UWG107" s="229"/>
      <c r="UWH107" s="229"/>
      <c r="UWI107" s="229"/>
      <c r="UWJ107" s="229"/>
      <c r="UWK107" s="229"/>
      <c r="UWL107" s="229"/>
      <c r="UWM107" s="229"/>
      <c r="UWN107" s="229"/>
      <c r="UWO107" s="229"/>
      <c r="UWP107" s="229"/>
      <c r="UWQ107" s="229"/>
      <c r="UWR107" s="229"/>
      <c r="UWS107" s="229"/>
      <c r="UWT107" s="229"/>
      <c r="UWU107" s="229"/>
      <c r="UWV107" s="229"/>
      <c r="UWW107" s="229"/>
      <c r="UWX107" s="229"/>
      <c r="UWY107" s="229"/>
      <c r="UWZ107" s="229"/>
      <c r="UXA107" s="229"/>
      <c r="UXB107" s="229"/>
      <c r="UXC107" s="229"/>
      <c r="UXD107" s="229"/>
      <c r="UXE107" s="229"/>
      <c r="UXF107" s="229"/>
      <c r="UXG107" s="229"/>
      <c r="UXH107" s="229"/>
      <c r="UXI107" s="229"/>
      <c r="UXJ107" s="229"/>
      <c r="UXK107" s="229"/>
      <c r="UXL107" s="229"/>
      <c r="UXM107" s="229"/>
      <c r="UXN107" s="229"/>
      <c r="UXO107" s="229"/>
      <c r="UXP107" s="229"/>
      <c r="UXQ107" s="229"/>
      <c r="UXR107" s="229"/>
      <c r="UXS107" s="229"/>
      <c r="UXT107" s="229"/>
      <c r="UXU107" s="229"/>
      <c r="UXV107" s="229"/>
      <c r="UXW107" s="229"/>
      <c r="UXX107" s="229"/>
      <c r="UXY107" s="229"/>
      <c r="UXZ107" s="229"/>
      <c r="UYA107" s="229"/>
      <c r="UYB107" s="229"/>
      <c r="UYC107" s="229"/>
      <c r="UYD107" s="229"/>
      <c r="UYE107" s="229"/>
      <c r="UYF107" s="229"/>
      <c r="UYG107" s="229"/>
      <c r="UYH107" s="229"/>
      <c r="UYI107" s="229"/>
      <c r="UYJ107" s="229"/>
      <c r="UYK107" s="229"/>
      <c r="UYL107" s="229"/>
      <c r="UYM107" s="229"/>
      <c r="UYN107" s="229"/>
      <c r="UYO107" s="229"/>
      <c r="UYP107" s="229"/>
      <c r="UYQ107" s="229"/>
      <c r="UYR107" s="229"/>
      <c r="UYS107" s="229"/>
      <c r="UYT107" s="229"/>
      <c r="UYU107" s="229"/>
      <c r="UYV107" s="229"/>
      <c r="UYW107" s="229"/>
      <c r="UYX107" s="229"/>
      <c r="UYY107" s="229"/>
      <c r="UYZ107" s="229"/>
      <c r="UZA107" s="229"/>
      <c r="UZB107" s="229"/>
      <c r="UZC107" s="229"/>
      <c r="UZD107" s="229"/>
      <c r="UZE107" s="229"/>
      <c r="UZF107" s="229"/>
      <c r="UZG107" s="229"/>
      <c r="UZH107" s="229"/>
      <c r="UZI107" s="229"/>
      <c r="UZJ107" s="229"/>
      <c r="UZK107" s="229"/>
      <c r="UZL107" s="229"/>
      <c r="UZM107" s="229"/>
      <c r="UZN107" s="229"/>
      <c r="UZO107" s="229"/>
      <c r="UZP107" s="229"/>
      <c r="UZQ107" s="229"/>
      <c r="UZR107" s="229"/>
      <c r="UZS107" s="229"/>
      <c r="UZT107" s="229"/>
      <c r="UZU107" s="229"/>
      <c r="UZV107" s="229"/>
      <c r="UZW107" s="229"/>
      <c r="UZX107" s="229"/>
      <c r="UZY107" s="229"/>
      <c r="UZZ107" s="229"/>
      <c r="VAA107" s="229"/>
      <c r="VAB107" s="229"/>
      <c r="VAC107" s="229"/>
      <c r="VAD107" s="229"/>
      <c r="VAE107" s="229"/>
      <c r="VAF107" s="229"/>
      <c r="VAG107" s="229"/>
      <c r="VAH107" s="229"/>
      <c r="VAI107" s="229"/>
      <c r="VAJ107" s="229"/>
      <c r="VAK107" s="229"/>
      <c r="VAL107" s="229"/>
      <c r="VAM107" s="229"/>
      <c r="VAN107" s="229"/>
      <c r="VAO107" s="229"/>
      <c r="VAP107" s="229"/>
      <c r="VAQ107" s="229"/>
      <c r="VAR107" s="229"/>
      <c r="VAS107" s="229"/>
      <c r="VAT107" s="229"/>
      <c r="VAU107" s="229"/>
      <c r="VAV107" s="229"/>
      <c r="VAW107" s="229"/>
      <c r="VAX107" s="229"/>
      <c r="VAY107" s="229"/>
      <c r="VAZ107" s="229"/>
      <c r="VBA107" s="229"/>
      <c r="VBB107" s="229"/>
      <c r="VBC107" s="229"/>
      <c r="VBD107" s="229"/>
      <c r="VBE107" s="229"/>
      <c r="VBF107" s="229"/>
      <c r="VBG107" s="229"/>
      <c r="VBH107" s="229"/>
      <c r="VBI107" s="229"/>
      <c r="VBJ107" s="229"/>
      <c r="VBK107" s="229"/>
      <c r="VBL107" s="229"/>
      <c r="VBM107" s="229"/>
      <c r="VBN107" s="229"/>
      <c r="VBO107" s="229"/>
      <c r="VBP107" s="229"/>
      <c r="VBQ107" s="229"/>
      <c r="VBR107" s="229"/>
      <c r="VBS107" s="229"/>
      <c r="VBT107" s="229"/>
      <c r="VBU107" s="229"/>
      <c r="VBV107" s="229"/>
      <c r="VBW107" s="229"/>
      <c r="VBX107" s="229"/>
      <c r="VBY107" s="229"/>
      <c r="VBZ107" s="229"/>
      <c r="VCA107" s="229"/>
      <c r="VCB107" s="229"/>
      <c r="VCC107" s="229"/>
      <c r="VCD107" s="229"/>
      <c r="VCE107" s="229"/>
      <c r="VCF107" s="229"/>
      <c r="VCG107" s="229"/>
      <c r="VCH107" s="229"/>
      <c r="VCI107" s="229"/>
      <c r="VCJ107" s="229"/>
      <c r="VCK107" s="229"/>
      <c r="VCL107" s="229"/>
      <c r="VCM107" s="229"/>
      <c r="VCN107" s="229"/>
      <c r="VCO107" s="229"/>
      <c r="VCP107" s="229"/>
      <c r="VCQ107" s="229"/>
      <c r="VCR107" s="229"/>
      <c r="VCS107" s="229"/>
      <c r="VCT107" s="229"/>
      <c r="VCU107" s="229"/>
      <c r="VCV107" s="229"/>
      <c r="VCW107" s="229"/>
      <c r="VCX107" s="229"/>
      <c r="VCY107" s="229"/>
      <c r="VCZ107" s="229"/>
      <c r="VDA107" s="229"/>
      <c r="VDB107" s="229"/>
      <c r="VDC107" s="229"/>
      <c r="VDD107" s="229"/>
      <c r="VDE107" s="229"/>
      <c r="VDF107" s="229"/>
      <c r="VDG107" s="229"/>
      <c r="VDH107" s="229"/>
      <c r="VDI107" s="229"/>
      <c r="VDJ107" s="229"/>
      <c r="VDK107" s="229"/>
      <c r="VDL107" s="229"/>
      <c r="VDM107" s="229"/>
      <c r="VDN107" s="229"/>
      <c r="VDO107" s="229"/>
      <c r="VDP107" s="229"/>
      <c r="VDQ107" s="229"/>
      <c r="VDR107" s="229"/>
      <c r="VDS107" s="229"/>
      <c r="VDT107" s="229"/>
      <c r="VDU107" s="229"/>
      <c r="VDV107" s="229"/>
      <c r="VDW107" s="229"/>
      <c r="VDX107" s="229"/>
      <c r="VDY107" s="229"/>
      <c r="VDZ107" s="229"/>
      <c r="VEA107" s="229"/>
      <c r="VEB107" s="229"/>
      <c r="VEC107" s="229"/>
      <c r="VED107" s="229"/>
      <c r="VEE107" s="229"/>
      <c r="VEF107" s="229"/>
      <c r="VEG107" s="229"/>
      <c r="VEH107" s="229"/>
      <c r="VEI107" s="229"/>
      <c r="VEJ107" s="229"/>
      <c r="VEK107" s="229"/>
      <c r="VEL107" s="229"/>
      <c r="VEM107" s="229"/>
      <c r="VEN107" s="229"/>
      <c r="VEO107" s="229"/>
      <c r="VEP107" s="229"/>
      <c r="VEQ107" s="229"/>
      <c r="VER107" s="229"/>
      <c r="VES107" s="229"/>
      <c r="VET107" s="229"/>
      <c r="VEU107" s="229"/>
      <c r="VEV107" s="229"/>
      <c r="VEW107" s="229"/>
      <c r="VEX107" s="229"/>
      <c r="VEY107" s="229"/>
      <c r="VEZ107" s="229"/>
      <c r="VFA107" s="229"/>
      <c r="VFB107" s="229"/>
      <c r="VFC107" s="229"/>
      <c r="VFD107" s="229"/>
      <c r="VFE107" s="229"/>
      <c r="VFF107" s="229"/>
      <c r="VFG107" s="229"/>
      <c r="VFH107" s="229"/>
      <c r="VFI107" s="229"/>
      <c r="VFJ107" s="229"/>
      <c r="VFK107" s="229"/>
      <c r="VFL107" s="229"/>
      <c r="VFM107" s="229"/>
      <c r="VFN107" s="229"/>
      <c r="VFO107" s="229"/>
      <c r="VFP107" s="229"/>
      <c r="VFQ107" s="229"/>
      <c r="VFR107" s="229"/>
      <c r="VFS107" s="229"/>
      <c r="VFT107" s="229"/>
      <c r="VFU107" s="229"/>
      <c r="VFV107" s="229"/>
      <c r="VFW107" s="229"/>
      <c r="VFX107" s="229"/>
      <c r="VFY107" s="229"/>
      <c r="VFZ107" s="229"/>
      <c r="VGA107" s="229"/>
      <c r="VGB107" s="229"/>
      <c r="VGC107" s="229"/>
      <c r="VGD107" s="229"/>
      <c r="VGE107" s="229"/>
      <c r="VGF107" s="229"/>
      <c r="VGG107" s="229"/>
      <c r="VGH107" s="229"/>
      <c r="VGI107" s="229"/>
      <c r="VGJ107" s="229"/>
      <c r="VGK107" s="229"/>
      <c r="VGL107" s="229"/>
      <c r="VGM107" s="229"/>
      <c r="VGN107" s="229"/>
      <c r="VGO107" s="229"/>
      <c r="VGP107" s="229"/>
      <c r="VGQ107" s="229"/>
      <c r="VGR107" s="229"/>
      <c r="VGS107" s="229"/>
      <c r="VGT107" s="229"/>
      <c r="VGU107" s="229"/>
      <c r="VGV107" s="229"/>
      <c r="VGW107" s="229"/>
      <c r="VGX107" s="229"/>
      <c r="VGY107" s="229"/>
      <c r="VGZ107" s="229"/>
      <c r="VHA107" s="229"/>
      <c r="VHB107" s="229"/>
      <c r="VHC107" s="229"/>
      <c r="VHD107" s="229"/>
      <c r="VHE107" s="229"/>
      <c r="VHF107" s="229"/>
      <c r="VHG107" s="229"/>
      <c r="VHH107" s="229"/>
      <c r="VHI107" s="229"/>
      <c r="VHJ107" s="229"/>
      <c r="VHK107" s="229"/>
      <c r="VHL107" s="229"/>
      <c r="VHM107" s="229"/>
      <c r="VHN107" s="229"/>
      <c r="VHO107" s="229"/>
      <c r="VHP107" s="229"/>
      <c r="VHQ107" s="229"/>
      <c r="VHR107" s="229"/>
      <c r="VHS107" s="229"/>
      <c r="VHT107" s="229"/>
      <c r="VHU107" s="229"/>
      <c r="VHV107" s="229"/>
      <c r="VHW107" s="229"/>
      <c r="VHX107" s="229"/>
      <c r="VHY107" s="229"/>
      <c r="VHZ107" s="229"/>
      <c r="VIA107" s="229"/>
      <c r="VIB107" s="229"/>
      <c r="VIC107" s="229"/>
      <c r="VID107" s="229"/>
      <c r="VIE107" s="229"/>
      <c r="VIF107" s="229"/>
      <c r="VIG107" s="229"/>
      <c r="VIH107" s="229"/>
      <c r="VII107" s="229"/>
      <c r="VIJ107" s="229"/>
      <c r="VIK107" s="229"/>
      <c r="VIL107" s="229"/>
      <c r="VIM107" s="229"/>
      <c r="VIN107" s="229"/>
      <c r="VIO107" s="229"/>
      <c r="VIP107" s="229"/>
      <c r="VIQ107" s="229"/>
      <c r="VIR107" s="229"/>
      <c r="VIS107" s="229"/>
      <c r="VIT107" s="229"/>
      <c r="VIU107" s="229"/>
      <c r="VIV107" s="229"/>
      <c r="VIW107" s="229"/>
      <c r="VIX107" s="229"/>
      <c r="VIY107" s="229"/>
      <c r="VIZ107" s="229"/>
      <c r="VJA107" s="229"/>
      <c r="VJB107" s="229"/>
      <c r="VJC107" s="229"/>
      <c r="VJD107" s="229"/>
      <c r="VJE107" s="229"/>
      <c r="VJF107" s="229"/>
      <c r="VJG107" s="229"/>
      <c r="VJH107" s="229"/>
      <c r="VJI107" s="229"/>
      <c r="VJJ107" s="229"/>
      <c r="VJK107" s="229"/>
      <c r="VJL107" s="229"/>
      <c r="VJM107" s="229"/>
      <c r="VJN107" s="229"/>
      <c r="VJO107" s="229"/>
      <c r="VJP107" s="229"/>
      <c r="VJQ107" s="229"/>
      <c r="VJR107" s="229"/>
      <c r="VJS107" s="229"/>
      <c r="VJT107" s="229"/>
      <c r="VJU107" s="229"/>
      <c r="VJV107" s="229"/>
      <c r="VJW107" s="229"/>
      <c r="VJX107" s="229"/>
      <c r="VJY107" s="229"/>
      <c r="VJZ107" s="229"/>
      <c r="VKA107" s="229"/>
      <c r="VKB107" s="229"/>
      <c r="VKC107" s="229"/>
      <c r="VKD107" s="229"/>
      <c r="VKE107" s="229"/>
      <c r="VKF107" s="229"/>
      <c r="VKG107" s="229"/>
      <c r="VKH107" s="229"/>
      <c r="VKI107" s="229"/>
      <c r="VKJ107" s="229"/>
      <c r="VKK107" s="229"/>
      <c r="VKL107" s="229"/>
      <c r="VKM107" s="229"/>
      <c r="VKN107" s="229"/>
      <c r="VKO107" s="229"/>
      <c r="VKP107" s="229"/>
      <c r="VKQ107" s="229"/>
      <c r="VKR107" s="229"/>
      <c r="VKS107" s="229"/>
      <c r="VKT107" s="229"/>
      <c r="VKU107" s="229"/>
      <c r="VKV107" s="229"/>
      <c r="VKW107" s="229"/>
      <c r="VKX107" s="229"/>
      <c r="VKY107" s="229"/>
      <c r="VKZ107" s="229"/>
      <c r="VLA107" s="229"/>
      <c r="VLB107" s="229"/>
      <c r="VLC107" s="229"/>
      <c r="VLD107" s="229"/>
      <c r="VLE107" s="229"/>
      <c r="VLF107" s="229"/>
      <c r="VLG107" s="229"/>
      <c r="VLH107" s="229"/>
      <c r="VLI107" s="229"/>
      <c r="VLJ107" s="229"/>
      <c r="VLK107" s="229"/>
      <c r="VLL107" s="229"/>
      <c r="VLM107" s="229"/>
      <c r="VLN107" s="229"/>
      <c r="VLO107" s="229"/>
      <c r="VLP107" s="229"/>
      <c r="VLQ107" s="229"/>
      <c r="VLR107" s="229"/>
      <c r="VLS107" s="229"/>
      <c r="VLT107" s="229"/>
      <c r="VLU107" s="229"/>
      <c r="VLV107" s="229"/>
      <c r="VLW107" s="229"/>
      <c r="VLX107" s="229"/>
      <c r="VLY107" s="229"/>
      <c r="VLZ107" s="229"/>
      <c r="VMA107" s="229"/>
      <c r="VMB107" s="229"/>
      <c r="VMC107" s="229"/>
      <c r="VMD107" s="229"/>
      <c r="VME107" s="229"/>
      <c r="VMF107" s="229"/>
      <c r="VMG107" s="229"/>
      <c r="VMH107" s="229"/>
      <c r="VMI107" s="229"/>
      <c r="VMJ107" s="229"/>
      <c r="VMK107" s="229"/>
      <c r="VML107" s="229"/>
      <c r="VMM107" s="229"/>
      <c r="VMN107" s="229"/>
      <c r="VMO107" s="229"/>
      <c r="VMP107" s="229"/>
      <c r="VMQ107" s="229"/>
      <c r="VMR107" s="229"/>
      <c r="VMS107" s="229"/>
      <c r="VMT107" s="229"/>
      <c r="VMU107" s="229"/>
      <c r="VMV107" s="229"/>
      <c r="VMW107" s="229"/>
      <c r="VMX107" s="229"/>
      <c r="VMY107" s="229"/>
      <c r="VMZ107" s="229"/>
      <c r="VNA107" s="229"/>
      <c r="VNB107" s="229"/>
      <c r="VNC107" s="229"/>
      <c r="VND107" s="229"/>
      <c r="VNE107" s="229"/>
      <c r="VNF107" s="229"/>
      <c r="VNG107" s="229"/>
      <c r="VNH107" s="229"/>
      <c r="VNI107" s="229"/>
      <c r="VNJ107" s="229"/>
      <c r="VNK107" s="229"/>
      <c r="VNL107" s="229"/>
      <c r="VNM107" s="229"/>
      <c r="VNN107" s="229"/>
      <c r="VNO107" s="229"/>
      <c r="VNP107" s="229"/>
      <c r="VNQ107" s="229"/>
      <c r="VNR107" s="229"/>
      <c r="VNS107" s="229"/>
      <c r="VNT107" s="229"/>
      <c r="VNU107" s="229"/>
      <c r="VNV107" s="229"/>
      <c r="VNW107" s="229"/>
      <c r="VNX107" s="229"/>
      <c r="VNY107" s="229"/>
      <c r="VNZ107" s="229"/>
      <c r="VOA107" s="229"/>
      <c r="VOB107" s="229"/>
      <c r="VOC107" s="229"/>
      <c r="VOD107" s="229"/>
      <c r="VOE107" s="229"/>
      <c r="VOF107" s="229"/>
      <c r="VOG107" s="229"/>
      <c r="VOH107" s="229"/>
      <c r="VOI107" s="229"/>
      <c r="VOJ107" s="229"/>
      <c r="VOK107" s="229"/>
      <c r="VOL107" s="229"/>
      <c r="VOM107" s="229"/>
      <c r="VON107" s="229"/>
      <c r="VOO107" s="229"/>
      <c r="VOP107" s="229"/>
      <c r="VOQ107" s="229"/>
      <c r="VOR107" s="229"/>
      <c r="VOS107" s="229"/>
      <c r="VOT107" s="229"/>
      <c r="VOU107" s="229"/>
      <c r="VOV107" s="229"/>
      <c r="VOW107" s="229"/>
      <c r="VOX107" s="229"/>
      <c r="VOY107" s="229"/>
      <c r="VOZ107" s="229"/>
      <c r="VPA107" s="229"/>
      <c r="VPB107" s="229"/>
      <c r="VPC107" s="229"/>
      <c r="VPD107" s="229"/>
      <c r="VPE107" s="229"/>
      <c r="VPF107" s="229"/>
      <c r="VPG107" s="229"/>
      <c r="VPH107" s="229"/>
      <c r="VPI107" s="229"/>
      <c r="VPJ107" s="229"/>
      <c r="VPK107" s="229"/>
      <c r="VPL107" s="229"/>
      <c r="VPM107" s="229"/>
      <c r="VPN107" s="229"/>
      <c r="VPO107" s="229"/>
      <c r="VPP107" s="229"/>
      <c r="VPQ107" s="229"/>
      <c r="VPR107" s="229"/>
      <c r="VPS107" s="229"/>
      <c r="VPT107" s="229"/>
      <c r="VPU107" s="229"/>
      <c r="VPV107" s="229"/>
      <c r="VPW107" s="229"/>
      <c r="VPX107" s="229"/>
      <c r="VPY107" s="229"/>
      <c r="VPZ107" s="229"/>
      <c r="VQA107" s="229"/>
      <c r="VQB107" s="229"/>
      <c r="VQC107" s="229"/>
      <c r="VQD107" s="229"/>
      <c r="VQE107" s="229"/>
      <c r="VQF107" s="229"/>
      <c r="VQG107" s="229"/>
      <c r="VQH107" s="229"/>
      <c r="VQI107" s="229"/>
      <c r="VQJ107" s="229"/>
      <c r="VQK107" s="229"/>
      <c r="VQL107" s="229"/>
      <c r="VQM107" s="229"/>
      <c r="VQN107" s="229"/>
      <c r="VQO107" s="229"/>
      <c r="VQP107" s="229"/>
      <c r="VQQ107" s="229"/>
      <c r="VQR107" s="229"/>
      <c r="VQS107" s="229"/>
      <c r="VQT107" s="229"/>
      <c r="VQU107" s="229"/>
      <c r="VQV107" s="229"/>
      <c r="VQW107" s="229"/>
      <c r="VQX107" s="229"/>
      <c r="VQY107" s="229"/>
      <c r="VQZ107" s="229"/>
      <c r="VRA107" s="229"/>
      <c r="VRB107" s="229"/>
      <c r="VRC107" s="229"/>
      <c r="VRD107" s="229"/>
      <c r="VRE107" s="229"/>
      <c r="VRF107" s="229"/>
      <c r="VRG107" s="229"/>
      <c r="VRH107" s="229"/>
      <c r="VRI107" s="229"/>
      <c r="VRJ107" s="229"/>
      <c r="VRK107" s="229"/>
      <c r="VRL107" s="229"/>
      <c r="VRM107" s="229"/>
      <c r="VRN107" s="229"/>
      <c r="VRO107" s="229"/>
      <c r="VRP107" s="229"/>
      <c r="VRQ107" s="229"/>
      <c r="VRR107" s="229"/>
      <c r="VRS107" s="229"/>
      <c r="VRT107" s="229"/>
      <c r="VRU107" s="229"/>
      <c r="VRV107" s="229"/>
      <c r="VRW107" s="229"/>
      <c r="VRX107" s="229"/>
      <c r="VRY107" s="229"/>
      <c r="VRZ107" s="229"/>
      <c r="VSA107" s="229"/>
      <c r="VSB107" s="229"/>
      <c r="VSC107" s="229"/>
      <c r="VSD107" s="229"/>
      <c r="VSE107" s="229"/>
      <c r="VSF107" s="229"/>
      <c r="VSG107" s="229"/>
      <c r="VSH107" s="229"/>
      <c r="VSI107" s="229"/>
      <c r="VSJ107" s="229"/>
      <c r="VSK107" s="229"/>
      <c r="VSL107" s="229"/>
      <c r="VSM107" s="229"/>
      <c r="VSN107" s="229"/>
      <c r="VSO107" s="229"/>
      <c r="VSP107" s="229"/>
      <c r="VSQ107" s="229"/>
      <c r="VSR107" s="229"/>
      <c r="VSS107" s="229"/>
      <c r="VST107" s="229"/>
      <c r="VSU107" s="229"/>
      <c r="VSV107" s="229"/>
      <c r="VSW107" s="229"/>
      <c r="VSX107" s="229"/>
      <c r="VSY107" s="229"/>
      <c r="VSZ107" s="229"/>
      <c r="VTA107" s="229"/>
      <c r="VTB107" s="229"/>
      <c r="VTC107" s="229"/>
      <c r="VTD107" s="229"/>
      <c r="VTE107" s="229"/>
      <c r="VTF107" s="229"/>
      <c r="VTG107" s="229"/>
      <c r="VTH107" s="229"/>
      <c r="VTI107" s="229"/>
      <c r="VTJ107" s="229"/>
      <c r="VTK107" s="229"/>
      <c r="VTL107" s="229"/>
      <c r="VTM107" s="229"/>
      <c r="VTN107" s="229"/>
      <c r="VTO107" s="229"/>
      <c r="VTP107" s="229"/>
      <c r="VTQ107" s="229"/>
      <c r="VTR107" s="229"/>
      <c r="VTS107" s="229"/>
      <c r="VTT107" s="229"/>
      <c r="VTU107" s="229"/>
      <c r="VTV107" s="229"/>
      <c r="VTW107" s="229"/>
      <c r="VTX107" s="229"/>
      <c r="VTY107" s="229"/>
      <c r="VTZ107" s="229"/>
      <c r="VUA107" s="229"/>
      <c r="VUB107" s="229"/>
      <c r="VUC107" s="229"/>
      <c r="VUD107" s="229"/>
      <c r="VUE107" s="229"/>
      <c r="VUF107" s="229"/>
      <c r="VUG107" s="229"/>
      <c r="VUH107" s="229"/>
      <c r="VUI107" s="229"/>
      <c r="VUJ107" s="229"/>
      <c r="VUK107" s="229"/>
      <c r="VUL107" s="229"/>
      <c r="VUM107" s="229"/>
      <c r="VUN107" s="229"/>
      <c r="VUO107" s="229"/>
      <c r="VUP107" s="229"/>
      <c r="VUQ107" s="229"/>
      <c r="VUR107" s="229"/>
      <c r="VUS107" s="229"/>
      <c r="VUT107" s="229"/>
      <c r="VUU107" s="229"/>
      <c r="VUV107" s="229"/>
      <c r="VUW107" s="229"/>
      <c r="VUX107" s="229"/>
      <c r="VUY107" s="229"/>
      <c r="VUZ107" s="229"/>
      <c r="VVA107" s="229"/>
      <c r="VVB107" s="229"/>
      <c r="VVC107" s="229"/>
      <c r="VVD107" s="229"/>
      <c r="VVE107" s="229"/>
      <c r="VVF107" s="229"/>
      <c r="VVG107" s="229"/>
      <c r="VVH107" s="229"/>
      <c r="VVI107" s="229"/>
      <c r="VVJ107" s="229"/>
      <c r="VVK107" s="229"/>
      <c r="VVL107" s="229"/>
      <c r="VVM107" s="229"/>
      <c r="VVN107" s="229"/>
      <c r="VVO107" s="229"/>
      <c r="VVP107" s="229"/>
      <c r="VVQ107" s="229"/>
      <c r="VVR107" s="229"/>
      <c r="VVS107" s="229"/>
      <c r="VVT107" s="229"/>
      <c r="VVU107" s="229"/>
      <c r="VVV107" s="229"/>
      <c r="VVW107" s="229"/>
      <c r="VVX107" s="229"/>
      <c r="VVY107" s="229"/>
      <c r="VVZ107" s="229"/>
      <c r="VWA107" s="229"/>
      <c r="VWB107" s="229"/>
      <c r="VWC107" s="229"/>
      <c r="VWD107" s="229"/>
      <c r="VWE107" s="229"/>
      <c r="VWF107" s="229"/>
      <c r="VWG107" s="229"/>
      <c r="VWH107" s="229"/>
      <c r="VWI107" s="229"/>
      <c r="VWJ107" s="229"/>
      <c r="VWK107" s="229"/>
      <c r="VWL107" s="229"/>
      <c r="VWM107" s="229"/>
      <c r="VWN107" s="229"/>
      <c r="VWO107" s="229"/>
      <c r="VWP107" s="229"/>
      <c r="VWQ107" s="229"/>
      <c r="VWR107" s="229"/>
      <c r="VWS107" s="229"/>
      <c r="VWT107" s="229"/>
      <c r="VWU107" s="229"/>
      <c r="VWV107" s="229"/>
      <c r="VWW107" s="229"/>
      <c r="VWX107" s="229"/>
      <c r="VWY107" s="229"/>
      <c r="VWZ107" s="229"/>
      <c r="VXA107" s="229"/>
      <c r="VXB107" s="229"/>
      <c r="VXC107" s="229"/>
      <c r="VXD107" s="229"/>
      <c r="VXE107" s="229"/>
      <c r="VXF107" s="229"/>
      <c r="VXG107" s="229"/>
      <c r="VXH107" s="229"/>
      <c r="VXI107" s="229"/>
      <c r="VXJ107" s="229"/>
      <c r="VXK107" s="229"/>
      <c r="VXL107" s="229"/>
      <c r="VXM107" s="229"/>
      <c r="VXN107" s="229"/>
      <c r="VXO107" s="229"/>
      <c r="VXP107" s="229"/>
      <c r="VXQ107" s="229"/>
      <c r="VXR107" s="229"/>
      <c r="VXS107" s="229"/>
      <c r="VXT107" s="229"/>
      <c r="VXU107" s="229"/>
      <c r="VXV107" s="229"/>
      <c r="VXW107" s="229"/>
      <c r="VXX107" s="229"/>
      <c r="VXY107" s="229"/>
      <c r="VXZ107" s="229"/>
      <c r="VYA107" s="229"/>
      <c r="VYB107" s="229"/>
      <c r="VYC107" s="229"/>
      <c r="VYD107" s="229"/>
      <c r="VYE107" s="229"/>
      <c r="VYF107" s="229"/>
      <c r="VYG107" s="229"/>
      <c r="VYH107" s="229"/>
      <c r="VYI107" s="229"/>
      <c r="VYJ107" s="229"/>
      <c r="VYK107" s="229"/>
      <c r="VYL107" s="229"/>
      <c r="VYM107" s="229"/>
      <c r="VYN107" s="229"/>
      <c r="VYO107" s="229"/>
      <c r="VYP107" s="229"/>
      <c r="VYQ107" s="229"/>
      <c r="VYR107" s="229"/>
      <c r="VYS107" s="229"/>
      <c r="VYT107" s="229"/>
      <c r="VYU107" s="229"/>
      <c r="VYV107" s="229"/>
      <c r="VYW107" s="229"/>
      <c r="VYX107" s="229"/>
      <c r="VYY107" s="229"/>
      <c r="VYZ107" s="229"/>
      <c r="VZA107" s="229"/>
      <c r="VZB107" s="229"/>
      <c r="VZC107" s="229"/>
      <c r="VZD107" s="229"/>
      <c r="VZE107" s="229"/>
      <c r="VZF107" s="229"/>
      <c r="VZG107" s="229"/>
      <c r="VZH107" s="229"/>
      <c r="VZI107" s="229"/>
      <c r="VZJ107" s="229"/>
      <c r="VZK107" s="229"/>
      <c r="VZL107" s="229"/>
      <c r="VZM107" s="229"/>
      <c r="VZN107" s="229"/>
      <c r="VZO107" s="229"/>
      <c r="VZP107" s="229"/>
      <c r="VZQ107" s="229"/>
      <c r="VZR107" s="229"/>
      <c r="VZS107" s="229"/>
      <c r="VZT107" s="229"/>
      <c r="VZU107" s="229"/>
      <c r="VZV107" s="229"/>
      <c r="VZW107" s="229"/>
      <c r="VZX107" s="229"/>
      <c r="VZY107" s="229"/>
      <c r="VZZ107" s="229"/>
      <c r="WAA107" s="229"/>
      <c r="WAB107" s="229"/>
      <c r="WAC107" s="229"/>
      <c r="WAD107" s="229"/>
      <c r="WAE107" s="229"/>
      <c r="WAF107" s="229"/>
      <c r="WAG107" s="229"/>
      <c r="WAH107" s="229"/>
      <c r="WAI107" s="229"/>
      <c r="WAJ107" s="229"/>
      <c r="WAK107" s="229"/>
      <c r="WAL107" s="229"/>
      <c r="WAM107" s="229"/>
      <c r="WAN107" s="229"/>
      <c r="WAO107" s="229"/>
      <c r="WAP107" s="229"/>
      <c r="WAQ107" s="229"/>
      <c r="WAR107" s="229"/>
      <c r="WAS107" s="229"/>
      <c r="WAT107" s="229"/>
      <c r="WAU107" s="229"/>
      <c r="WAV107" s="229"/>
      <c r="WAW107" s="229"/>
      <c r="WAX107" s="229"/>
      <c r="WAY107" s="229"/>
      <c r="WAZ107" s="229"/>
      <c r="WBA107" s="229"/>
      <c r="WBB107" s="229"/>
      <c r="WBC107" s="229"/>
      <c r="WBD107" s="229"/>
      <c r="WBE107" s="229"/>
      <c r="WBF107" s="229"/>
      <c r="WBG107" s="229"/>
      <c r="WBH107" s="229"/>
      <c r="WBI107" s="229"/>
      <c r="WBJ107" s="229"/>
      <c r="WBK107" s="229"/>
      <c r="WBL107" s="229"/>
      <c r="WBM107" s="229"/>
      <c r="WBN107" s="229"/>
      <c r="WBO107" s="229"/>
      <c r="WBP107" s="229"/>
      <c r="WBQ107" s="229"/>
      <c r="WBR107" s="229"/>
      <c r="WBS107" s="229"/>
      <c r="WBT107" s="229"/>
      <c r="WBU107" s="229"/>
      <c r="WBV107" s="229"/>
      <c r="WBW107" s="229"/>
      <c r="WBX107" s="229"/>
      <c r="WBY107" s="229"/>
      <c r="WBZ107" s="229"/>
      <c r="WCA107" s="229"/>
      <c r="WCB107" s="229"/>
      <c r="WCC107" s="229"/>
      <c r="WCD107" s="229"/>
      <c r="WCE107" s="229"/>
      <c r="WCF107" s="229"/>
      <c r="WCG107" s="229"/>
      <c r="WCH107" s="229"/>
      <c r="WCI107" s="229"/>
      <c r="WCJ107" s="229"/>
      <c r="WCK107" s="229"/>
      <c r="WCL107" s="229"/>
      <c r="WCM107" s="229"/>
      <c r="WCN107" s="229"/>
      <c r="WCO107" s="229"/>
      <c r="WCP107" s="229"/>
      <c r="WCQ107" s="229"/>
      <c r="WCR107" s="229"/>
      <c r="WCS107" s="229"/>
      <c r="WCT107" s="229"/>
      <c r="WCU107" s="229"/>
      <c r="WCV107" s="229"/>
      <c r="WCW107" s="229"/>
      <c r="WCX107" s="229"/>
      <c r="WCY107" s="229"/>
      <c r="WCZ107" s="229"/>
      <c r="WDA107" s="229"/>
      <c r="WDB107" s="229"/>
      <c r="WDC107" s="229"/>
      <c r="WDD107" s="229"/>
      <c r="WDE107" s="229"/>
      <c r="WDF107" s="229"/>
      <c r="WDG107" s="229"/>
      <c r="WDH107" s="229"/>
      <c r="WDI107" s="229"/>
      <c r="WDJ107" s="229"/>
      <c r="WDK107" s="229"/>
      <c r="WDL107" s="229"/>
      <c r="WDM107" s="229"/>
      <c r="WDN107" s="229"/>
      <c r="WDO107" s="229"/>
      <c r="WDP107" s="229"/>
      <c r="WDQ107" s="229"/>
      <c r="WDR107" s="229"/>
      <c r="WDS107" s="229"/>
      <c r="WDT107" s="229"/>
      <c r="WDU107" s="229"/>
      <c r="WDV107" s="229"/>
      <c r="WDW107" s="229"/>
      <c r="WDX107" s="229"/>
      <c r="WDY107" s="229"/>
      <c r="WDZ107" s="229"/>
      <c r="WEA107" s="229"/>
      <c r="WEB107" s="229"/>
      <c r="WEC107" s="229"/>
      <c r="WED107" s="229"/>
      <c r="WEE107" s="229"/>
      <c r="WEF107" s="229"/>
      <c r="WEG107" s="229"/>
      <c r="WEH107" s="229"/>
      <c r="WEI107" s="229"/>
      <c r="WEJ107" s="229"/>
      <c r="WEK107" s="229"/>
      <c r="WEL107" s="229"/>
      <c r="WEM107" s="229"/>
      <c r="WEN107" s="229"/>
      <c r="WEO107" s="229"/>
      <c r="WEP107" s="229"/>
      <c r="WEQ107" s="229"/>
      <c r="WER107" s="229"/>
      <c r="WES107" s="229"/>
      <c r="WET107" s="229"/>
      <c r="WEU107" s="229"/>
      <c r="WEV107" s="229"/>
      <c r="WEW107" s="229"/>
      <c r="WEX107" s="229"/>
      <c r="WEY107" s="229"/>
      <c r="WEZ107" s="229"/>
      <c r="WFA107" s="229"/>
      <c r="WFB107" s="229"/>
      <c r="WFC107" s="229"/>
      <c r="WFD107" s="229"/>
      <c r="WFE107" s="229"/>
      <c r="WFF107" s="229"/>
      <c r="WFG107" s="229"/>
      <c r="WFH107" s="229"/>
      <c r="WFI107" s="229"/>
      <c r="WFJ107" s="229"/>
      <c r="WFK107" s="229"/>
      <c r="WFL107" s="229"/>
      <c r="WFM107" s="229"/>
      <c r="WFN107" s="229"/>
      <c r="WFO107" s="229"/>
      <c r="WFP107" s="229"/>
      <c r="WFQ107" s="229"/>
      <c r="WFR107" s="229"/>
      <c r="WFS107" s="229"/>
      <c r="WFT107" s="229"/>
      <c r="WFU107" s="229"/>
      <c r="WFV107" s="229"/>
      <c r="WFW107" s="229"/>
      <c r="WFX107" s="229"/>
      <c r="WFY107" s="229"/>
      <c r="WFZ107" s="229"/>
      <c r="WGA107" s="229"/>
      <c r="WGB107" s="229"/>
      <c r="WGC107" s="229"/>
      <c r="WGD107" s="229"/>
      <c r="WGE107" s="229"/>
      <c r="WGF107" s="229"/>
      <c r="WGG107" s="229"/>
      <c r="WGH107" s="229"/>
      <c r="WGI107" s="229"/>
      <c r="WGJ107" s="229"/>
      <c r="WGK107" s="229"/>
      <c r="WGL107" s="229"/>
      <c r="WGM107" s="229"/>
      <c r="WGN107" s="229"/>
      <c r="WGO107" s="229"/>
      <c r="WGP107" s="229"/>
      <c r="WGQ107" s="229"/>
      <c r="WGR107" s="229"/>
      <c r="WGS107" s="229"/>
      <c r="WGT107" s="229"/>
      <c r="WGU107" s="229"/>
      <c r="WGV107" s="229"/>
      <c r="WGW107" s="229"/>
      <c r="WGX107" s="229"/>
      <c r="WGY107" s="229"/>
      <c r="WGZ107" s="229"/>
      <c r="WHA107" s="229"/>
      <c r="WHB107" s="229"/>
      <c r="WHC107" s="229"/>
      <c r="WHD107" s="229"/>
      <c r="WHE107" s="229"/>
      <c r="WHF107" s="229"/>
      <c r="WHG107" s="229"/>
      <c r="WHH107" s="229"/>
      <c r="WHI107" s="229"/>
      <c r="WHJ107" s="229"/>
      <c r="WHK107" s="229"/>
      <c r="WHL107" s="229"/>
      <c r="WHM107" s="229"/>
      <c r="WHN107" s="229"/>
      <c r="WHO107" s="229"/>
      <c r="WHP107" s="229"/>
      <c r="WHQ107" s="229"/>
      <c r="WHR107" s="229"/>
      <c r="WHS107" s="229"/>
      <c r="WHT107" s="229"/>
      <c r="WHU107" s="229"/>
      <c r="WHV107" s="229"/>
      <c r="WHW107" s="229"/>
      <c r="WHX107" s="229"/>
      <c r="WHY107" s="229"/>
      <c r="WHZ107" s="229"/>
      <c r="WIA107" s="229"/>
      <c r="WIB107" s="229"/>
      <c r="WIC107" s="229"/>
      <c r="WID107" s="229"/>
      <c r="WIE107" s="229"/>
      <c r="WIF107" s="229"/>
      <c r="WIG107" s="229"/>
      <c r="WIH107" s="229"/>
      <c r="WII107" s="229"/>
      <c r="WIJ107" s="229"/>
      <c r="WIK107" s="229"/>
      <c r="WIL107" s="229"/>
      <c r="WIM107" s="229"/>
      <c r="WIN107" s="229"/>
      <c r="WIO107" s="229"/>
      <c r="WIP107" s="229"/>
      <c r="WIQ107" s="229"/>
      <c r="WIR107" s="229"/>
      <c r="WIS107" s="229"/>
      <c r="WIT107" s="229"/>
      <c r="WIU107" s="229"/>
      <c r="WIV107" s="229"/>
      <c r="WIW107" s="229"/>
      <c r="WIX107" s="229"/>
      <c r="WIY107" s="229"/>
      <c r="WIZ107" s="229"/>
      <c r="WJA107" s="229"/>
      <c r="WJB107" s="229"/>
      <c r="WJC107" s="229"/>
      <c r="WJD107" s="229"/>
      <c r="WJE107" s="229"/>
      <c r="WJF107" s="229"/>
      <c r="WJG107" s="229"/>
      <c r="WJH107" s="229"/>
      <c r="WJI107" s="229"/>
      <c r="WJJ107" s="229"/>
      <c r="WJK107" s="229"/>
      <c r="WJL107" s="229"/>
      <c r="WJM107" s="229"/>
      <c r="WJN107" s="229"/>
      <c r="WJO107" s="229"/>
      <c r="WJP107" s="229"/>
      <c r="WJQ107" s="229"/>
      <c r="WJR107" s="229"/>
      <c r="WJS107" s="229"/>
      <c r="WJT107" s="229"/>
      <c r="WJU107" s="229"/>
      <c r="WJV107" s="229"/>
      <c r="WJW107" s="229"/>
      <c r="WJX107" s="229"/>
      <c r="WJY107" s="229"/>
      <c r="WJZ107" s="229"/>
      <c r="WKA107" s="229"/>
      <c r="WKB107" s="229"/>
      <c r="WKC107" s="229"/>
      <c r="WKD107" s="229"/>
      <c r="WKE107" s="229"/>
      <c r="WKF107" s="229"/>
      <c r="WKG107" s="229"/>
      <c r="WKH107" s="229"/>
      <c r="WKI107" s="229"/>
      <c r="WKJ107" s="229"/>
      <c r="WKK107" s="229"/>
      <c r="WKL107" s="229"/>
      <c r="WKM107" s="229"/>
      <c r="WKN107" s="229"/>
      <c r="WKO107" s="229"/>
      <c r="WKP107" s="229"/>
      <c r="WKQ107" s="229"/>
      <c r="WKR107" s="229"/>
      <c r="WKS107" s="229"/>
      <c r="WKT107" s="229"/>
      <c r="WKU107" s="229"/>
      <c r="WKV107" s="229"/>
      <c r="WKW107" s="229"/>
      <c r="WKX107" s="229"/>
      <c r="WKY107" s="229"/>
      <c r="WKZ107" s="229"/>
      <c r="WLA107" s="229"/>
      <c r="WLB107" s="229"/>
      <c r="WLC107" s="229"/>
      <c r="WLD107" s="229"/>
      <c r="WLE107" s="229"/>
      <c r="WLF107" s="229"/>
      <c r="WLG107" s="229"/>
      <c r="WLH107" s="229"/>
      <c r="WLI107" s="229"/>
      <c r="WLJ107" s="229"/>
      <c r="WLK107" s="229"/>
      <c r="WLL107" s="229"/>
      <c r="WLM107" s="229"/>
      <c r="WLN107" s="229"/>
      <c r="WLO107" s="229"/>
      <c r="WLP107" s="229"/>
      <c r="WLQ107" s="229"/>
      <c r="WLR107" s="229"/>
      <c r="WLS107" s="229"/>
      <c r="WLT107" s="229"/>
      <c r="WLU107" s="229"/>
      <c r="WLV107" s="229"/>
      <c r="WLW107" s="229"/>
      <c r="WLX107" s="229"/>
      <c r="WLY107" s="229"/>
      <c r="WLZ107" s="229"/>
      <c r="WMA107" s="229"/>
      <c r="WMB107" s="229"/>
      <c r="WMC107" s="229"/>
      <c r="WMD107" s="229"/>
      <c r="WME107" s="229"/>
      <c r="WMF107" s="229"/>
      <c r="WMG107" s="229"/>
      <c r="WMH107" s="229"/>
      <c r="WMI107" s="229"/>
      <c r="WMJ107" s="229"/>
      <c r="WMK107" s="229"/>
      <c r="WML107" s="229"/>
      <c r="WMM107" s="229"/>
      <c r="WMN107" s="229"/>
      <c r="WMO107" s="229"/>
      <c r="WMP107" s="229"/>
      <c r="WMQ107" s="229"/>
      <c r="WMR107" s="229"/>
      <c r="WMS107" s="229"/>
      <c r="WMT107" s="229"/>
      <c r="WMU107" s="229"/>
      <c r="WMV107" s="229"/>
      <c r="WMW107" s="229"/>
      <c r="WMX107" s="229"/>
      <c r="WMY107" s="229"/>
      <c r="WMZ107" s="229"/>
      <c r="WNA107" s="229"/>
      <c r="WNB107" s="229"/>
      <c r="WNC107" s="229"/>
      <c r="WND107" s="229"/>
      <c r="WNE107" s="229"/>
      <c r="WNF107" s="229"/>
      <c r="WNG107" s="229"/>
      <c r="WNH107" s="229"/>
      <c r="WNI107" s="229"/>
      <c r="WNJ107" s="229"/>
      <c r="WNK107" s="229"/>
      <c r="WNL107" s="229"/>
      <c r="WNM107" s="229"/>
      <c r="WNN107" s="229"/>
      <c r="WNO107" s="229"/>
      <c r="WNP107" s="229"/>
      <c r="WNQ107" s="229"/>
      <c r="WNR107" s="229"/>
      <c r="WNS107" s="229"/>
      <c r="WNT107" s="229"/>
      <c r="WNU107" s="229"/>
      <c r="WNV107" s="229"/>
      <c r="WNW107" s="229"/>
      <c r="WNX107" s="229"/>
      <c r="WNY107" s="229"/>
      <c r="WNZ107" s="229"/>
      <c r="WOA107" s="229"/>
      <c r="WOB107" s="229"/>
      <c r="WOC107" s="229"/>
      <c r="WOD107" s="229"/>
      <c r="WOE107" s="229"/>
      <c r="WOF107" s="229"/>
      <c r="WOG107" s="229"/>
      <c r="WOH107" s="229"/>
      <c r="WOI107" s="229"/>
      <c r="WOJ107" s="229"/>
      <c r="WOK107" s="229"/>
      <c r="WOL107" s="229"/>
      <c r="WOM107" s="229"/>
      <c r="WON107" s="229"/>
      <c r="WOO107" s="229"/>
      <c r="WOP107" s="229"/>
      <c r="WOQ107" s="229"/>
      <c r="WOR107" s="229"/>
      <c r="WOS107" s="229"/>
      <c r="WOT107" s="229"/>
      <c r="WOU107" s="229"/>
      <c r="WOV107" s="229"/>
      <c r="WOW107" s="229"/>
      <c r="WOX107" s="229"/>
      <c r="WOY107" s="229"/>
      <c r="WOZ107" s="229"/>
      <c r="WPA107" s="229"/>
      <c r="WPB107" s="229"/>
      <c r="WPC107" s="229"/>
      <c r="WPD107" s="229"/>
      <c r="WPE107" s="229"/>
      <c r="WPF107" s="229"/>
      <c r="WPG107" s="229"/>
      <c r="WPH107" s="229"/>
      <c r="WPI107" s="229"/>
      <c r="WPJ107" s="229"/>
      <c r="WPK107" s="229"/>
      <c r="WPL107" s="229"/>
      <c r="WPM107" s="229"/>
      <c r="WPN107" s="229"/>
      <c r="WPO107" s="229"/>
      <c r="WPP107" s="229"/>
      <c r="WPQ107" s="229"/>
      <c r="WPR107" s="229"/>
      <c r="WPS107" s="229"/>
      <c r="WPT107" s="229"/>
      <c r="WPU107" s="229"/>
      <c r="WPV107" s="229"/>
      <c r="WPW107" s="229"/>
      <c r="WPX107" s="229"/>
      <c r="WPY107" s="229"/>
      <c r="WPZ107" s="229"/>
      <c r="WQA107" s="229"/>
      <c r="WQB107" s="229"/>
      <c r="WQC107" s="229"/>
      <c r="WQD107" s="229"/>
      <c r="WQE107" s="229"/>
      <c r="WQF107" s="229"/>
      <c r="WQG107" s="229"/>
      <c r="WQH107" s="229"/>
      <c r="WQI107" s="229"/>
      <c r="WQJ107" s="229"/>
      <c r="WQK107" s="229"/>
      <c r="WQL107" s="229"/>
      <c r="WQM107" s="229"/>
      <c r="WQN107" s="229"/>
      <c r="WQO107" s="229"/>
      <c r="WQP107" s="229"/>
      <c r="WQQ107" s="229"/>
      <c r="WQR107" s="229"/>
      <c r="WQS107" s="229"/>
      <c r="WQT107" s="229"/>
      <c r="WQU107" s="229"/>
      <c r="WQV107" s="229"/>
      <c r="WQW107" s="229"/>
      <c r="WQX107" s="229"/>
      <c r="WQY107" s="229"/>
      <c r="WQZ107" s="229"/>
      <c r="WRA107" s="229"/>
      <c r="WRB107" s="229"/>
      <c r="WRC107" s="229"/>
      <c r="WRD107" s="229"/>
      <c r="WRE107" s="229"/>
      <c r="WRF107" s="229"/>
      <c r="WRG107" s="229"/>
      <c r="WRH107" s="229"/>
      <c r="WRI107" s="229"/>
      <c r="WRJ107" s="229"/>
      <c r="WRK107" s="229"/>
      <c r="WRL107" s="229"/>
      <c r="WRM107" s="229"/>
      <c r="WRN107" s="229"/>
      <c r="WRO107" s="229"/>
      <c r="WRP107" s="229"/>
      <c r="WRQ107" s="229"/>
      <c r="WRR107" s="229"/>
      <c r="WRS107" s="229"/>
      <c r="WRT107" s="229"/>
      <c r="WRU107" s="229"/>
      <c r="WRV107" s="229"/>
      <c r="WRW107" s="229"/>
      <c r="WRX107" s="229"/>
      <c r="WRY107" s="229"/>
      <c r="WRZ107" s="229"/>
      <c r="WSA107" s="229"/>
      <c r="WSB107" s="229"/>
      <c r="WSC107" s="229"/>
      <c r="WSD107" s="229"/>
      <c r="WSE107" s="229"/>
      <c r="WSF107" s="229"/>
      <c r="WSG107" s="229"/>
      <c r="WSH107" s="229"/>
      <c r="WSI107" s="229"/>
      <c r="WSJ107" s="229"/>
      <c r="WSK107" s="229"/>
      <c r="WSL107" s="229"/>
      <c r="WSM107" s="229"/>
      <c r="WSN107" s="229"/>
      <c r="WSO107" s="229"/>
      <c r="WSP107" s="229"/>
      <c r="WSQ107" s="229"/>
      <c r="WSR107" s="229"/>
      <c r="WSS107" s="229"/>
      <c r="WST107" s="229"/>
      <c r="WSU107" s="229"/>
      <c r="WSV107" s="229"/>
      <c r="WSW107" s="229"/>
      <c r="WSX107" s="229"/>
      <c r="WSY107" s="229"/>
      <c r="WSZ107" s="229"/>
      <c r="WTA107" s="229"/>
      <c r="WTB107" s="229"/>
      <c r="WTC107" s="229"/>
      <c r="WTD107" s="229"/>
      <c r="WTE107" s="229"/>
      <c r="WTF107" s="229"/>
      <c r="WTG107" s="229"/>
      <c r="WTH107" s="229"/>
      <c r="WTI107" s="229"/>
      <c r="WTJ107" s="229"/>
      <c r="WTK107" s="229"/>
      <c r="WTL107" s="229"/>
      <c r="WTM107" s="229"/>
      <c r="WTN107" s="229"/>
      <c r="WTO107" s="229"/>
      <c r="WTP107" s="229"/>
      <c r="WTQ107" s="229"/>
      <c r="WTR107" s="229"/>
      <c r="WTS107" s="229"/>
      <c r="WTT107" s="229"/>
      <c r="WTU107" s="229"/>
      <c r="WTV107" s="229"/>
      <c r="WTW107" s="229"/>
      <c r="WTX107" s="229"/>
      <c r="WTY107" s="229"/>
      <c r="WTZ107" s="229"/>
      <c r="WUA107" s="229"/>
      <c r="WUB107" s="229"/>
      <c r="WUC107" s="229"/>
      <c r="WUD107" s="229"/>
      <c r="WUE107" s="229"/>
      <c r="WUF107" s="229"/>
      <c r="WUG107" s="229"/>
      <c r="WUH107" s="229"/>
      <c r="WUI107" s="229"/>
      <c r="WUJ107" s="229"/>
      <c r="WUK107" s="229"/>
      <c r="WUL107" s="229"/>
      <c r="WUM107" s="229"/>
      <c r="WUN107" s="229"/>
      <c r="WUO107" s="229"/>
      <c r="WUP107" s="229"/>
      <c r="WUQ107" s="229"/>
      <c r="WUR107" s="229"/>
      <c r="WUS107" s="229"/>
      <c r="WUT107" s="229"/>
      <c r="WUU107" s="229"/>
      <c r="WUV107" s="229"/>
      <c r="WUW107" s="229"/>
      <c r="WUX107" s="229"/>
      <c r="WUY107" s="229"/>
      <c r="WUZ107" s="229"/>
      <c r="WVA107" s="229"/>
      <c r="WVB107" s="229"/>
      <c r="WVC107" s="229"/>
      <c r="WVD107" s="229"/>
      <c r="WVE107" s="229"/>
      <c r="WVF107" s="229"/>
      <c r="WVG107" s="229"/>
      <c r="WVH107" s="229"/>
      <c r="WVI107" s="229"/>
      <c r="WVJ107" s="229"/>
      <c r="WVK107" s="229"/>
      <c r="WVL107" s="229"/>
      <c r="WVM107" s="229"/>
      <c r="WVN107" s="229"/>
      <c r="WVO107" s="229"/>
      <c r="WVP107" s="229"/>
      <c r="WVQ107" s="229"/>
      <c r="WVR107" s="229"/>
      <c r="WVS107" s="229"/>
      <c r="WVT107" s="229"/>
      <c r="WVU107" s="229"/>
      <c r="WVV107" s="229"/>
      <c r="WVW107" s="229"/>
      <c r="WVX107" s="229"/>
      <c r="WVY107" s="229"/>
      <c r="WVZ107" s="229"/>
      <c r="WWA107" s="229"/>
      <c r="WWB107" s="229"/>
      <c r="WWC107" s="229"/>
      <c r="WWD107" s="229"/>
      <c r="WWE107" s="229"/>
      <c r="WWF107" s="229"/>
      <c r="WWG107" s="229"/>
      <c r="WWH107" s="229"/>
      <c r="WWI107" s="229"/>
      <c r="WWJ107" s="229"/>
      <c r="WWK107" s="229"/>
      <c r="WWL107" s="229"/>
      <c r="WWM107" s="229"/>
      <c r="WWN107" s="229"/>
      <c r="WWO107" s="229"/>
      <c r="WWP107" s="229"/>
      <c r="WWQ107" s="229"/>
      <c r="WWR107" s="229"/>
      <c r="WWS107" s="229"/>
      <c r="WWT107" s="229"/>
      <c r="WWU107" s="229"/>
      <c r="WWV107" s="229"/>
      <c r="WWW107" s="229"/>
      <c r="WWX107" s="229"/>
      <c r="WWY107" s="229"/>
      <c r="WWZ107" s="229"/>
      <c r="WXA107" s="229"/>
      <c r="WXB107" s="229"/>
      <c r="WXC107" s="229"/>
      <c r="WXD107" s="229"/>
      <c r="WXE107" s="229"/>
      <c r="WXF107" s="229"/>
      <c r="WXG107" s="229"/>
      <c r="WXH107" s="229"/>
      <c r="WXI107" s="229"/>
      <c r="WXJ107" s="229"/>
      <c r="WXK107" s="229"/>
      <c r="WXL107" s="229"/>
      <c r="WXM107" s="229"/>
      <c r="WXN107" s="229"/>
      <c r="WXO107" s="229"/>
      <c r="WXP107" s="229"/>
      <c r="WXQ107" s="229"/>
      <c r="WXR107" s="229"/>
      <c r="WXS107" s="229"/>
      <c r="WXT107" s="229"/>
      <c r="WXU107" s="229"/>
      <c r="WXV107" s="229"/>
      <c r="WXW107" s="229"/>
      <c r="WXX107" s="229"/>
      <c r="WXY107" s="229"/>
      <c r="WXZ107" s="229"/>
      <c r="WYA107" s="229"/>
      <c r="WYB107" s="229"/>
      <c r="WYC107" s="229"/>
      <c r="WYD107" s="229"/>
      <c r="WYE107" s="229"/>
      <c r="WYF107" s="229"/>
      <c r="WYG107" s="229"/>
      <c r="WYH107" s="229"/>
      <c r="WYI107" s="229"/>
      <c r="WYJ107" s="229"/>
      <c r="WYK107" s="229"/>
      <c r="WYL107" s="229"/>
      <c r="WYM107" s="229"/>
      <c r="WYN107" s="229"/>
      <c r="WYO107" s="229"/>
      <c r="WYP107" s="229"/>
      <c r="WYQ107" s="229"/>
      <c r="WYR107" s="229"/>
      <c r="WYS107" s="229"/>
      <c r="WYT107" s="229"/>
      <c r="WYU107" s="229"/>
      <c r="WYV107" s="229"/>
      <c r="WYW107" s="229"/>
      <c r="WYX107" s="229"/>
      <c r="WYY107" s="229"/>
      <c r="WYZ107" s="229"/>
      <c r="WZA107" s="229"/>
      <c r="WZB107" s="229"/>
      <c r="WZC107" s="229"/>
      <c r="WZD107" s="229"/>
      <c r="WZE107" s="229"/>
      <c r="WZF107" s="229"/>
      <c r="WZG107" s="229"/>
      <c r="WZH107" s="229"/>
      <c r="WZI107" s="229"/>
      <c r="WZJ107" s="229"/>
      <c r="WZK107" s="229"/>
      <c r="WZL107" s="229"/>
      <c r="WZM107" s="229"/>
      <c r="WZN107" s="229"/>
      <c r="WZO107" s="229"/>
      <c r="WZP107" s="229"/>
      <c r="WZQ107" s="229"/>
      <c r="WZR107" s="229"/>
      <c r="WZS107" s="229"/>
      <c r="WZT107" s="229"/>
      <c r="WZU107" s="229"/>
      <c r="WZV107" s="229"/>
      <c r="WZW107" s="229"/>
      <c r="WZX107" s="229"/>
      <c r="WZY107" s="229"/>
      <c r="WZZ107" s="229"/>
      <c r="XAA107" s="229"/>
      <c r="XAB107" s="229"/>
      <c r="XAC107" s="229"/>
      <c r="XAD107" s="229"/>
      <c r="XAE107" s="229"/>
      <c r="XAF107" s="229"/>
      <c r="XAG107" s="229"/>
      <c r="XAH107" s="229"/>
      <c r="XAI107" s="229"/>
      <c r="XAJ107" s="229"/>
      <c r="XAK107" s="229"/>
      <c r="XAL107" s="229"/>
      <c r="XAM107" s="229"/>
      <c r="XAN107" s="229"/>
      <c r="XAO107" s="229"/>
      <c r="XAP107" s="229"/>
      <c r="XAQ107" s="229"/>
      <c r="XAR107" s="229"/>
      <c r="XAS107" s="229"/>
      <c r="XAT107" s="229"/>
      <c r="XAU107" s="229"/>
      <c r="XAV107" s="229"/>
      <c r="XAW107" s="229"/>
      <c r="XAX107" s="229"/>
      <c r="XAY107" s="229"/>
      <c r="XAZ107" s="229"/>
      <c r="XBA107" s="229"/>
      <c r="XBB107" s="229"/>
      <c r="XBC107" s="229"/>
      <c r="XBD107" s="229"/>
      <c r="XBE107" s="229"/>
      <c r="XBF107" s="229"/>
      <c r="XBG107" s="229"/>
      <c r="XBH107" s="229"/>
      <c r="XBI107" s="229"/>
      <c r="XBJ107" s="229"/>
      <c r="XBK107" s="229"/>
      <c r="XBL107" s="229"/>
      <c r="XBM107" s="229"/>
      <c r="XBN107" s="229"/>
      <c r="XBO107" s="229"/>
      <c r="XBP107" s="229"/>
      <c r="XBQ107" s="229"/>
      <c r="XBR107" s="229"/>
      <c r="XBS107" s="229"/>
      <c r="XBT107" s="229"/>
      <c r="XBU107" s="229"/>
      <c r="XBV107" s="229"/>
      <c r="XBW107" s="229"/>
      <c r="XBX107" s="229"/>
      <c r="XBY107" s="229"/>
      <c r="XBZ107" s="229"/>
      <c r="XCA107" s="229"/>
      <c r="XCB107" s="229"/>
      <c r="XCC107" s="229"/>
      <c r="XCD107" s="229"/>
      <c r="XCE107" s="229"/>
      <c r="XCF107" s="229"/>
      <c r="XCG107" s="229"/>
      <c r="XCH107" s="229"/>
      <c r="XCI107" s="229"/>
      <c r="XCJ107" s="229"/>
      <c r="XCK107" s="229"/>
      <c r="XCL107" s="229"/>
      <c r="XCM107" s="229"/>
      <c r="XCN107" s="229"/>
      <c r="XCO107" s="229"/>
      <c r="XCP107" s="229"/>
      <c r="XCQ107" s="229"/>
      <c r="XCR107" s="229"/>
      <c r="XCS107" s="229"/>
      <c r="XCT107" s="229"/>
      <c r="XCU107" s="229"/>
      <c r="XCV107" s="229"/>
      <c r="XCW107" s="229"/>
      <c r="XCX107" s="229"/>
      <c r="XCY107" s="229"/>
      <c r="XCZ107" s="229"/>
      <c r="XDA107" s="229"/>
      <c r="XDB107" s="229"/>
      <c r="XDC107" s="229"/>
      <c r="XDD107" s="229"/>
      <c r="XDE107" s="229"/>
      <c r="XDF107" s="229"/>
      <c r="XDG107" s="229"/>
      <c r="XDH107" s="229"/>
      <c r="XDI107" s="229"/>
      <c r="XDJ107" s="229"/>
      <c r="XDK107" s="229"/>
      <c r="XDL107" s="229"/>
      <c r="XDM107" s="229"/>
      <c r="XDN107" s="229"/>
      <c r="XDO107" s="229"/>
      <c r="XDP107" s="229"/>
      <c r="XDQ107" s="229"/>
      <c r="XDR107" s="229"/>
      <c r="XDS107" s="229"/>
      <c r="XDT107" s="229"/>
      <c r="XDU107" s="229"/>
      <c r="XDV107" s="229"/>
      <c r="XDW107" s="229"/>
      <c r="XDX107" s="229"/>
      <c r="XDY107" s="229"/>
      <c r="XDZ107" s="229"/>
      <c r="XEA107" s="229"/>
      <c r="XEB107" s="229"/>
      <c r="XEC107" s="229"/>
      <c r="XED107" s="229"/>
      <c r="XEE107" s="229"/>
      <c r="XEF107" s="229"/>
      <c r="XEG107" s="229"/>
      <c r="XEH107" s="229"/>
      <c r="XEI107" s="229"/>
      <c r="XEJ107" s="229"/>
      <c r="XEK107" s="229"/>
      <c r="XEL107" s="229"/>
      <c r="XEM107" s="229"/>
    </row>
    <row r="108" spans="1:16367" s="162" customFormat="1">
      <c r="A108" s="229"/>
      <c r="B108" s="229"/>
      <c r="C108" s="229"/>
      <c r="D108" s="229"/>
      <c r="E108" s="939"/>
      <c r="F108" s="229"/>
      <c r="G108" s="229"/>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29"/>
      <c r="AY108" s="229"/>
      <c r="AZ108" s="229"/>
      <c r="BA108" s="229"/>
      <c r="BB108" s="229"/>
      <c r="BC108" s="229"/>
      <c r="BD108" s="229"/>
      <c r="BE108" s="229"/>
      <c r="BF108" s="229"/>
      <c r="BG108" s="229"/>
      <c r="BH108" s="229"/>
      <c r="BI108" s="229"/>
      <c r="BJ108" s="229"/>
      <c r="BK108" s="229"/>
      <c r="BL108" s="229"/>
      <c r="BM108" s="229"/>
      <c r="BN108" s="229"/>
      <c r="BO108" s="229"/>
      <c r="BP108" s="229"/>
      <c r="BQ108" s="229"/>
      <c r="BR108" s="229"/>
      <c r="BS108" s="229"/>
      <c r="BT108" s="229"/>
      <c r="BU108" s="229"/>
      <c r="BV108" s="229"/>
      <c r="BW108" s="229"/>
      <c r="BX108" s="229"/>
      <c r="BY108" s="229"/>
      <c r="BZ108" s="229"/>
      <c r="CA108" s="229"/>
      <c r="CB108" s="229"/>
      <c r="CC108" s="229"/>
      <c r="CD108" s="229"/>
      <c r="CE108" s="229"/>
      <c r="CF108" s="229"/>
      <c r="CG108" s="229"/>
      <c r="CH108" s="229"/>
      <c r="CI108" s="229"/>
      <c r="CJ108" s="229"/>
      <c r="CK108" s="229"/>
      <c r="CL108" s="229"/>
      <c r="CM108" s="229"/>
      <c r="CN108" s="229"/>
      <c r="CO108" s="229"/>
      <c r="CP108" s="229"/>
      <c r="CQ108" s="229"/>
      <c r="CR108" s="229"/>
      <c r="CS108" s="229"/>
      <c r="CT108" s="229"/>
      <c r="CU108" s="229"/>
      <c r="CV108" s="229"/>
      <c r="CW108" s="229"/>
      <c r="CX108" s="229"/>
      <c r="CY108" s="229"/>
      <c r="CZ108" s="229"/>
      <c r="DA108" s="229"/>
      <c r="DB108" s="229"/>
      <c r="DC108" s="229"/>
      <c r="DD108" s="229"/>
      <c r="DE108" s="229"/>
      <c r="DF108" s="229"/>
      <c r="DG108" s="229"/>
      <c r="DH108" s="229"/>
      <c r="DI108" s="229"/>
      <c r="DJ108" s="229"/>
      <c r="DK108" s="229"/>
      <c r="DL108" s="229"/>
      <c r="DM108" s="229"/>
      <c r="DN108" s="229"/>
      <c r="DO108" s="229"/>
      <c r="DP108" s="229"/>
      <c r="DQ108" s="229"/>
      <c r="DR108" s="229"/>
      <c r="DS108" s="229"/>
      <c r="DT108" s="229"/>
      <c r="DU108" s="229"/>
      <c r="DV108" s="229"/>
      <c r="DW108" s="229"/>
      <c r="DX108" s="229"/>
      <c r="DY108" s="229"/>
      <c r="DZ108" s="229"/>
      <c r="EA108" s="229"/>
      <c r="EB108" s="229"/>
      <c r="EC108" s="229"/>
      <c r="ED108" s="229"/>
      <c r="EE108" s="229"/>
      <c r="EF108" s="229"/>
      <c r="EG108" s="229"/>
      <c r="EH108" s="229"/>
      <c r="EI108" s="229"/>
      <c r="EJ108" s="229"/>
      <c r="EK108" s="229"/>
      <c r="EL108" s="229"/>
      <c r="EM108" s="229"/>
      <c r="EN108" s="229"/>
      <c r="EO108" s="229"/>
      <c r="EP108" s="229"/>
      <c r="EQ108" s="229"/>
      <c r="ER108" s="229"/>
      <c r="ES108" s="229"/>
      <c r="ET108" s="229"/>
      <c r="EU108" s="229"/>
      <c r="EV108" s="229"/>
      <c r="EW108" s="229"/>
      <c r="EX108" s="229"/>
      <c r="EY108" s="229"/>
      <c r="EZ108" s="229"/>
      <c r="FA108" s="229"/>
      <c r="FB108" s="229"/>
      <c r="FC108" s="229"/>
      <c r="FD108" s="229"/>
      <c r="FE108" s="229"/>
      <c r="FF108" s="229"/>
      <c r="FG108" s="229"/>
      <c r="FH108" s="229"/>
      <c r="FI108" s="229"/>
      <c r="FJ108" s="229"/>
      <c r="FK108" s="229"/>
      <c r="FL108" s="229"/>
      <c r="FM108" s="229"/>
      <c r="FN108" s="229"/>
      <c r="FO108" s="229"/>
      <c r="FP108" s="229"/>
      <c r="FQ108" s="229"/>
      <c r="FR108" s="229"/>
      <c r="FS108" s="229"/>
      <c r="FT108" s="229"/>
      <c r="FU108" s="229"/>
      <c r="FV108" s="229"/>
      <c r="FW108" s="229"/>
      <c r="FX108" s="229"/>
      <c r="FY108" s="229"/>
      <c r="FZ108" s="229"/>
      <c r="GA108" s="229"/>
      <c r="GB108" s="229"/>
      <c r="GC108" s="229"/>
      <c r="GD108" s="229"/>
      <c r="GE108" s="229"/>
      <c r="GF108" s="229"/>
      <c r="GG108" s="229"/>
      <c r="GH108" s="229"/>
      <c r="GI108" s="229"/>
      <c r="GJ108" s="229"/>
      <c r="GK108" s="229"/>
      <c r="GL108" s="229"/>
      <c r="GM108" s="229"/>
      <c r="GN108" s="229"/>
      <c r="GO108" s="229"/>
      <c r="GP108" s="229"/>
      <c r="GQ108" s="229"/>
      <c r="GR108" s="229"/>
      <c r="GS108" s="229"/>
      <c r="GT108" s="229"/>
      <c r="GU108" s="229"/>
      <c r="GV108" s="229"/>
      <c r="GW108" s="229"/>
      <c r="GX108" s="229"/>
      <c r="GY108" s="229"/>
      <c r="GZ108" s="229"/>
      <c r="HA108" s="229"/>
      <c r="HB108" s="229"/>
      <c r="HC108" s="229"/>
      <c r="HD108" s="229"/>
      <c r="HE108" s="229"/>
      <c r="HF108" s="229"/>
      <c r="HG108" s="229"/>
      <c r="HH108" s="229"/>
      <c r="HI108" s="229"/>
      <c r="HJ108" s="229"/>
      <c r="HK108" s="229"/>
      <c r="HL108" s="229"/>
      <c r="HM108" s="229"/>
      <c r="HN108" s="229"/>
      <c r="HO108" s="229"/>
      <c r="HP108" s="229"/>
      <c r="HQ108" s="229"/>
      <c r="HR108" s="229"/>
      <c r="HS108" s="229"/>
      <c r="HT108" s="229"/>
      <c r="HU108" s="229"/>
      <c r="HV108" s="229"/>
      <c r="HW108" s="229"/>
      <c r="HX108" s="229"/>
      <c r="HY108" s="229"/>
      <c r="HZ108" s="229"/>
      <c r="IA108" s="229"/>
      <c r="IB108" s="229"/>
      <c r="IC108" s="229"/>
      <c r="ID108" s="229"/>
      <c r="IE108" s="229"/>
      <c r="IF108" s="229"/>
      <c r="IG108" s="229"/>
      <c r="IH108" s="229"/>
      <c r="II108" s="229"/>
      <c r="IJ108" s="229"/>
      <c r="IK108" s="229"/>
      <c r="IL108" s="229"/>
      <c r="IM108" s="229"/>
      <c r="IN108" s="229"/>
      <c r="IO108" s="229"/>
      <c r="IP108" s="229"/>
      <c r="IQ108" s="229"/>
      <c r="IR108" s="229"/>
      <c r="IS108" s="229"/>
      <c r="IT108" s="229"/>
      <c r="IU108" s="229"/>
      <c r="IV108" s="229"/>
      <c r="IW108" s="229"/>
      <c r="IX108" s="229"/>
      <c r="IY108" s="229"/>
      <c r="IZ108" s="229"/>
      <c r="JA108" s="229"/>
      <c r="JB108" s="229"/>
      <c r="JC108" s="229"/>
      <c r="JD108" s="229"/>
      <c r="JE108" s="229"/>
      <c r="JF108" s="229"/>
      <c r="JG108" s="229"/>
      <c r="JH108" s="229"/>
      <c r="JI108" s="229"/>
      <c r="JJ108" s="229"/>
      <c r="JK108" s="229"/>
      <c r="JL108" s="229"/>
      <c r="JM108" s="229"/>
      <c r="JN108" s="229"/>
      <c r="JO108" s="229"/>
      <c r="JP108" s="229"/>
      <c r="JQ108" s="229"/>
      <c r="JR108" s="229"/>
      <c r="JS108" s="229"/>
      <c r="JT108" s="229"/>
      <c r="JU108" s="229"/>
      <c r="JV108" s="229"/>
      <c r="JW108" s="229"/>
      <c r="JX108" s="229"/>
      <c r="JY108" s="229"/>
      <c r="JZ108" s="229"/>
      <c r="KA108" s="229"/>
      <c r="KB108" s="229"/>
      <c r="KC108" s="229"/>
      <c r="KD108" s="229"/>
      <c r="KE108" s="229"/>
      <c r="KF108" s="229"/>
      <c r="KG108" s="229"/>
      <c r="KH108" s="229"/>
      <c r="KI108" s="229"/>
      <c r="KJ108" s="229"/>
      <c r="KK108" s="229"/>
      <c r="KL108" s="229"/>
      <c r="KM108" s="229"/>
      <c r="KN108" s="229"/>
      <c r="KO108" s="229"/>
      <c r="KP108" s="229"/>
      <c r="KQ108" s="229"/>
      <c r="KR108" s="229"/>
      <c r="KS108" s="229"/>
      <c r="KT108" s="229"/>
      <c r="KU108" s="229"/>
      <c r="KV108" s="229"/>
      <c r="KW108" s="229"/>
      <c r="KX108" s="229"/>
      <c r="KY108" s="229"/>
      <c r="KZ108" s="229"/>
      <c r="LA108" s="229"/>
      <c r="LB108" s="229"/>
      <c r="LC108" s="229"/>
      <c r="LD108" s="229"/>
      <c r="LE108" s="229"/>
      <c r="LF108" s="229"/>
      <c r="LG108" s="229"/>
      <c r="LH108" s="229"/>
      <c r="LI108" s="229"/>
      <c r="LJ108" s="229"/>
      <c r="LK108" s="229"/>
      <c r="LL108" s="229"/>
      <c r="LM108" s="229"/>
      <c r="LN108" s="229"/>
      <c r="LO108" s="229"/>
      <c r="LP108" s="229"/>
      <c r="LQ108" s="229"/>
      <c r="LR108" s="229"/>
      <c r="LS108" s="229"/>
      <c r="LT108" s="229"/>
      <c r="LU108" s="229"/>
      <c r="LV108" s="229"/>
      <c r="LW108" s="229"/>
      <c r="LX108" s="229"/>
      <c r="LY108" s="229"/>
      <c r="LZ108" s="229"/>
      <c r="MA108" s="229"/>
      <c r="MB108" s="229"/>
      <c r="MC108" s="229"/>
      <c r="MD108" s="229"/>
      <c r="ME108" s="229"/>
      <c r="MF108" s="229"/>
      <c r="MG108" s="229"/>
      <c r="MH108" s="229"/>
      <c r="MI108" s="229"/>
      <c r="MJ108" s="229"/>
      <c r="MK108" s="229"/>
      <c r="ML108" s="229"/>
      <c r="MM108" s="229"/>
      <c r="MN108" s="229"/>
      <c r="MO108" s="229"/>
      <c r="MP108" s="229"/>
      <c r="MQ108" s="229"/>
      <c r="MR108" s="229"/>
      <c r="MS108" s="229"/>
      <c r="MT108" s="229"/>
      <c r="MU108" s="229"/>
      <c r="MV108" s="229"/>
      <c r="MW108" s="229"/>
      <c r="MX108" s="229"/>
      <c r="MY108" s="229"/>
      <c r="MZ108" s="229"/>
      <c r="NA108" s="229"/>
      <c r="NB108" s="229"/>
      <c r="NC108" s="229"/>
      <c r="ND108" s="229"/>
      <c r="NE108" s="229"/>
      <c r="NF108" s="229"/>
      <c r="NG108" s="229"/>
      <c r="NH108" s="229"/>
      <c r="NI108" s="229"/>
      <c r="NJ108" s="229"/>
      <c r="NK108" s="229"/>
      <c r="NL108" s="229"/>
      <c r="NM108" s="229"/>
      <c r="NN108" s="229"/>
      <c r="NO108" s="229"/>
      <c r="NP108" s="229"/>
      <c r="NQ108" s="229"/>
      <c r="NR108" s="229"/>
      <c r="NS108" s="229"/>
      <c r="NT108" s="229"/>
      <c r="NU108" s="229"/>
      <c r="NV108" s="229"/>
      <c r="NW108" s="229"/>
      <c r="NX108" s="229"/>
      <c r="NY108" s="229"/>
      <c r="NZ108" s="229"/>
      <c r="OA108" s="229"/>
      <c r="OB108" s="229"/>
      <c r="OC108" s="229"/>
      <c r="OD108" s="229"/>
      <c r="OE108" s="229"/>
      <c r="OF108" s="229"/>
      <c r="OG108" s="229"/>
      <c r="OH108" s="229"/>
      <c r="OI108" s="229"/>
      <c r="OJ108" s="229"/>
      <c r="OK108" s="229"/>
      <c r="OL108" s="229"/>
      <c r="OM108" s="229"/>
      <c r="ON108" s="229"/>
      <c r="OO108" s="229"/>
      <c r="OP108" s="229"/>
      <c r="OQ108" s="229"/>
      <c r="OR108" s="229"/>
      <c r="OS108" s="229"/>
      <c r="OT108" s="229"/>
      <c r="OU108" s="229"/>
      <c r="OV108" s="229"/>
      <c r="OW108" s="229"/>
      <c r="OX108" s="229"/>
      <c r="OY108" s="229"/>
      <c r="OZ108" s="229"/>
      <c r="PA108" s="229"/>
      <c r="PB108" s="229"/>
      <c r="PC108" s="229"/>
      <c r="PD108" s="229"/>
      <c r="PE108" s="229"/>
      <c r="PF108" s="229"/>
      <c r="PG108" s="229"/>
      <c r="PH108" s="229"/>
      <c r="PI108" s="229"/>
      <c r="PJ108" s="229"/>
      <c r="PK108" s="229"/>
      <c r="PL108" s="229"/>
      <c r="PM108" s="229"/>
      <c r="PN108" s="229"/>
      <c r="PO108" s="229"/>
      <c r="PP108" s="229"/>
      <c r="PQ108" s="229"/>
      <c r="PR108" s="229"/>
      <c r="PS108" s="229"/>
      <c r="PT108" s="229"/>
      <c r="PU108" s="229"/>
      <c r="PV108" s="229"/>
      <c r="PW108" s="229"/>
      <c r="PX108" s="229"/>
      <c r="PY108" s="229"/>
      <c r="PZ108" s="229"/>
      <c r="QA108" s="229"/>
      <c r="QB108" s="229"/>
      <c r="QC108" s="229"/>
      <c r="QD108" s="229"/>
      <c r="QE108" s="229"/>
      <c r="QF108" s="229"/>
      <c r="QG108" s="229"/>
      <c r="QH108" s="229"/>
      <c r="QI108" s="229"/>
      <c r="QJ108" s="229"/>
      <c r="QK108" s="229"/>
      <c r="QL108" s="229"/>
      <c r="QM108" s="229"/>
      <c r="QN108" s="229"/>
      <c r="QO108" s="229"/>
      <c r="QP108" s="229"/>
      <c r="QQ108" s="229"/>
      <c r="QR108" s="229"/>
      <c r="QS108" s="229"/>
      <c r="QT108" s="229"/>
      <c r="QU108" s="229"/>
      <c r="QV108" s="229"/>
      <c r="QW108" s="229"/>
      <c r="QX108" s="229"/>
      <c r="QY108" s="229"/>
      <c r="QZ108" s="229"/>
      <c r="RA108" s="229"/>
      <c r="RB108" s="229"/>
      <c r="RC108" s="229"/>
      <c r="RD108" s="229"/>
      <c r="RE108" s="229"/>
      <c r="RF108" s="229"/>
      <c r="RG108" s="229"/>
      <c r="RH108" s="229"/>
      <c r="RI108" s="229"/>
      <c r="RJ108" s="229"/>
      <c r="RK108" s="229"/>
      <c r="RL108" s="229"/>
      <c r="RM108" s="229"/>
      <c r="RN108" s="229"/>
      <c r="RO108" s="229"/>
      <c r="RP108" s="229"/>
      <c r="RQ108" s="229"/>
      <c r="RR108" s="229"/>
      <c r="RS108" s="229"/>
      <c r="RT108" s="229"/>
      <c r="RU108" s="229"/>
      <c r="RV108" s="229"/>
      <c r="RW108" s="229"/>
      <c r="RX108" s="229"/>
      <c r="RY108" s="229"/>
      <c r="RZ108" s="229"/>
      <c r="SA108" s="229"/>
      <c r="SB108" s="229"/>
      <c r="SC108" s="229"/>
      <c r="SD108" s="229"/>
      <c r="SE108" s="229"/>
      <c r="SF108" s="229"/>
      <c r="SG108" s="229"/>
      <c r="SH108" s="229"/>
      <c r="SI108" s="229"/>
      <c r="SJ108" s="229"/>
      <c r="SK108" s="229"/>
      <c r="SL108" s="229"/>
      <c r="SM108" s="229"/>
      <c r="SN108" s="229"/>
      <c r="SO108" s="229"/>
      <c r="SP108" s="229"/>
      <c r="SQ108" s="229"/>
      <c r="SR108" s="229"/>
      <c r="SS108" s="229"/>
      <c r="ST108" s="229"/>
      <c r="SU108" s="229"/>
      <c r="SV108" s="229"/>
      <c r="SW108" s="229"/>
      <c r="SX108" s="229"/>
      <c r="SY108" s="229"/>
      <c r="SZ108" s="229"/>
      <c r="TA108" s="229"/>
      <c r="TB108" s="229"/>
      <c r="TC108" s="229"/>
      <c r="TD108" s="229"/>
      <c r="TE108" s="229"/>
      <c r="TF108" s="229"/>
      <c r="TG108" s="229"/>
      <c r="TH108" s="229"/>
      <c r="TI108" s="229"/>
      <c r="TJ108" s="229"/>
      <c r="TK108" s="229"/>
      <c r="TL108" s="229"/>
      <c r="TM108" s="229"/>
      <c r="TN108" s="229"/>
      <c r="TO108" s="229"/>
      <c r="TP108" s="229"/>
      <c r="TQ108" s="229"/>
      <c r="TR108" s="229"/>
      <c r="TS108" s="229"/>
      <c r="TT108" s="229"/>
      <c r="TU108" s="229"/>
      <c r="TV108" s="229"/>
      <c r="TW108" s="229"/>
      <c r="TX108" s="229"/>
      <c r="TY108" s="229"/>
      <c r="TZ108" s="229"/>
      <c r="UA108" s="229"/>
      <c r="UB108" s="229"/>
      <c r="UC108" s="229"/>
      <c r="UD108" s="229"/>
      <c r="UE108" s="229"/>
      <c r="UF108" s="229"/>
      <c r="UG108" s="229"/>
      <c r="UH108" s="229"/>
      <c r="UI108" s="229"/>
      <c r="UJ108" s="229"/>
      <c r="UK108" s="229"/>
      <c r="UL108" s="229"/>
      <c r="UM108" s="229"/>
      <c r="UN108" s="229"/>
      <c r="UO108" s="229"/>
      <c r="UP108" s="229"/>
      <c r="UQ108" s="229"/>
      <c r="UR108" s="229"/>
      <c r="US108" s="229"/>
      <c r="UT108" s="229"/>
      <c r="UU108" s="229"/>
      <c r="UV108" s="229"/>
      <c r="UW108" s="229"/>
      <c r="UX108" s="229"/>
      <c r="UY108" s="229"/>
      <c r="UZ108" s="229"/>
      <c r="VA108" s="229"/>
      <c r="VB108" s="229"/>
      <c r="VC108" s="229"/>
      <c r="VD108" s="229"/>
      <c r="VE108" s="229"/>
      <c r="VF108" s="229"/>
      <c r="VG108" s="229"/>
      <c r="VH108" s="229"/>
      <c r="VI108" s="229"/>
      <c r="VJ108" s="229"/>
      <c r="VK108" s="229"/>
      <c r="VL108" s="229"/>
      <c r="VM108" s="229"/>
      <c r="VN108" s="229"/>
      <c r="VO108" s="229"/>
      <c r="VP108" s="229"/>
      <c r="VQ108" s="229"/>
      <c r="VR108" s="229"/>
      <c r="VS108" s="229"/>
      <c r="VT108" s="229"/>
      <c r="VU108" s="229"/>
      <c r="VV108" s="229"/>
      <c r="VW108" s="229"/>
      <c r="VX108" s="229"/>
      <c r="VY108" s="229"/>
      <c r="VZ108" s="229"/>
      <c r="WA108" s="229"/>
      <c r="WB108" s="229"/>
      <c r="WC108" s="229"/>
      <c r="WD108" s="229"/>
      <c r="WE108" s="229"/>
      <c r="WF108" s="229"/>
      <c r="WG108" s="229"/>
      <c r="WH108" s="229"/>
      <c r="WI108" s="229"/>
      <c r="WJ108" s="229"/>
      <c r="WK108" s="229"/>
      <c r="WL108" s="229"/>
      <c r="WM108" s="229"/>
      <c r="WN108" s="229"/>
      <c r="WO108" s="229"/>
      <c r="WP108" s="229"/>
      <c r="WQ108" s="229"/>
      <c r="WR108" s="229"/>
      <c r="WS108" s="229"/>
      <c r="WT108" s="229"/>
      <c r="WU108" s="229"/>
      <c r="WV108" s="229"/>
      <c r="WW108" s="229"/>
      <c r="WX108" s="229"/>
      <c r="WY108" s="229"/>
      <c r="WZ108" s="229"/>
      <c r="XA108" s="229"/>
      <c r="XB108" s="229"/>
      <c r="XC108" s="229"/>
      <c r="XD108" s="229"/>
      <c r="XE108" s="229"/>
      <c r="XF108" s="229"/>
      <c r="XG108" s="229"/>
      <c r="XH108" s="229"/>
      <c r="XI108" s="229"/>
      <c r="XJ108" s="229"/>
      <c r="XK108" s="229"/>
      <c r="XL108" s="229"/>
      <c r="XM108" s="229"/>
      <c r="XN108" s="229"/>
      <c r="XO108" s="229"/>
      <c r="XP108" s="229"/>
      <c r="XQ108" s="229"/>
      <c r="XR108" s="229"/>
      <c r="XS108" s="229"/>
      <c r="XT108" s="229"/>
      <c r="XU108" s="229"/>
      <c r="XV108" s="229"/>
      <c r="XW108" s="229"/>
      <c r="XX108" s="229"/>
      <c r="XY108" s="229"/>
      <c r="XZ108" s="229"/>
      <c r="YA108" s="229"/>
      <c r="YB108" s="229"/>
      <c r="YC108" s="229"/>
      <c r="YD108" s="229"/>
      <c r="YE108" s="229"/>
      <c r="YF108" s="229"/>
      <c r="YG108" s="229"/>
      <c r="YH108" s="229"/>
      <c r="YI108" s="229"/>
      <c r="YJ108" s="229"/>
      <c r="YK108" s="229"/>
      <c r="YL108" s="229"/>
      <c r="YM108" s="229"/>
      <c r="YN108" s="229"/>
      <c r="YO108" s="229"/>
      <c r="YP108" s="229"/>
      <c r="YQ108" s="229"/>
      <c r="YR108" s="229"/>
      <c r="YS108" s="229"/>
      <c r="YT108" s="229"/>
      <c r="YU108" s="229"/>
      <c r="YV108" s="229"/>
      <c r="YW108" s="229"/>
      <c r="YX108" s="229"/>
      <c r="YY108" s="229"/>
      <c r="YZ108" s="229"/>
      <c r="ZA108" s="229"/>
      <c r="ZB108" s="229"/>
      <c r="ZC108" s="229"/>
      <c r="ZD108" s="229"/>
      <c r="ZE108" s="229"/>
      <c r="ZF108" s="229"/>
      <c r="ZG108" s="229"/>
      <c r="ZH108" s="229"/>
      <c r="ZI108" s="229"/>
      <c r="ZJ108" s="229"/>
      <c r="ZK108" s="229"/>
      <c r="ZL108" s="229"/>
      <c r="ZM108" s="229"/>
      <c r="ZN108" s="229"/>
      <c r="ZO108" s="229"/>
      <c r="ZP108" s="229"/>
      <c r="ZQ108" s="229"/>
      <c r="ZR108" s="229"/>
      <c r="ZS108" s="229"/>
      <c r="ZT108" s="229"/>
      <c r="ZU108" s="229"/>
      <c r="ZV108" s="229"/>
      <c r="ZW108" s="229"/>
      <c r="ZX108" s="229"/>
      <c r="ZY108" s="229"/>
      <c r="ZZ108" s="229"/>
      <c r="AAA108" s="229"/>
      <c r="AAB108" s="229"/>
      <c r="AAC108" s="229"/>
      <c r="AAD108" s="229"/>
      <c r="AAE108" s="229"/>
      <c r="AAF108" s="229"/>
      <c r="AAG108" s="229"/>
      <c r="AAH108" s="229"/>
      <c r="AAI108" s="229"/>
      <c r="AAJ108" s="229"/>
      <c r="AAK108" s="229"/>
      <c r="AAL108" s="229"/>
      <c r="AAM108" s="229"/>
      <c r="AAN108" s="229"/>
      <c r="AAO108" s="229"/>
      <c r="AAP108" s="229"/>
      <c r="AAQ108" s="229"/>
      <c r="AAR108" s="229"/>
      <c r="AAS108" s="229"/>
      <c r="AAT108" s="229"/>
      <c r="AAU108" s="229"/>
      <c r="AAV108" s="229"/>
      <c r="AAW108" s="229"/>
      <c r="AAX108" s="229"/>
      <c r="AAY108" s="229"/>
      <c r="AAZ108" s="229"/>
      <c r="ABA108" s="229"/>
      <c r="ABB108" s="229"/>
      <c r="ABC108" s="229"/>
      <c r="ABD108" s="229"/>
      <c r="ABE108" s="229"/>
      <c r="ABF108" s="229"/>
      <c r="ABG108" s="229"/>
      <c r="ABH108" s="229"/>
      <c r="ABI108" s="229"/>
      <c r="ABJ108" s="229"/>
      <c r="ABK108" s="229"/>
      <c r="ABL108" s="229"/>
      <c r="ABM108" s="229"/>
      <c r="ABN108" s="229"/>
      <c r="ABO108" s="229"/>
      <c r="ABP108" s="229"/>
      <c r="ABQ108" s="229"/>
      <c r="ABR108" s="229"/>
      <c r="ABS108" s="229"/>
      <c r="ABT108" s="229"/>
      <c r="ABU108" s="229"/>
      <c r="ABV108" s="229"/>
      <c r="ABW108" s="229"/>
      <c r="ABX108" s="229"/>
      <c r="ABY108" s="229"/>
      <c r="ABZ108" s="229"/>
      <c r="ACA108" s="229"/>
      <c r="ACB108" s="229"/>
      <c r="ACC108" s="229"/>
      <c r="ACD108" s="229"/>
      <c r="ACE108" s="229"/>
      <c r="ACF108" s="229"/>
      <c r="ACG108" s="229"/>
      <c r="ACH108" s="229"/>
      <c r="ACI108" s="229"/>
      <c r="ACJ108" s="229"/>
      <c r="ACK108" s="229"/>
      <c r="ACL108" s="229"/>
      <c r="ACM108" s="229"/>
      <c r="ACN108" s="229"/>
      <c r="ACO108" s="229"/>
      <c r="ACP108" s="229"/>
      <c r="ACQ108" s="229"/>
      <c r="ACR108" s="229"/>
      <c r="ACS108" s="229"/>
      <c r="ACT108" s="229"/>
      <c r="ACU108" s="229"/>
      <c r="ACV108" s="229"/>
      <c r="ACW108" s="229"/>
      <c r="ACX108" s="229"/>
      <c r="ACY108" s="229"/>
      <c r="ACZ108" s="229"/>
      <c r="ADA108" s="229"/>
      <c r="ADB108" s="229"/>
      <c r="ADC108" s="229"/>
      <c r="ADD108" s="229"/>
      <c r="ADE108" s="229"/>
      <c r="ADF108" s="229"/>
      <c r="ADG108" s="229"/>
      <c r="ADH108" s="229"/>
      <c r="ADI108" s="229"/>
      <c r="ADJ108" s="229"/>
      <c r="ADK108" s="229"/>
      <c r="ADL108" s="229"/>
      <c r="ADM108" s="229"/>
      <c r="ADN108" s="229"/>
      <c r="ADO108" s="229"/>
      <c r="ADP108" s="229"/>
      <c r="ADQ108" s="229"/>
      <c r="ADR108" s="229"/>
      <c r="ADS108" s="229"/>
      <c r="ADT108" s="229"/>
      <c r="ADU108" s="229"/>
      <c r="ADV108" s="229"/>
      <c r="ADW108" s="229"/>
      <c r="ADX108" s="229"/>
      <c r="ADY108" s="229"/>
      <c r="ADZ108" s="229"/>
      <c r="AEA108" s="229"/>
      <c r="AEB108" s="229"/>
      <c r="AEC108" s="229"/>
      <c r="AED108" s="229"/>
      <c r="AEE108" s="229"/>
      <c r="AEF108" s="229"/>
      <c r="AEG108" s="229"/>
      <c r="AEH108" s="229"/>
      <c r="AEI108" s="229"/>
      <c r="AEJ108" s="229"/>
      <c r="AEK108" s="229"/>
      <c r="AEL108" s="229"/>
      <c r="AEM108" s="229"/>
      <c r="AEN108" s="229"/>
      <c r="AEO108" s="229"/>
      <c r="AEP108" s="229"/>
      <c r="AEQ108" s="229"/>
      <c r="AER108" s="229"/>
      <c r="AES108" s="229"/>
      <c r="AET108" s="229"/>
      <c r="AEU108" s="229"/>
      <c r="AEV108" s="229"/>
      <c r="AEW108" s="229"/>
      <c r="AEX108" s="229"/>
      <c r="AEY108" s="229"/>
      <c r="AEZ108" s="229"/>
      <c r="AFA108" s="229"/>
      <c r="AFB108" s="229"/>
      <c r="AFC108" s="229"/>
      <c r="AFD108" s="229"/>
      <c r="AFE108" s="229"/>
      <c r="AFF108" s="229"/>
      <c r="AFG108" s="229"/>
      <c r="AFH108" s="229"/>
      <c r="AFI108" s="229"/>
      <c r="AFJ108" s="229"/>
      <c r="AFK108" s="229"/>
      <c r="AFL108" s="229"/>
      <c r="AFM108" s="229"/>
      <c r="AFN108" s="229"/>
      <c r="AFO108" s="229"/>
      <c r="AFP108" s="229"/>
      <c r="AFQ108" s="229"/>
      <c r="AFR108" s="229"/>
      <c r="AFS108" s="229"/>
      <c r="AFT108" s="229"/>
      <c r="AFU108" s="229"/>
      <c r="AFV108" s="229"/>
      <c r="AFW108" s="229"/>
      <c r="AFX108" s="229"/>
      <c r="AFY108" s="229"/>
      <c r="AFZ108" s="229"/>
      <c r="AGA108" s="229"/>
      <c r="AGB108" s="229"/>
      <c r="AGC108" s="229"/>
      <c r="AGD108" s="229"/>
      <c r="AGE108" s="229"/>
      <c r="AGF108" s="229"/>
      <c r="AGG108" s="229"/>
      <c r="AGH108" s="229"/>
      <c r="AGI108" s="229"/>
      <c r="AGJ108" s="229"/>
      <c r="AGK108" s="229"/>
      <c r="AGL108" s="229"/>
      <c r="AGM108" s="229"/>
      <c r="AGN108" s="229"/>
      <c r="AGO108" s="229"/>
      <c r="AGP108" s="229"/>
      <c r="AGQ108" s="229"/>
      <c r="AGR108" s="229"/>
      <c r="AGS108" s="229"/>
      <c r="AGT108" s="229"/>
      <c r="AGU108" s="229"/>
      <c r="AGV108" s="229"/>
      <c r="AGW108" s="229"/>
      <c r="AGX108" s="229"/>
      <c r="AGY108" s="229"/>
      <c r="AGZ108" s="229"/>
      <c r="AHA108" s="229"/>
      <c r="AHB108" s="229"/>
      <c r="AHC108" s="229"/>
      <c r="AHD108" s="229"/>
      <c r="AHE108" s="229"/>
      <c r="AHF108" s="229"/>
      <c r="AHG108" s="229"/>
      <c r="AHH108" s="229"/>
      <c r="AHI108" s="229"/>
      <c r="AHJ108" s="229"/>
      <c r="AHK108" s="229"/>
      <c r="AHL108" s="229"/>
      <c r="AHM108" s="229"/>
      <c r="AHN108" s="229"/>
      <c r="AHO108" s="229"/>
      <c r="AHP108" s="229"/>
      <c r="AHQ108" s="229"/>
      <c r="AHR108" s="229"/>
      <c r="AHS108" s="229"/>
      <c r="AHT108" s="229"/>
      <c r="AHU108" s="229"/>
      <c r="AHV108" s="229"/>
      <c r="AHW108" s="229"/>
      <c r="AHX108" s="229"/>
      <c r="AHY108" s="229"/>
      <c r="AHZ108" s="229"/>
      <c r="AIA108" s="229"/>
      <c r="AIB108" s="229"/>
      <c r="AIC108" s="229"/>
      <c r="AID108" s="229"/>
      <c r="AIE108" s="229"/>
      <c r="AIF108" s="229"/>
      <c r="AIG108" s="229"/>
      <c r="AIH108" s="229"/>
      <c r="AII108" s="229"/>
      <c r="AIJ108" s="229"/>
      <c r="AIK108" s="229"/>
      <c r="AIL108" s="229"/>
      <c r="AIM108" s="229"/>
      <c r="AIN108" s="229"/>
      <c r="AIO108" s="229"/>
      <c r="AIP108" s="229"/>
      <c r="AIQ108" s="229"/>
      <c r="AIR108" s="229"/>
      <c r="AIS108" s="229"/>
      <c r="AIT108" s="229"/>
      <c r="AIU108" s="229"/>
      <c r="AIV108" s="229"/>
      <c r="AIW108" s="229"/>
      <c r="AIX108" s="229"/>
      <c r="AIY108" s="229"/>
      <c r="AIZ108" s="229"/>
      <c r="AJA108" s="229"/>
      <c r="AJB108" s="229"/>
      <c r="AJC108" s="229"/>
      <c r="AJD108" s="229"/>
      <c r="AJE108" s="229"/>
      <c r="AJF108" s="229"/>
      <c r="AJG108" s="229"/>
      <c r="AJH108" s="229"/>
      <c r="AJI108" s="229"/>
      <c r="AJJ108" s="229"/>
      <c r="AJK108" s="229"/>
      <c r="AJL108" s="229"/>
      <c r="AJM108" s="229"/>
      <c r="AJN108" s="229"/>
      <c r="AJO108" s="229"/>
      <c r="AJP108" s="229"/>
      <c r="AJQ108" s="229"/>
      <c r="AJR108" s="229"/>
      <c r="AJS108" s="229"/>
      <c r="AJT108" s="229"/>
      <c r="AJU108" s="229"/>
      <c r="AJV108" s="229"/>
      <c r="AJW108" s="229"/>
      <c r="AJX108" s="229"/>
      <c r="AJY108" s="229"/>
      <c r="AJZ108" s="229"/>
      <c r="AKA108" s="229"/>
      <c r="AKB108" s="229"/>
      <c r="AKC108" s="229"/>
      <c r="AKD108" s="229"/>
      <c r="AKE108" s="229"/>
      <c r="AKF108" s="229"/>
      <c r="AKG108" s="229"/>
      <c r="AKH108" s="229"/>
      <c r="AKI108" s="229"/>
      <c r="AKJ108" s="229"/>
      <c r="AKK108" s="229"/>
      <c r="AKL108" s="229"/>
      <c r="AKM108" s="229"/>
      <c r="AKN108" s="229"/>
      <c r="AKO108" s="229"/>
      <c r="AKP108" s="229"/>
      <c r="AKQ108" s="229"/>
      <c r="AKR108" s="229"/>
      <c r="AKS108" s="229"/>
      <c r="AKT108" s="229"/>
      <c r="AKU108" s="229"/>
      <c r="AKV108" s="229"/>
      <c r="AKW108" s="229"/>
      <c r="AKX108" s="229"/>
      <c r="AKY108" s="229"/>
      <c r="AKZ108" s="229"/>
      <c r="ALA108" s="229"/>
      <c r="ALB108" s="229"/>
      <c r="ALC108" s="229"/>
      <c r="ALD108" s="229"/>
      <c r="ALE108" s="229"/>
      <c r="ALF108" s="229"/>
      <c r="ALG108" s="229"/>
      <c r="ALH108" s="229"/>
      <c r="ALI108" s="229"/>
      <c r="ALJ108" s="229"/>
      <c r="ALK108" s="229"/>
      <c r="ALL108" s="229"/>
      <c r="ALM108" s="229"/>
      <c r="ALN108" s="229"/>
      <c r="ALO108" s="229"/>
      <c r="ALP108" s="229"/>
      <c r="ALQ108" s="229"/>
      <c r="ALR108" s="229"/>
      <c r="ALS108" s="229"/>
      <c r="ALT108" s="229"/>
      <c r="ALU108" s="229"/>
      <c r="ALV108" s="229"/>
      <c r="ALW108" s="229"/>
      <c r="ALX108" s="229"/>
      <c r="ALY108" s="229"/>
      <c r="ALZ108" s="229"/>
      <c r="AMA108" s="229"/>
      <c r="AMB108" s="229"/>
      <c r="AMC108" s="229"/>
      <c r="AMD108" s="229"/>
      <c r="AME108" s="229"/>
      <c r="AMF108" s="229"/>
      <c r="AMG108" s="229"/>
      <c r="AMH108" s="229"/>
      <c r="AMI108" s="229"/>
      <c r="AMJ108" s="229"/>
      <c r="AMK108" s="229"/>
      <c r="AML108" s="229"/>
      <c r="AMM108" s="229"/>
      <c r="AMN108" s="229"/>
      <c r="AMO108" s="229"/>
      <c r="AMP108" s="229"/>
      <c r="AMQ108" s="229"/>
      <c r="AMR108" s="229"/>
      <c r="AMS108" s="229"/>
      <c r="AMT108" s="229"/>
      <c r="AMU108" s="229"/>
      <c r="AMV108" s="229"/>
      <c r="AMW108" s="229"/>
      <c r="AMX108" s="229"/>
      <c r="AMY108" s="229"/>
      <c r="AMZ108" s="229"/>
      <c r="ANA108" s="229"/>
      <c r="ANB108" s="229"/>
      <c r="ANC108" s="229"/>
      <c r="AND108" s="229"/>
      <c r="ANE108" s="229"/>
      <c r="ANF108" s="229"/>
      <c r="ANG108" s="229"/>
      <c r="ANH108" s="229"/>
      <c r="ANI108" s="229"/>
      <c r="ANJ108" s="229"/>
      <c r="ANK108" s="229"/>
      <c r="ANL108" s="229"/>
      <c r="ANM108" s="229"/>
      <c r="ANN108" s="229"/>
      <c r="ANO108" s="229"/>
      <c r="ANP108" s="229"/>
      <c r="ANQ108" s="229"/>
      <c r="ANR108" s="229"/>
      <c r="ANS108" s="229"/>
      <c r="ANT108" s="229"/>
      <c r="ANU108" s="229"/>
      <c r="ANV108" s="229"/>
      <c r="ANW108" s="229"/>
      <c r="ANX108" s="229"/>
      <c r="ANY108" s="229"/>
      <c r="ANZ108" s="229"/>
      <c r="AOA108" s="229"/>
      <c r="AOB108" s="229"/>
      <c r="AOC108" s="229"/>
      <c r="AOD108" s="229"/>
      <c r="AOE108" s="229"/>
      <c r="AOF108" s="229"/>
      <c r="AOG108" s="229"/>
      <c r="AOH108" s="229"/>
      <c r="AOI108" s="229"/>
      <c r="AOJ108" s="229"/>
      <c r="AOK108" s="229"/>
      <c r="AOL108" s="229"/>
      <c r="AOM108" s="229"/>
      <c r="AON108" s="229"/>
      <c r="AOO108" s="229"/>
      <c r="AOP108" s="229"/>
      <c r="AOQ108" s="229"/>
      <c r="AOR108" s="229"/>
      <c r="AOS108" s="229"/>
      <c r="AOT108" s="229"/>
      <c r="AOU108" s="229"/>
      <c r="AOV108" s="229"/>
      <c r="AOW108" s="229"/>
      <c r="AOX108" s="229"/>
      <c r="AOY108" s="229"/>
      <c r="AOZ108" s="229"/>
      <c r="APA108" s="229"/>
      <c r="APB108" s="229"/>
      <c r="APC108" s="229"/>
      <c r="APD108" s="229"/>
      <c r="APE108" s="229"/>
      <c r="APF108" s="229"/>
      <c r="APG108" s="229"/>
      <c r="APH108" s="229"/>
      <c r="API108" s="229"/>
      <c r="APJ108" s="229"/>
      <c r="APK108" s="229"/>
      <c r="APL108" s="229"/>
      <c r="APM108" s="229"/>
      <c r="APN108" s="229"/>
      <c r="APO108" s="229"/>
      <c r="APP108" s="229"/>
      <c r="APQ108" s="229"/>
      <c r="APR108" s="229"/>
      <c r="APS108" s="229"/>
      <c r="APT108" s="229"/>
      <c r="APU108" s="229"/>
      <c r="APV108" s="229"/>
      <c r="APW108" s="229"/>
      <c r="APX108" s="229"/>
      <c r="APY108" s="229"/>
      <c r="APZ108" s="229"/>
      <c r="AQA108" s="229"/>
      <c r="AQB108" s="229"/>
      <c r="AQC108" s="229"/>
      <c r="AQD108" s="229"/>
      <c r="AQE108" s="229"/>
      <c r="AQF108" s="229"/>
      <c r="AQG108" s="229"/>
      <c r="AQH108" s="229"/>
      <c r="AQI108" s="229"/>
      <c r="AQJ108" s="229"/>
      <c r="AQK108" s="229"/>
      <c r="AQL108" s="229"/>
      <c r="AQM108" s="229"/>
      <c r="AQN108" s="229"/>
      <c r="AQO108" s="229"/>
      <c r="AQP108" s="229"/>
      <c r="AQQ108" s="229"/>
      <c r="AQR108" s="229"/>
      <c r="AQS108" s="229"/>
      <c r="AQT108" s="229"/>
      <c r="AQU108" s="229"/>
      <c r="AQV108" s="229"/>
      <c r="AQW108" s="229"/>
      <c r="AQX108" s="229"/>
      <c r="AQY108" s="229"/>
      <c r="AQZ108" s="229"/>
      <c r="ARA108" s="229"/>
      <c r="ARB108" s="229"/>
      <c r="ARC108" s="229"/>
      <c r="ARD108" s="229"/>
      <c r="ARE108" s="229"/>
      <c r="ARF108" s="229"/>
      <c r="ARG108" s="229"/>
      <c r="ARH108" s="229"/>
      <c r="ARI108" s="229"/>
      <c r="ARJ108" s="229"/>
      <c r="ARK108" s="229"/>
      <c r="ARL108" s="229"/>
      <c r="ARM108" s="229"/>
      <c r="ARN108" s="229"/>
      <c r="ARO108" s="229"/>
      <c r="ARP108" s="229"/>
      <c r="ARQ108" s="229"/>
      <c r="ARR108" s="229"/>
      <c r="ARS108" s="229"/>
      <c r="ART108" s="229"/>
      <c r="ARU108" s="229"/>
      <c r="ARV108" s="229"/>
      <c r="ARW108" s="229"/>
      <c r="ARX108" s="229"/>
      <c r="ARY108" s="229"/>
      <c r="ARZ108" s="229"/>
      <c r="ASA108" s="229"/>
      <c r="ASB108" s="229"/>
      <c r="ASC108" s="229"/>
      <c r="ASD108" s="229"/>
      <c r="ASE108" s="229"/>
      <c r="ASF108" s="229"/>
      <c r="ASG108" s="229"/>
      <c r="ASH108" s="229"/>
      <c r="ASI108" s="229"/>
      <c r="ASJ108" s="229"/>
      <c r="ASK108" s="229"/>
      <c r="ASL108" s="229"/>
      <c r="ASM108" s="229"/>
      <c r="ASN108" s="229"/>
      <c r="ASO108" s="229"/>
      <c r="ASP108" s="229"/>
      <c r="ASQ108" s="229"/>
      <c r="ASR108" s="229"/>
      <c r="ASS108" s="229"/>
      <c r="AST108" s="229"/>
      <c r="ASU108" s="229"/>
      <c r="ASV108" s="229"/>
      <c r="ASW108" s="229"/>
      <c r="ASX108" s="229"/>
      <c r="ASY108" s="229"/>
      <c r="ASZ108" s="229"/>
      <c r="ATA108" s="229"/>
      <c r="ATB108" s="229"/>
      <c r="ATC108" s="229"/>
      <c r="ATD108" s="229"/>
      <c r="ATE108" s="229"/>
      <c r="ATF108" s="229"/>
      <c r="ATG108" s="229"/>
      <c r="ATH108" s="229"/>
      <c r="ATI108" s="229"/>
      <c r="ATJ108" s="229"/>
      <c r="ATK108" s="229"/>
      <c r="ATL108" s="229"/>
      <c r="ATM108" s="229"/>
      <c r="ATN108" s="229"/>
      <c r="ATO108" s="229"/>
      <c r="ATP108" s="229"/>
      <c r="ATQ108" s="229"/>
      <c r="ATR108" s="229"/>
      <c r="ATS108" s="229"/>
      <c r="ATT108" s="229"/>
      <c r="ATU108" s="229"/>
      <c r="ATV108" s="229"/>
      <c r="ATW108" s="229"/>
      <c r="ATX108" s="229"/>
      <c r="ATY108" s="229"/>
      <c r="ATZ108" s="229"/>
      <c r="AUA108" s="229"/>
      <c r="AUB108" s="229"/>
      <c r="AUC108" s="229"/>
      <c r="AUD108" s="229"/>
      <c r="AUE108" s="229"/>
      <c r="AUF108" s="229"/>
      <c r="AUG108" s="229"/>
      <c r="AUH108" s="229"/>
      <c r="AUI108" s="229"/>
      <c r="AUJ108" s="229"/>
      <c r="AUK108" s="229"/>
      <c r="AUL108" s="229"/>
      <c r="AUM108" s="229"/>
      <c r="AUN108" s="229"/>
      <c r="AUO108" s="229"/>
      <c r="AUP108" s="229"/>
      <c r="AUQ108" s="229"/>
      <c r="AUR108" s="229"/>
      <c r="AUS108" s="229"/>
      <c r="AUT108" s="229"/>
      <c r="AUU108" s="229"/>
      <c r="AUV108" s="229"/>
      <c r="AUW108" s="229"/>
      <c r="AUX108" s="229"/>
      <c r="AUY108" s="229"/>
      <c r="AUZ108" s="229"/>
      <c r="AVA108" s="229"/>
      <c r="AVB108" s="229"/>
      <c r="AVC108" s="229"/>
      <c r="AVD108" s="229"/>
      <c r="AVE108" s="229"/>
      <c r="AVF108" s="229"/>
      <c r="AVG108" s="229"/>
      <c r="AVH108" s="229"/>
      <c r="AVI108" s="229"/>
      <c r="AVJ108" s="229"/>
      <c r="AVK108" s="229"/>
      <c r="AVL108" s="229"/>
      <c r="AVM108" s="229"/>
      <c r="AVN108" s="229"/>
      <c r="AVO108" s="229"/>
      <c r="AVP108" s="229"/>
      <c r="AVQ108" s="229"/>
      <c r="AVR108" s="229"/>
      <c r="AVS108" s="229"/>
      <c r="AVT108" s="229"/>
      <c r="AVU108" s="229"/>
      <c r="AVV108" s="229"/>
      <c r="AVW108" s="229"/>
      <c r="AVX108" s="229"/>
      <c r="AVY108" s="229"/>
      <c r="AVZ108" s="229"/>
      <c r="AWA108" s="229"/>
      <c r="AWB108" s="229"/>
      <c r="AWC108" s="229"/>
      <c r="AWD108" s="229"/>
      <c r="AWE108" s="229"/>
      <c r="AWF108" s="229"/>
      <c r="AWG108" s="229"/>
      <c r="AWH108" s="229"/>
      <c r="AWI108" s="229"/>
      <c r="AWJ108" s="229"/>
      <c r="AWK108" s="229"/>
      <c r="AWL108" s="229"/>
      <c r="AWM108" s="229"/>
      <c r="AWN108" s="229"/>
      <c r="AWO108" s="229"/>
      <c r="AWP108" s="229"/>
      <c r="AWQ108" s="229"/>
      <c r="AWR108" s="229"/>
      <c r="AWS108" s="229"/>
      <c r="AWT108" s="229"/>
      <c r="AWU108" s="229"/>
      <c r="AWV108" s="229"/>
      <c r="AWW108" s="229"/>
      <c r="AWX108" s="229"/>
      <c r="AWY108" s="229"/>
      <c r="AWZ108" s="229"/>
      <c r="AXA108" s="229"/>
      <c r="AXB108" s="229"/>
      <c r="AXC108" s="229"/>
      <c r="AXD108" s="229"/>
      <c r="AXE108" s="229"/>
      <c r="AXF108" s="229"/>
      <c r="AXG108" s="229"/>
      <c r="AXH108" s="229"/>
      <c r="AXI108" s="229"/>
      <c r="AXJ108" s="229"/>
      <c r="AXK108" s="229"/>
      <c r="AXL108" s="229"/>
      <c r="AXM108" s="229"/>
      <c r="AXN108" s="229"/>
      <c r="AXO108" s="229"/>
      <c r="AXP108" s="229"/>
      <c r="AXQ108" s="229"/>
      <c r="AXR108" s="229"/>
      <c r="AXS108" s="229"/>
      <c r="AXT108" s="229"/>
      <c r="AXU108" s="229"/>
      <c r="AXV108" s="229"/>
      <c r="AXW108" s="229"/>
      <c r="AXX108" s="229"/>
      <c r="AXY108" s="229"/>
      <c r="AXZ108" s="229"/>
      <c r="AYA108" s="229"/>
      <c r="AYB108" s="229"/>
      <c r="AYC108" s="229"/>
      <c r="AYD108" s="229"/>
      <c r="AYE108" s="229"/>
      <c r="AYF108" s="229"/>
      <c r="AYG108" s="229"/>
      <c r="AYH108" s="229"/>
      <c r="AYI108" s="229"/>
      <c r="AYJ108" s="229"/>
      <c r="AYK108" s="229"/>
      <c r="AYL108" s="229"/>
      <c r="AYM108" s="229"/>
      <c r="AYN108" s="229"/>
      <c r="AYO108" s="229"/>
      <c r="AYP108" s="229"/>
      <c r="AYQ108" s="229"/>
      <c r="AYR108" s="229"/>
      <c r="AYS108" s="229"/>
      <c r="AYT108" s="229"/>
      <c r="AYU108" s="229"/>
      <c r="AYV108" s="229"/>
      <c r="AYW108" s="229"/>
      <c r="AYX108" s="229"/>
      <c r="AYY108" s="229"/>
      <c r="AYZ108" s="229"/>
      <c r="AZA108" s="229"/>
      <c r="AZB108" s="229"/>
      <c r="AZC108" s="229"/>
      <c r="AZD108" s="229"/>
      <c r="AZE108" s="229"/>
      <c r="AZF108" s="229"/>
      <c r="AZG108" s="229"/>
      <c r="AZH108" s="229"/>
      <c r="AZI108" s="229"/>
      <c r="AZJ108" s="229"/>
      <c r="AZK108" s="229"/>
      <c r="AZL108" s="229"/>
      <c r="AZM108" s="229"/>
      <c r="AZN108" s="229"/>
      <c r="AZO108" s="229"/>
      <c r="AZP108" s="229"/>
      <c r="AZQ108" s="229"/>
      <c r="AZR108" s="229"/>
      <c r="AZS108" s="229"/>
      <c r="AZT108" s="229"/>
      <c r="AZU108" s="229"/>
      <c r="AZV108" s="229"/>
      <c r="AZW108" s="229"/>
      <c r="AZX108" s="229"/>
      <c r="AZY108" s="229"/>
      <c r="AZZ108" s="229"/>
      <c r="BAA108" s="229"/>
      <c r="BAB108" s="229"/>
      <c r="BAC108" s="229"/>
      <c r="BAD108" s="229"/>
      <c r="BAE108" s="229"/>
      <c r="BAF108" s="229"/>
      <c r="BAG108" s="229"/>
      <c r="BAH108" s="229"/>
      <c r="BAI108" s="229"/>
      <c r="BAJ108" s="229"/>
      <c r="BAK108" s="229"/>
      <c r="BAL108" s="229"/>
      <c r="BAM108" s="229"/>
      <c r="BAN108" s="229"/>
      <c r="BAO108" s="229"/>
      <c r="BAP108" s="229"/>
      <c r="BAQ108" s="229"/>
      <c r="BAR108" s="229"/>
      <c r="BAS108" s="229"/>
      <c r="BAT108" s="229"/>
      <c r="BAU108" s="229"/>
      <c r="BAV108" s="229"/>
      <c r="BAW108" s="229"/>
      <c r="BAX108" s="229"/>
      <c r="BAY108" s="229"/>
      <c r="BAZ108" s="229"/>
      <c r="BBA108" s="229"/>
      <c r="BBB108" s="229"/>
      <c r="BBC108" s="229"/>
      <c r="BBD108" s="229"/>
      <c r="BBE108" s="229"/>
      <c r="BBF108" s="229"/>
      <c r="BBG108" s="229"/>
      <c r="BBH108" s="229"/>
      <c r="BBI108" s="229"/>
      <c r="BBJ108" s="229"/>
      <c r="BBK108" s="229"/>
      <c r="BBL108" s="229"/>
      <c r="BBM108" s="229"/>
      <c r="BBN108" s="229"/>
      <c r="BBO108" s="229"/>
      <c r="BBP108" s="229"/>
      <c r="BBQ108" s="229"/>
      <c r="BBR108" s="229"/>
      <c r="BBS108" s="229"/>
      <c r="BBT108" s="229"/>
      <c r="BBU108" s="229"/>
      <c r="BBV108" s="229"/>
      <c r="BBW108" s="229"/>
      <c r="BBX108" s="229"/>
      <c r="BBY108" s="229"/>
      <c r="BBZ108" s="229"/>
      <c r="BCA108" s="229"/>
      <c r="BCB108" s="229"/>
      <c r="BCC108" s="229"/>
      <c r="BCD108" s="229"/>
      <c r="BCE108" s="229"/>
      <c r="BCF108" s="229"/>
      <c r="BCG108" s="229"/>
      <c r="BCH108" s="229"/>
      <c r="BCI108" s="229"/>
      <c r="BCJ108" s="229"/>
      <c r="BCK108" s="229"/>
      <c r="BCL108" s="229"/>
      <c r="BCM108" s="229"/>
      <c r="BCN108" s="229"/>
      <c r="BCO108" s="229"/>
      <c r="BCP108" s="229"/>
      <c r="BCQ108" s="229"/>
      <c r="BCR108" s="229"/>
      <c r="BCS108" s="229"/>
      <c r="BCT108" s="229"/>
      <c r="BCU108" s="229"/>
      <c r="BCV108" s="229"/>
      <c r="BCW108" s="229"/>
      <c r="BCX108" s="229"/>
      <c r="BCY108" s="229"/>
      <c r="BCZ108" s="229"/>
      <c r="BDA108" s="229"/>
      <c r="BDB108" s="229"/>
      <c r="BDC108" s="229"/>
      <c r="BDD108" s="229"/>
      <c r="BDE108" s="229"/>
      <c r="BDF108" s="229"/>
      <c r="BDG108" s="229"/>
      <c r="BDH108" s="229"/>
      <c r="BDI108" s="229"/>
      <c r="BDJ108" s="229"/>
      <c r="BDK108" s="229"/>
      <c r="BDL108" s="229"/>
      <c r="BDM108" s="229"/>
      <c r="BDN108" s="229"/>
      <c r="BDO108" s="229"/>
      <c r="BDP108" s="229"/>
      <c r="BDQ108" s="229"/>
      <c r="BDR108" s="229"/>
      <c r="BDS108" s="229"/>
      <c r="BDT108" s="229"/>
      <c r="BDU108" s="229"/>
      <c r="BDV108" s="229"/>
      <c r="BDW108" s="229"/>
      <c r="BDX108" s="229"/>
      <c r="BDY108" s="229"/>
      <c r="BDZ108" s="229"/>
      <c r="BEA108" s="229"/>
      <c r="BEB108" s="229"/>
      <c r="BEC108" s="229"/>
      <c r="BED108" s="229"/>
      <c r="BEE108" s="229"/>
      <c r="BEF108" s="229"/>
      <c r="BEG108" s="229"/>
      <c r="BEH108" s="229"/>
      <c r="BEI108" s="229"/>
      <c r="BEJ108" s="229"/>
      <c r="BEK108" s="229"/>
      <c r="BEL108" s="229"/>
      <c r="BEM108" s="229"/>
      <c r="BEN108" s="229"/>
      <c r="BEO108" s="229"/>
      <c r="BEP108" s="229"/>
      <c r="BEQ108" s="229"/>
      <c r="BER108" s="229"/>
      <c r="BES108" s="229"/>
      <c r="BET108" s="229"/>
      <c r="BEU108" s="229"/>
      <c r="BEV108" s="229"/>
      <c r="BEW108" s="229"/>
      <c r="BEX108" s="229"/>
      <c r="BEY108" s="229"/>
      <c r="BEZ108" s="229"/>
      <c r="BFA108" s="229"/>
      <c r="BFB108" s="229"/>
      <c r="BFC108" s="229"/>
      <c r="BFD108" s="229"/>
      <c r="BFE108" s="229"/>
      <c r="BFF108" s="229"/>
      <c r="BFG108" s="229"/>
      <c r="BFH108" s="229"/>
      <c r="BFI108" s="229"/>
      <c r="BFJ108" s="229"/>
      <c r="BFK108" s="229"/>
      <c r="BFL108" s="229"/>
      <c r="BFM108" s="229"/>
      <c r="BFN108" s="229"/>
      <c r="BFO108" s="229"/>
      <c r="BFP108" s="229"/>
      <c r="BFQ108" s="229"/>
      <c r="BFR108" s="229"/>
      <c r="BFS108" s="229"/>
      <c r="BFT108" s="229"/>
      <c r="BFU108" s="229"/>
      <c r="BFV108" s="229"/>
      <c r="BFW108" s="229"/>
      <c r="BFX108" s="229"/>
      <c r="BFY108" s="229"/>
      <c r="BFZ108" s="229"/>
      <c r="BGA108" s="229"/>
      <c r="BGB108" s="229"/>
      <c r="BGC108" s="229"/>
      <c r="BGD108" s="229"/>
      <c r="BGE108" s="229"/>
      <c r="BGF108" s="229"/>
      <c r="BGG108" s="229"/>
      <c r="BGH108" s="229"/>
      <c r="BGI108" s="229"/>
      <c r="BGJ108" s="229"/>
      <c r="BGK108" s="229"/>
      <c r="BGL108" s="229"/>
      <c r="BGM108" s="229"/>
      <c r="BGN108" s="229"/>
      <c r="BGO108" s="229"/>
      <c r="BGP108" s="229"/>
      <c r="BGQ108" s="229"/>
      <c r="BGR108" s="229"/>
      <c r="BGS108" s="229"/>
      <c r="BGT108" s="229"/>
      <c r="BGU108" s="229"/>
      <c r="BGV108" s="229"/>
      <c r="BGW108" s="229"/>
      <c r="BGX108" s="229"/>
      <c r="BGY108" s="229"/>
      <c r="BGZ108" s="229"/>
      <c r="BHA108" s="229"/>
      <c r="BHB108" s="229"/>
      <c r="BHC108" s="229"/>
      <c r="BHD108" s="229"/>
      <c r="BHE108" s="229"/>
      <c r="BHF108" s="229"/>
      <c r="BHG108" s="229"/>
      <c r="BHH108" s="229"/>
      <c r="BHI108" s="229"/>
      <c r="BHJ108" s="229"/>
      <c r="BHK108" s="229"/>
      <c r="BHL108" s="229"/>
      <c r="BHM108" s="229"/>
      <c r="BHN108" s="229"/>
      <c r="BHO108" s="229"/>
      <c r="BHP108" s="229"/>
      <c r="BHQ108" s="229"/>
      <c r="BHR108" s="229"/>
      <c r="BHS108" s="229"/>
      <c r="BHT108" s="229"/>
      <c r="BHU108" s="229"/>
      <c r="BHV108" s="229"/>
      <c r="BHW108" s="229"/>
      <c r="BHX108" s="229"/>
      <c r="BHY108" s="229"/>
      <c r="BHZ108" s="229"/>
      <c r="BIA108" s="229"/>
      <c r="BIB108" s="229"/>
      <c r="BIC108" s="229"/>
      <c r="BID108" s="229"/>
      <c r="BIE108" s="229"/>
      <c r="BIF108" s="229"/>
      <c r="BIG108" s="229"/>
      <c r="BIH108" s="229"/>
      <c r="BII108" s="229"/>
      <c r="BIJ108" s="229"/>
      <c r="BIK108" s="229"/>
      <c r="BIL108" s="229"/>
      <c r="BIM108" s="229"/>
      <c r="BIN108" s="229"/>
      <c r="BIO108" s="229"/>
      <c r="BIP108" s="229"/>
      <c r="BIQ108" s="229"/>
      <c r="BIR108" s="229"/>
      <c r="BIS108" s="229"/>
      <c r="BIT108" s="229"/>
      <c r="BIU108" s="229"/>
      <c r="BIV108" s="229"/>
      <c r="BIW108" s="229"/>
      <c r="BIX108" s="229"/>
      <c r="BIY108" s="229"/>
      <c r="BIZ108" s="229"/>
      <c r="BJA108" s="229"/>
      <c r="BJB108" s="229"/>
      <c r="BJC108" s="229"/>
      <c r="BJD108" s="229"/>
      <c r="BJE108" s="229"/>
      <c r="BJF108" s="229"/>
      <c r="BJG108" s="229"/>
      <c r="BJH108" s="229"/>
      <c r="BJI108" s="229"/>
      <c r="BJJ108" s="229"/>
      <c r="BJK108" s="229"/>
      <c r="BJL108" s="229"/>
      <c r="BJM108" s="229"/>
      <c r="BJN108" s="229"/>
      <c r="BJO108" s="229"/>
      <c r="BJP108" s="229"/>
      <c r="BJQ108" s="229"/>
      <c r="BJR108" s="229"/>
      <c r="BJS108" s="229"/>
      <c r="BJT108" s="229"/>
      <c r="BJU108" s="229"/>
      <c r="BJV108" s="229"/>
      <c r="BJW108" s="229"/>
      <c r="BJX108" s="229"/>
      <c r="BJY108" s="229"/>
      <c r="BJZ108" s="229"/>
      <c r="BKA108" s="229"/>
      <c r="BKB108" s="229"/>
      <c r="BKC108" s="229"/>
      <c r="BKD108" s="229"/>
      <c r="BKE108" s="229"/>
      <c r="BKF108" s="229"/>
      <c r="BKG108" s="229"/>
      <c r="BKH108" s="229"/>
      <c r="BKI108" s="229"/>
      <c r="BKJ108" s="229"/>
      <c r="BKK108" s="229"/>
      <c r="BKL108" s="229"/>
      <c r="BKM108" s="229"/>
      <c r="BKN108" s="229"/>
      <c r="BKO108" s="229"/>
      <c r="BKP108" s="229"/>
      <c r="BKQ108" s="229"/>
      <c r="BKR108" s="229"/>
      <c r="BKS108" s="229"/>
      <c r="BKT108" s="229"/>
      <c r="BKU108" s="229"/>
      <c r="BKV108" s="229"/>
      <c r="BKW108" s="229"/>
      <c r="BKX108" s="229"/>
      <c r="BKY108" s="229"/>
      <c r="BKZ108" s="229"/>
      <c r="BLA108" s="229"/>
      <c r="BLB108" s="229"/>
      <c r="BLC108" s="229"/>
      <c r="BLD108" s="229"/>
      <c r="BLE108" s="229"/>
      <c r="BLF108" s="229"/>
      <c r="BLG108" s="229"/>
      <c r="BLH108" s="229"/>
      <c r="BLI108" s="229"/>
      <c r="BLJ108" s="229"/>
      <c r="BLK108" s="229"/>
      <c r="BLL108" s="229"/>
      <c r="BLM108" s="229"/>
      <c r="BLN108" s="229"/>
      <c r="BLO108" s="229"/>
      <c r="BLP108" s="229"/>
      <c r="BLQ108" s="229"/>
      <c r="BLR108" s="229"/>
      <c r="BLS108" s="229"/>
      <c r="BLT108" s="229"/>
      <c r="BLU108" s="229"/>
      <c r="BLV108" s="229"/>
      <c r="BLW108" s="229"/>
      <c r="BLX108" s="229"/>
      <c r="BLY108" s="229"/>
      <c r="BLZ108" s="229"/>
      <c r="BMA108" s="229"/>
      <c r="BMB108" s="229"/>
      <c r="BMC108" s="229"/>
      <c r="BMD108" s="229"/>
      <c r="BME108" s="229"/>
      <c r="BMF108" s="229"/>
      <c r="BMG108" s="229"/>
      <c r="BMH108" s="229"/>
      <c r="BMI108" s="229"/>
      <c r="BMJ108" s="229"/>
      <c r="BMK108" s="229"/>
      <c r="BML108" s="229"/>
      <c r="BMM108" s="229"/>
      <c r="BMN108" s="229"/>
      <c r="BMO108" s="229"/>
      <c r="BMP108" s="229"/>
      <c r="BMQ108" s="229"/>
      <c r="BMR108" s="229"/>
      <c r="BMS108" s="229"/>
      <c r="BMT108" s="229"/>
      <c r="BMU108" s="229"/>
      <c r="BMV108" s="229"/>
      <c r="BMW108" s="229"/>
      <c r="BMX108" s="229"/>
      <c r="BMY108" s="229"/>
      <c r="BMZ108" s="229"/>
      <c r="BNA108" s="229"/>
      <c r="BNB108" s="229"/>
      <c r="BNC108" s="229"/>
      <c r="BND108" s="229"/>
      <c r="BNE108" s="229"/>
      <c r="BNF108" s="229"/>
      <c r="BNG108" s="229"/>
      <c r="BNH108" s="229"/>
      <c r="BNI108" s="229"/>
      <c r="BNJ108" s="229"/>
      <c r="BNK108" s="229"/>
      <c r="BNL108" s="229"/>
      <c r="BNM108" s="229"/>
      <c r="BNN108" s="229"/>
      <c r="BNO108" s="229"/>
      <c r="BNP108" s="229"/>
      <c r="BNQ108" s="229"/>
      <c r="BNR108" s="229"/>
      <c r="BNS108" s="229"/>
      <c r="BNT108" s="229"/>
      <c r="BNU108" s="229"/>
      <c r="BNV108" s="229"/>
      <c r="BNW108" s="229"/>
      <c r="BNX108" s="229"/>
      <c r="BNY108" s="229"/>
      <c r="BNZ108" s="229"/>
      <c r="BOA108" s="229"/>
      <c r="BOB108" s="229"/>
      <c r="BOC108" s="229"/>
      <c r="BOD108" s="229"/>
      <c r="BOE108" s="229"/>
      <c r="BOF108" s="229"/>
      <c r="BOG108" s="229"/>
      <c r="BOH108" s="229"/>
      <c r="BOI108" s="229"/>
      <c r="BOJ108" s="229"/>
      <c r="BOK108" s="229"/>
      <c r="BOL108" s="229"/>
      <c r="BOM108" s="229"/>
      <c r="BON108" s="229"/>
      <c r="BOO108" s="229"/>
      <c r="BOP108" s="229"/>
      <c r="BOQ108" s="229"/>
      <c r="BOR108" s="229"/>
      <c r="BOS108" s="229"/>
      <c r="BOT108" s="229"/>
      <c r="BOU108" s="229"/>
      <c r="BOV108" s="229"/>
      <c r="BOW108" s="229"/>
      <c r="BOX108" s="229"/>
      <c r="BOY108" s="229"/>
      <c r="BOZ108" s="229"/>
      <c r="BPA108" s="229"/>
      <c r="BPB108" s="229"/>
      <c r="BPC108" s="229"/>
      <c r="BPD108" s="229"/>
      <c r="BPE108" s="229"/>
      <c r="BPF108" s="229"/>
      <c r="BPG108" s="229"/>
      <c r="BPH108" s="229"/>
      <c r="BPI108" s="229"/>
      <c r="BPJ108" s="229"/>
      <c r="BPK108" s="229"/>
      <c r="BPL108" s="229"/>
      <c r="BPM108" s="229"/>
      <c r="BPN108" s="229"/>
      <c r="BPO108" s="229"/>
      <c r="BPP108" s="229"/>
      <c r="BPQ108" s="229"/>
      <c r="BPR108" s="229"/>
      <c r="BPS108" s="229"/>
      <c r="BPT108" s="229"/>
      <c r="BPU108" s="229"/>
      <c r="BPV108" s="229"/>
      <c r="BPW108" s="229"/>
      <c r="BPX108" s="229"/>
      <c r="BPY108" s="229"/>
      <c r="BPZ108" s="229"/>
      <c r="BQA108" s="229"/>
      <c r="BQB108" s="229"/>
      <c r="BQC108" s="229"/>
      <c r="BQD108" s="229"/>
      <c r="BQE108" s="229"/>
      <c r="BQF108" s="229"/>
      <c r="BQG108" s="229"/>
      <c r="BQH108" s="229"/>
      <c r="BQI108" s="229"/>
      <c r="BQJ108" s="229"/>
      <c r="BQK108" s="229"/>
      <c r="BQL108" s="229"/>
      <c r="BQM108" s="229"/>
      <c r="BQN108" s="229"/>
      <c r="BQO108" s="229"/>
      <c r="BQP108" s="229"/>
      <c r="BQQ108" s="229"/>
      <c r="BQR108" s="229"/>
      <c r="BQS108" s="229"/>
      <c r="BQT108" s="229"/>
      <c r="BQU108" s="229"/>
      <c r="BQV108" s="229"/>
      <c r="BQW108" s="229"/>
      <c r="BQX108" s="229"/>
      <c r="BQY108" s="229"/>
      <c r="BQZ108" s="229"/>
      <c r="BRA108" s="229"/>
      <c r="BRB108" s="229"/>
      <c r="BRC108" s="229"/>
      <c r="BRD108" s="229"/>
      <c r="BRE108" s="229"/>
      <c r="BRF108" s="229"/>
      <c r="BRG108" s="229"/>
      <c r="BRH108" s="229"/>
      <c r="BRI108" s="229"/>
      <c r="BRJ108" s="229"/>
      <c r="BRK108" s="229"/>
      <c r="BRL108" s="229"/>
      <c r="BRM108" s="229"/>
      <c r="BRN108" s="229"/>
      <c r="BRO108" s="229"/>
      <c r="BRP108" s="229"/>
      <c r="BRQ108" s="229"/>
      <c r="BRR108" s="229"/>
      <c r="BRS108" s="229"/>
      <c r="BRT108" s="229"/>
      <c r="BRU108" s="229"/>
      <c r="BRV108" s="229"/>
      <c r="BRW108" s="229"/>
      <c r="BRX108" s="229"/>
      <c r="BRY108" s="229"/>
      <c r="BRZ108" s="229"/>
      <c r="BSA108" s="229"/>
      <c r="BSB108" s="229"/>
      <c r="BSC108" s="229"/>
      <c r="BSD108" s="229"/>
      <c r="BSE108" s="229"/>
      <c r="BSF108" s="229"/>
      <c r="BSG108" s="229"/>
      <c r="BSH108" s="229"/>
      <c r="BSI108" s="229"/>
      <c r="BSJ108" s="229"/>
      <c r="BSK108" s="229"/>
      <c r="BSL108" s="229"/>
      <c r="BSM108" s="229"/>
      <c r="BSN108" s="229"/>
      <c r="BSO108" s="229"/>
      <c r="BSP108" s="229"/>
      <c r="BSQ108" s="229"/>
      <c r="BSR108" s="229"/>
      <c r="BSS108" s="229"/>
      <c r="BST108" s="229"/>
      <c r="BSU108" s="229"/>
      <c r="BSV108" s="229"/>
      <c r="BSW108" s="229"/>
      <c r="BSX108" s="229"/>
      <c r="BSY108" s="229"/>
      <c r="BSZ108" s="229"/>
      <c r="BTA108" s="229"/>
      <c r="BTB108" s="229"/>
      <c r="BTC108" s="229"/>
      <c r="BTD108" s="229"/>
      <c r="BTE108" s="229"/>
      <c r="BTF108" s="229"/>
      <c r="BTG108" s="229"/>
      <c r="BTH108" s="229"/>
      <c r="BTI108" s="229"/>
      <c r="BTJ108" s="229"/>
      <c r="BTK108" s="229"/>
      <c r="BTL108" s="229"/>
      <c r="BTM108" s="229"/>
      <c r="BTN108" s="229"/>
      <c r="BTO108" s="229"/>
      <c r="BTP108" s="229"/>
      <c r="BTQ108" s="229"/>
      <c r="BTR108" s="229"/>
      <c r="BTS108" s="229"/>
      <c r="BTT108" s="229"/>
      <c r="BTU108" s="229"/>
      <c r="BTV108" s="229"/>
      <c r="BTW108" s="229"/>
      <c r="BTX108" s="229"/>
      <c r="BTY108" s="229"/>
      <c r="BTZ108" s="229"/>
      <c r="BUA108" s="229"/>
      <c r="BUB108" s="229"/>
      <c r="BUC108" s="229"/>
      <c r="BUD108" s="229"/>
      <c r="BUE108" s="229"/>
      <c r="BUF108" s="229"/>
      <c r="BUG108" s="229"/>
      <c r="BUH108" s="229"/>
      <c r="BUI108" s="229"/>
      <c r="BUJ108" s="229"/>
      <c r="BUK108" s="229"/>
      <c r="BUL108" s="229"/>
      <c r="BUM108" s="229"/>
      <c r="BUN108" s="229"/>
      <c r="BUO108" s="229"/>
      <c r="BUP108" s="229"/>
      <c r="BUQ108" s="229"/>
      <c r="BUR108" s="229"/>
      <c r="BUS108" s="229"/>
      <c r="BUT108" s="229"/>
      <c r="BUU108" s="229"/>
      <c r="BUV108" s="229"/>
      <c r="BUW108" s="229"/>
      <c r="BUX108" s="229"/>
      <c r="BUY108" s="229"/>
      <c r="BUZ108" s="229"/>
      <c r="BVA108" s="229"/>
      <c r="BVB108" s="229"/>
      <c r="BVC108" s="229"/>
      <c r="BVD108" s="229"/>
      <c r="BVE108" s="229"/>
      <c r="BVF108" s="229"/>
      <c r="BVG108" s="229"/>
      <c r="BVH108" s="229"/>
      <c r="BVI108" s="229"/>
      <c r="BVJ108" s="229"/>
      <c r="BVK108" s="229"/>
      <c r="BVL108" s="229"/>
      <c r="BVM108" s="229"/>
      <c r="BVN108" s="229"/>
      <c r="BVO108" s="229"/>
      <c r="BVP108" s="229"/>
      <c r="BVQ108" s="229"/>
      <c r="BVR108" s="229"/>
      <c r="BVS108" s="229"/>
      <c r="BVT108" s="229"/>
      <c r="BVU108" s="229"/>
      <c r="BVV108" s="229"/>
      <c r="BVW108" s="229"/>
      <c r="BVX108" s="229"/>
      <c r="BVY108" s="229"/>
      <c r="BVZ108" s="229"/>
      <c r="BWA108" s="229"/>
      <c r="BWB108" s="229"/>
      <c r="BWC108" s="229"/>
      <c r="BWD108" s="229"/>
      <c r="BWE108" s="229"/>
      <c r="BWF108" s="229"/>
      <c r="BWG108" s="229"/>
      <c r="BWH108" s="229"/>
      <c r="BWI108" s="229"/>
      <c r="BWJ108" s="229"/>
      <c r="BWK108" s="229"/>
      <c r="BWL108" s="229"/>
      <c r="BWM108" s="229"/>
      <c r="BWN108" s="229"/>
      <c r="BWO108" s="229"/>
      <c r="BWP108" s="229"/>
      <c r="BWQ108" s="229"/>
      <c r="BWR108" s="229"/>
      <c r="BWS108" s="229"/>
      <c r="BWT108" s="229"/>
      <c r="BWU108" s="229"/>
      <c r="BWV108" s="229"/>
      <c r="BWW108" s="229"/>
      <c r="BWX108" s="229"/>
      <c r="BWY108" s="229"/>
      <c r="BWZ108" s="229"/>
      <c r="BXA108" s="229"/>
      <c r="BXB108" s="229"/>
      <c r="BXC108" s="229"/>
      <c r="BXD108" s="229"/>
      <c r="BXE108" s="229"/>
      <c r="BXF108" s="229"/>
      <c r="BXG108" s="229"/>
      <c r="BXH108" s="229"/>
      <c r="BXI108" s="229"/>
      <c r="BXJ108" s="229"/>
      <c r="BXK108" s="229"/>
      <c r="BXL108" s="229"/>
      <c r="BXM108" s="229"/>
      <c r="BXN108" s="229"/>
      <c r="BXO108" s="229"/>
      <c r="BXP108" s="229"/>
      <c r="BXQ108" s="229"/>
      <c r="BXR108" s="229"/>
      <c r="BXS108" s="229"/>
      <c r="BXT108" s="229"/>
      <c r="BXU108" s="229"/>
      <c r="BXV108" s="229"/>
      <c r="BXW108" s="229"/>
      <c r="BXX108" s="229"/>
      <c r="BXY108" s="229"/>
      <c r="BXZ108" s="229"/>
      <c r="BYA108" s="229"/>
      <c r="BYB108" s="229"/>
      <c r="BYC108" s="229"/>
      <c r="BYD108" s="229"/>
      <c r="BYE108" s="229"/>
      <c r="BYF108" s="229"/>
      <c r="BYG108" s="229"/>
      <c r="BYH108" s="229"/>
      <c r="BYI108" s="229"/>
      <c r="BYJ108" s="229"/>
      <c r="BYK108" s="229"/>
      <c r="BYL108" s="229"/>
      <c r="BYM108" s="229"/>
      <c r="BYN108" s="229"/>
      <c r="BYO108" s="229"/>
      <c r="BYP108" s="229"/>
      <c r="BYQ108" s="229"/>
      <c r="BYR108" s="229"/>
      <c r="BYS108" s="229"/>
      <c r="BYT108" s="229"/>
      <c r="BYU108" s="229"/>
      <c r="BYV108" s="229"/>
      <c r="BYW108" s="229"/>
      <c r="BYX108" s="229"/>
      <c r="BYY108" s="229"/>
      <c r="BYZ108" s="229"/>
      <c r="BZA108" s="229"/>
      <c r="BZB108" s="229"/>
      <c r="BZC108" s="229"/>
      <c r="BZD108" s="229"/>
      <c r="BZE108" s="229"/>
      <c r="BZF108" s="229"/>
      <c r="BZG108" s="229"/>
      <c r="BZH108" s="229"/>
      <c r="BZI108" s="229"/>
      <c r="BZJ108" s="229"/>
      <c r="BZK108" s="229"/>
      <c r="BZL108" s="229"/>
      <c r="BZM108" s="229"/>
      <c r="BZN108" s="229"/>
      <c r="BZO108" s="229"/>
      <c r="BZP108" s="229"/>
      <c r="BZQ108" s="229"/>
      <c r="BZR108" s="229"/>
      <c r="BZS108" s="229"/>
      <c r="BZT108" s="229"/>
      <c r="BZU108" s="229"/>
      <c r="BZV108" s="229"/>
      <c r="BZW108" s="229"/>
      <c r="BZX108" s="229"/>
      <c r="BZY108" s="229"/>
      <c r="BZZ108" s="229"/>
      <c r="CAA108" s="229"/>
      <c r="CAB108" s="229"/>
      <c r="CAC108" s="229"/>
      <c r="CAD108" s="229"/>
      <c r="CAE108" s="229"/>
      <c r="CAF108" s="229"/>
      <c r="CAG108" s="229"/>
      <c r="CAH108" s="229"/>
      <c r="CAI108" s="229"/>
      <c r="CAJ108" s="229"/>
      <c r="CAK108" s="229"/>
      <c r="CAL108" s="229"/>
      <c r="CAM108" s="229"/>
      <c r="CAN108" s="229"/>
      <c r="CAO108" s="229"/>
      <c r="CAP108" s="229"/>
      <c r="CAQ108" s="229"/>
      <c r="CAR108" s="229"/>
      <c r="CAS108" s="229"/>
      <c r="CAT108" s="229"/>
      <c r="CAU108" s="229"/>
      <c r="CAV108" s="229"/>
      <c r="CAW108" s="229"/>
      <c r="CAX108" s="229"/>
      <c r="CAY108" s="229"/>
      <c r="CAZ108" s="229"/>
      <c r="CBA108" s="229"/>
      <c r="CBB108" s="229"/>
      <c r="CBC108" s="229"/>
      <c r="CBD108" s="229"/>
      <c r="CBE108" s="229"/>
      <c r="CBF108" s="229"/>
      <c r="CBG108" s="229"/>
      <c r="CBH108" s="229"/>
      <c r="CBI108" s="229"/>
      <c r="CBJ108" s="229"/>
      <c r="CBK108" s="229"/>
      <c r="CBL108" s="229"/>
      <c r="CBM108" s="229"/>
      <c r="CBN108" s="229"/>
      <c r="CBO108" s="229"/>
      <c r="CBP108" s="229"/>
      <c r="CBQ108" s="229"/>
      <c r="CBR108" s="229"/>
      <c r="CBS108" s="229"/>
      <c r="CBT108" s="229"/>
      <c r="CBU108" s="229"/>
      <c r="CBV108" s="229"/>
      <c r="CBW108" s="229"/>
      <c r="CBX108" s="229"/>
      <c r="CBY108" s="229"/>
      <c r="CBZ108" s="229"/>
      <c r="CCA108" s="229"/>
      <c r="CCB108" s="229"/>
      <c r="CCC108" s="229"/>
      <c r="CCD108" s="229"/>
      <c r="CCE108" s="229"/>
      <c r="CCF108" s="229"/>
      <c r="CCG108" s="229"/>
      <c r="CCH108" s="229"/>
      <c r="CCI108" s="229"/>
      <c r="CCJ108" s="229"/>
      <c r="CCK108" s="229"/>
      <c r="CCL108" s="229"/>
      <c r="CCM108" s="229"/>
      <c r="CCN108" s="229"/>
      <c r="CCO108" s="229"/>
      <c r="CCP108" s="229"/>
      <c r="CCQ108" s="229"/>
      <c r="CCR108" s="229"/>
      <c r="CCS108" s="229"/>
      <c r="CCT108" s="229"/>
      <c r="CCU108" s="229"/>
      <c r="CCV108" s="229"/>
      <c r="CCW108" s="229"/>
      <c r="CCX108" s="229"/>
      <c r="CCY108" s="229"/>
      <c r="CCZ108" s="229"/>
      <c r="CDA108" s="229"/>
      <c r="CDB108" s="229"/>
      <c r="CDC108" s="229"/>
      <c r="CDD108" s="229"/>
      <c r="CDE108" s="229"/>
      <c r="CDF108" s="229"/>
      <c r="CDG108" s="229"/>
      <c r="CDH108" s="229"/>
      <c r="CDI108" s="229"/>
      <c r="CDJ108" s="229"/>
      <c r="CDK108" s="229"/>
      <c r="CDL108" s="229"/>
      <c r="CDM108" s="229"/>
      <c r="CDN108" s="229"/>
      <c r="CDO108" s="229"/>
      <c r="CDP108" s="229"/>
      <c r="CDQ108" s="229"/>
      <c r="CDR108" s="229"/>
      <c r="CDS108" s="229"/>
      <c r="CDT108" s="229"/>
      <c r="CDU108" s="229"/>
      <c r="CDV108" s="229"/>
      <c r="CDW108" s="229"/>
      <c r="CDX108" s="229"/>
      <c r="CDY108" s="229"/>
      <c r="CDZ108" s="229"/>
      <c r="CEA108" s="229"/>
      <c r="CEB108" s="229"/>
      <c r="CEC108" s="229"/>
      <c r="CED108" s="229"/>
      <c r="CEE108" s="229"/>
      <c r="CEF108" s="229"/>
      <c r="CEG108" s="229"/>
      <c r="CEH108" s="229"/>
      <c r="CEI108" s="229"/>
      <c r="CEJ108" s="229"/>
      <c r="CEK108" s="229"/>
      <c r="CEL108" s="229"/>
      <c r="CEM108" s="229"/>
      <c r="CEN108" s="229"/>
      <c r="CEO108" s="229"/>
      <c r="CEP108" s="229"/>
      <c r="CEQ108" s="229"/>
      <c r="CER108" s="229"/>
      <c r="CES108" s="229"/>
      <c r="CET108" s="229"/>
      <c r="CEU108" s="229"/>
      <c r="CEV108" s="229"/>
      <c r="CEW108" s="229"/>
      <c r="CEX108" s="229"/>
      <c r="CEY108" s="229"/>
      <c r="CEZ108" s="229"/>
      <c r="CFA108" s="229"/>
      <c r="CFB108" s="229"/>
      <c r="CFC108" s="229"/>
      <c r="CFD108" s="229"/>
      <c r="CFE108" s="229"/>
      <c r="CFF108" s="229"/>
      <c r="CFG108" s="229"/>
      <c r="CFH108" s="229"/>
      <c r="CFI108" s="229"/>
      <c r="CFJ108" s="229"/>
      <c r="CFK108" s="229"/>
      <c r="CFL108" s="229"/>
      <c r="CFM108" s="229"/>
      <c r="CFN108" s="229"/>
      <c r="CFO108" s="229"/>
      <c r="CFP108" s="229"/>
      <c r="CFQ108" s="229"/>
      <c r="CFR108" s="229"/>
      <c r="CFS108" s="229"/>
      <c r="CFT108" s="229"/>
      <c r="CFU108" s="229"/>
      <c r="CFV108" s="229"/>
      <c r="CFW108" s="229"/>
      <c r="CFX108" s="229"/>
      <c r="CFY108" s="229"/>
      <c r="CFZ108" s="229"/>
      <c r="CGA108" s="229"/>
      <c r="CGB108" s="229"/>
      <c r="CGC108" s="229"/>
      <c r="CGD108" s="229"/>
      <c r="CGE108" s="229"/>
      <c r="CGF108" s="229"/>
      <c r="CGG108" s="229"/>
      <c r="CGH108" s="229"/>
      <c r="CGI108" s="229"/>
      <c r="CGJ108" s="229"/>
      <c r="CGK108" s="229"/>
      <c r="CGL108" s="229"/>
      <c r="CGM108" s="229"/>
      <c r="CGN108" s="229"/>
      <c r="CGO108" s="229"/>
      <c r="CGP108" s="229"/>
      <c r="CGQ108" s="229"/>
      <c r="CGR108" s="229"/>
      <c r="CGS108" s="229"/>
      <c r="CGT108" s="229"/>
      <c r="CGU108" s="229"/>
      <c r="CGV108" s="229"/>
      <c r="CGW108" s="229"/>
      <c r="CGX108" s="229"/>
      <c r="CGY108" s="229"/>
      <c r="CGZ108" s="229"/>
      <c r="CHA108" s="229"/>
      <c r="CHB108" s="229"/>
      <c r="CHC108" s="229"/>
      <c r="CHD108" s="229"/>
      <c r="CHE108" s="229"/>
      <c r="CHF108" s="229"/>
      <c r="CHG108" s="229"/>
      <c r="CHH108" s="229"/>
      <c r="CHI108" s="229"/>
      <c r="CHJ108" s="229"/>
      <c r="CHK108" s="229"/>
      <c r="CHL108" s="229"/>
      <c r="CHM108" s="229"/>
      <c r="CHN108" s="229"/>
      <c r="CHO108" s="229"/>
      <c r="CHP108" s="229"/>
      <c r="CHQ108" s="229"/>
      <c r="CHR108" s="229"/>
      <c r="CHS108" s="229"/>
      <c r="CHT108" s="229"/>
      <c r="CHU108" s="229"/>
      <c r="CHV108" s="229"/>
      <c r="CHW108" s="229"/>
      <c r="CHX108" s="229"/>
      <c r="CHY108" s="229"/>
      <c r="CHZ108" s="229"/>
      <c r="CIA108" s="229"/>
      <c r="CIB108" s="229"/>
      <c r="CIC108" s="229"/>
      <c r="CID108" s="229"/>
      <c r="CIE108" s="229"/>
      <c r="CIF108" s="229"/>
      <c r="CIG108" s="229"/>
      <c r="CIH108" s="229"/>
      <c r="CII108" s="229"/>
      <c r="CIJ108" s="229"/>
      <c r="CIK108" s="229"/>
      <c r="CIL108" s="229"/>
      <c r="CIM108" s="229"/>
      <c r="CIN108" s="229"/>
      <c r="CIO108" s="229"/>
      <c r="CIP108" s="229"/>
      <c r="CIQ108" s="229"/>
      <c r="CIR108" s="229"/>
      <c r="CIS108" s="229"/>
      <c r="CIT108" s="229"/>
      <c r="CIU108" s="229"/>
      <c r="CIV108" s="229"/>
      <c r="CIW108" s="229"/>
      <c r="CIX108" s="229"/>
      <c r="CIY108" s="229"/>
      <c r="CIZ108" s="229"/>
      <c r="CJA108" s="229"/>
      <c r="CJB108" s="229"/>
      <c r="CJC108" s="229"/>
      <c r="CJD108" s="229"/>
      <c r="CJE108" s="229"/>
      <c r="CJF108" s="229"/>
      <c r="CJG108" s="229"/>
      <c r="CJH108" s="229"/>
      <c r="CJI108" s="229"/>
      <c r="CJJ108" s="229"/>
      <c r="CJK108" s="229"/>
      <c r="CJL108" s="229"/>
      <c r="CJM108" s="229"/>
      <c r="CJN108" s="229"/>
      <c r="CJO108" s="229"/>
      <c r="CJP108" s="229"/>
      <c r="CJQ108" s="229"/>
      <c r="CJR108" s="229"/>
      <c r="CJS108" s="229"/>
      <c r="CJT108" s="229"/>
      <c r="CJU108" s="229"/>
      <c r="CJV108" s="229"/>
      <c r="CJW108" s="229"/>
      <c r="CJX108" s="229"/>
      <c r="CJY108" s="229"/>
      <c r="CJZ108" s="229"/>
      <c r="CKA108" s="229"/>
      <c r="CKB108" s="229"/>
      <c r="CKC108" s="229"/>
      <c r="CKD108" s="229"/>
      <c r="CKE108" s="229"/>
      <c r="CKF108" s="229"/>
      <c r="CKG108" s="229"/>
      <c r="CKH108" s="229"/>
      <c r="CKI108" s="229"/>
      <c r="CKJ108" s="229"/>
      <c r="CKK108" s="229"/>
      <c r="CKL108" s="229"/>
      <c r="CKM108" s="229"/>
      <c r="CKN108" s="229"/>
      <c r="CKO108" s="229"/>
      <c r="CKP108" s="229"/>
      <c r="CKQ108" s="229"/>
      <c r="CKR108" s="229"/>
      <c r="CKS108" s="229"/>
      <c r="CKT108" s="229"/>
      <c r="CKU108" s="229"/>
      <c r="CKV108" s="229"/>
      <c r="CKW108" s="229"/>
      <c r="CKX108" s="229"/>
      <c r="CKY108" s="229"/>
      <c r="CKZ108" s="229"/>
      <c r="CLA108" s="229"/>
      <c r="CLB108" s="229"/>
      <c r="CLC108" s="229"/>
      <c r="CLD108" s="229"/>
      <c r="CLE108" s="229"/>
      <c r="CLF108" s="229"/>
      <c r="CLG108" s="229"/>
      <c r="CLH108" s="229"/>
      <c r="CLI108" s="229"/>
      <c r="CLJ108" s="229"/>
      <c r="CLK108" s="229"/>
      <c r="CLL108" s="229"/>
      <c r="CLM108" s="229"/>
      <c r="CLN108" s="229"/>
      <c r="CLO108" s="229"/>
      <c r="CLP108" s="229"/>
      <c r="CLQ108" s="229"/>
      <c r="CLR108" s="229"/>
      <c r="CLS108" s="229"/>
      <c r="CLT108" s="229"/>
      <c r="CLU108" s="229"/>
      <c r="CLV108" s="229"/>
      <c r="CLW108" s="229"/>
      <c r="CLX108" s="229"/>
      <c r="CLY108" s="229"/>
      <c r="CLZ108" s="229"/>
      <c r="CMA108" s="229"/>
      <c r="CMB108" s="229"/>
      <c r="CMC108" s="229"/>
      <c r="CMD108" s="229"/>
      <c r="CME108" s="229"/>
      <c r="CMF108" s="229"/>
      <c r="CMG108" s="229"/>
      <c r="CMH108" s="229"/>
      <c r="CMI108" s="229"/>
      <c r="CMJ108" s="229"/>
      <c r="CMK108" s="229"/>
      <c r="CML108" s="229"/>
      <c r="CMM108" s="229"/>
      <c r="CMN108" s="229"/>
      <c r="CMO108" s="229"/>
      <c r="CMP108" s="229"/>
      <c r="CMQ108" s="229"/>
      <c r="CMR108" s="229"/>
      <c r="CMS108" s="229"/>
      <c r="CMT108" s="229"/>
      <c r="CMU108" s="229"/>
      <c r="CMV108" s="229"/>
      <c r="CMW108" s="229"/>
      <c r="CMX108" s="229"/>
      <c r="CMY108" s="229"/>
      <c r="CMZ108" s="229"/>
      <c r="CNA108" s="229"/>
      <c r="CNB108" s="229"/>
      <c r="CNC108" s="229"/>
      <c r="CND108" s="229"/>
      <c r="CNE108" s="229"/>
      <c r="CNF108" s="229"/>
      <c r="CNG108" s="229"/>
      <c r="CNH108" s="229"/>
      <c r="CNI108" s="229"/>
      <c r="CNJ108" s="229"/>
      <c r="CNK108" s="229"/>
      <c r="CNL108" s="229"/>
      <c r="CNM108" s="229"/>
      <c r="CNN108" s="229"/>
      <c r="CNO108" s="229"/>
      <c r="CNP108" s="229"/>
      <c r="CNQ108" s="229"/>
      <c r="CNR108" s="229"/>
      <c r="CNS108" s="229"/>
      <c r="CNT108" s="229"/>
      <c r="CNU108" s="229"/>
      <c r="CNV108" s="229"/>
      <c r="CNW108" s="229"/>
      <c r="CNX108" s="229"/>
      <c r="CNY108" s="229"/>
      <c r="CNZ108" s="229"/>
      <c r="COA108" s="229"/>
      <c r="COB108" s="229"/>
      <c r="COC108" s="229"/>
      <c r="COD108" s="229"/>
      <c r="COE108" s="229"/>
      <c r="COF108" s="229"/>
      <c r="COG108" s="229"/>
      <c r="COH108" s="229"/>
      <c r="COI108" s="229"/>
      <c r="COJ108" s="229"/>
      <c r="COK108" s="229"/>
      <c r="COL108" s="229"/>
      <c r="COM108" s="229"/>
      <c r="CON108" s="229"/>
      <c r="COO108" s="229"/>
      <c r="COP108" s="229"/>
      <c r="COQ108" s="229"/>
      <c r="COR108" s="229"/>
      <c r="COS108" s="229"/>
      <c r="COT108" s="229"/>
      <c r="COU108" s="229"/>
      <c r="COV108" s="229"/>
      <c r="COW108" s="229"/>
      <c r="COX108" s="229"/>
      <c r="COY108" s="229"/>
      <c r="COZ108" s="229"/>
      <c r="CPA108" s="229"/>
      <c r="CPB108" s="229"/>
      <c r="CPC108" s="229"/>
      <c r="CPD108" s="229"/>
      <c r="CPE108" s="229"/>
      <c r="CPF108" s="229"/>
      <c r="CPG108" s="229"/>
      <c r="CPH108" s="229"/>
      <c r="CPI108" s="229"/>
      <c r="CPJ108" s="229"/>
      <c r="CPK108" s="229"/>
      <c r="CPL108" s="229"/>
      <c r="CPM108" s="229"/>
      <c r="CPN108" s="229"/>
      <c r="CPO108" s="229"/>
      <c r="CPP108" s="229"/>
      <c r="CPQ108" s="229"/>
      <c r="CPR108" s="229"/>
      <c r="CPS108" s="229"/>
      <c r="CPT108" s="229"/>
      <c r="CPU108" s="229"/>
      <c r="CPV108" s="229"/>
      <c r="CPW108" s="229"/>
      <c r="CPX108" s="229"/>
      <c r="CPY108" s="229"/>
      <c r="CPZ108" s="229"/>
      <c r="CQA108" s="229"/>
      <c r="CQB108" s="229"/>
      <c r="CQC108" s="229"/>
      <c r="CQD108" s="229"/>
      <c r="CQE108" s="229"/>
      <c r="CQF108" s="229"/>
      <c r="CQG108" s="229"/>
      <c r="CQH108" s="229"/>
      <c r="CQI108" s="229"/>
      <c r="CQJ108" s="229"/>
      <c r="CQK108" s="229"/>
      <c r="CQL108" s="229"/>
      <c r="CQM108" s="229"/>
      <c r="CQN108" s="229"/>
      <c r="CQO108" s="229"/>
      <c r="CQP108" s="229"/>
      <c r="CQQ108" s="229"/>
      <c r="CQR108" s="229"/>
      <c r="CQS108" s="229"/>
      <c r="CQT108" s="229"/>
      <c r="CQU108" s="229"/>
      <c r="CQV108" s="229"/>
      <c r="CQW108" s="229"/>
      <c r="CQX108" s="229"/>
      <c r="CQY108" s="229"/>
      <c r="CQZ108" s="229"/>
      <c r="CRA108" s="229"/>
      <c r="CRB108" s="229"/>
      <c r="CRC108" s="229"/>
      <c r="CRD108" s="229"/>
      <c r="CRE108" s="229"/>
      <c r="CRF108" s="229"/>
      <c r="CRG108" s="229"/>
      <c r="CRH108" s="229"/>
      <c r="CRI108" s="229"/>
      <c r="CRJ108" s="229"/>
      <c r="CRK108" s="229"/>
      <c r="CRL108" s="229"/>
      <c r="CRM108" s="229"/>
      <c r="CRN108" s="229"/>
      <c r="CRO108" s="229"/>
      <c r="CRP108" s="229"/>
      <c r="CRQ108" s="229"/>
      <c r="CRR108" s="229"/>
      <c r="CRS108" s="229"/>
      <c r="CRT108" s="229"/>
      <c r="CRU108" s="229"/>
      <c r="CRV108" s="229"/>
      <c r="CRW108" s="229"/>
      <c r="CRX108" s="229"/>
      <c r="CRY108" s="229"/>
      <c r="CRZ108" s="229"/>
      <c r="CSA108" s="229"/>
      <c r="CSB108" s="229"/>
      <c r="CSC108" s="229"/>
      <c r="CSD108" s="229"/>
      <c r="CSE108" s="229"/>
      <c r="CSF108" s="229"/>
      <c r="CSG108" s="229"/>
      <c r="CSH108" s="229"/>
      <c r="CSI108" s="229"/>
      <c r="CSJ108" s="229"/>
      <c r="CSK108" s="229"/>
      <c r="CSL108" s="229"/>
      <c r="CSM108" s="229"/>
      <c r="CSN108" s="229"/>
      <c r="CSO108" s="229"/>
      <c r="CSP108" s="229"/>
      <c r="CSQ108" s="229"/>
      <c r="CSR108" s="229"/>
      <c r="CSS108" s="229"/>
      <c r="CST108" s="229"/>
      <c r="CSU108" s="229"/>
      <c r="CSV108" s="229"/>
      <c r="CSW108" s="229"/>
      <c r="CSX108" s="229"/>
      <c r="CSY108" s="229"/>
      <c r="CSZ108" s="229"/>
      <c r="CTA108" s="229"/>
      <c r="CTB108" s="229"/>
      <c r="CTC108" s="229"/>
      <c r="CTD108" s="229"/>
      <c r="CTE108" s="229"/>
      <c r="CTF108" s="229"/>
      <c r="CTG108" s="229"/>
      <c r="CTH108" s="229"/>
      <c r="CTI108" s="229"/>
      <c r="CTJ108" s="229"/>
      <c r="CTK108" s="229"/>
      <c r="CTL108" s="229"/>
      <c r="CTM108" s="229"/>
      <c r="CTN108" s="229"/>
      <c r="CTO108" s="229"/>
      <c r="CTP108" s="229"/>
      <c r="CTQ108" s="229"/>
      <c r="CTR108" s="229"/>
      <c r="CTS108" s="229"/>
      <c r="CTT108" s="229"/>
      <c r="CTU108" s="229"/>
      <c r="CTV108" s="229"/>
      <c r="CTW108" s="229"/>
      <c r="CTX108" s="229"/>
      <c r="CTY108" s="229"/>
      <c r="CTZ108" s="229"/>
      <c r="CUA108" s="229"/>
      <c r="CUB108" s="229"/>
      <c r="CUC108" s="229"/>
      <c r="CUD108" s="229"/>
      <c r="CUE108" s="229"/>
      <c r="CUF108" s="229"/>
      <c r="CUG108" s="229"/>
      <c r="CUH108" s="229"/>
      <c r="CUI108" s="229"/>
      <c r="CUJ108" s="229"/>
      <c r="CUK108" s="229"/>
      <c r="CUL108" s="229"/>
      <c r="CUM108" s="229"/>
      <c r="CUN108" s="229"/>
      <c r="CUO108" s="229"/>
      <c r="CUP108" s="229"/>
      <c r="CUQ108" s="229"/>
      <c r="CUR108" s="229"/>
      <c r="CUS108" s="229"/>
      <c r="CUT108" s="229"/>
      <c r="CUU108" s="229"/>
      <c r="CUV108" s="229"/>
      <c r="CUW108" s="229"/>
      <c r="CUX108" s="229"/>
      <c r="CUY108" s="229"/>
      <c r="CUZ108" s="229"/>
      <c r="CVA108" s="229"/>
      <c r="CVB108" s="229"/>
      <c r="CVC108" s="229"/>
      <c r="CVD108" s="229"/>
      <c r="CVE108" s="229"/>
      <c r="CVF108" s="229"/>
      <c r="CVG108" s="229"/>
      <c r="CVH108" s="229"/>
      <c r="CVI108" s="229"/>
      <c r="CVJ108" s="229"/>
      <c r="CVK108" s="229"/>
      <c r="CVL108" s="229"/>
      <c r="CVM108" s="229"/>
      <c r="CVN108" s="229"/>
      <c r="CVO108" s="229"/>
      <c r="CVP108" s="229"/>
      <c r="CVQ108" s="229"/>
      <c r="CVR108" s="229"/>
      <c r="CVS108" s="229"/>
      <c r="CVT108" s="229"/>
      <c r="CVU108" s="229"/>
      <c r="CVV108" s="229"/>
      <c r="CVW108" s="229"/>
      <c r="CVX108" s="229"/>
      <c r="CVY108" s="229"/>
      <c r="CVZ108" s="229"/>
      <c r="CWA108" s="229"/>
      <c r="CWB108" s="229"/>
      <c r="CWC108" s="229"/>
      <c r="CWD108" s="229"/>
      <c r="CWE108" s="229"/>
      <c r="CWF108" s="229"/>
      <c r="CWG108" s="229"/>
      <c r="CWH108" s="229"/>
      <c r="CWI108" s="229"/>
      <c r="CWJ108" s="229"/>
      <c r="CWK108" s="229"/>
      <c r="CWL108" s="229"/>
      <c r="CWM108" s="229"/>
      <c r="CWN108" s="229"/>
      <c r="CWO108" s="229"/>
      <c r="CWP108" s="229"/>
      <c r="CWQ108" s="229"/>
      <c r="CWR108" s="229"/>
      <c r="CWS108" s="229"/>
      <c r="CWT108" s="229"/>
      <c r="CWU108" s="229"/>
      <c r="CWV108" s="229"/>
      <c r="CWW108" s="229"/>
      <c r="CWX108" s="229"/>
      <c r="CWY108" s="229"/>
      <c r="CWZ108" s="229"/>
      <c r="CXA108" s="229"/>
      <c r="CXB108" s="229"/>
      <c r="CXC108" s="229"/>
      <c r="CXD108" s="229"/>
      <c r="CXE108" s="229"/>
      <c r="CXF108" s="229"/>
      <c r="CXG108" s="229"/>
      <c r="CXH108" s="229"/>
      <c r="CXI108" s="229"/>
      <c r="CXJ108" s="229"/>
      <c r="CXK108" s="229"/>
      <c r="CXL108" s="229"/>
      <c r="CXM108" s="229"/>
      <c r="CXN108" s="229"/>
      <c r="CXO108" s="229"/>
      <c r="CXP108" s="229"/>
      <c r="CXQ108" s="229"/>
      <c r="CXR108" s="229"/>
      <c r="CXS108" s="229"/>
      <c r="CXT108" s="229"/>
      <c r="CXU108" s="229"/>
      <c r="CXV108" s="229"/>
      <c r="CXW108" s="229"/>
      <c r="CXX108" s="229"/>
      <c r="CXY108" s="229"/>
      <c r="CXZ108" s="229"/>
      <c r="CYA108" s="229"/>
      <c r="CYB108" s="229"/>
      <c r="CYC108" s="229"/>
      <c r="CYD108" s="229"/>
      <c r="CYE108" s="229"/>
      <c r="CYF108" s="229"/>
      <c r="CYG108" s="229"/>
      <c r="CYH108" s="229"/>
      <c r="CYI108" s="229"/>
      <c r="CYJ108" s="229"/>
      <c r="CYK108" s="229"/>
      <c r="CYL108" s="229"/>
      <c r="CYM108" s="229"/>
      <c r="CYN108" s="229"/>
      <c r="CYO108" s="229"/>
      <c r="CYP108" s="229"/>
      <c r="CYQ108" s="229"/>
      <c r="CYR108" s="229"/>
      <c r="CYS108" s="229"/>
      <c r="CYT108" s="229"/>
      <c r="CYU108" s="229"/>
      <c r="CYV108" s="229"/>
      <c r="CYW108" s="229"/>
      <c r="CYX108" s="229"/>
      <c r="CYY108" s="229"/>
      <c r="CYZ108" s="229"/>
      <c r="CZA108" s="229"/>
      <c r="CZB108" s="229"/>
      <c r="CZC108" s="229"/>
      <c r="CZD108" s="229"/>
      <c r="CZE108" s="229"/>
      <c r="CZF108" s="229"/>
      <c r="CZG108" s="229"/>
      <c r="CZH108" s="229"/>
      <c r="CZI108" s="229"/>
      <c r="CZJ108" s="229"/>
      <c r="CZK108" s="229"/>
      <c r="CZL108" s="229"/>
      <c r="CZM108" s="229"/>
      <c r="CZN108" s="229"/>
      <c r="CZO108" s="229"/>
      <c r="CZP108" s="229"/>
      <c r="CZQ108" s="229"/>
      <c r="CZR108" s="229"/>
      <c r="CZS108" s="229"/>
      <c r="CZT108" s="229"/>
      <c r="CZU108" s="229"/>
      <c r="CZV108" s="229"/>
      <c r="CZW108" s="229"/>
      <c r="CZX108" s="229"/>
      <c r="CZY108" s="229"/>
      <c r="CZZ108" s="229"/>
      <c r="DAA108" s="229"/>
      <c r="DAB108" s="229"/>
      <c r="DAC108" s="229"/>
      <c r="DAD108" s="229"/>
      <c r="DAE108" s="229"/>
      <c r="DAF108" s="229"/>
      <c r="DAG108" s="229"/>
      <c r="DAH108" s="229"/>
      <c r="DAI108" s="229"/>
      <c r="DAJ108" s="229"/>
      <c r="DAK108" s="229"/>
      <c r="DAL108" s="229"/>
      <c r="DAM108" s="229"/>
      <c r="DAN108" s="229"/>
      <c r="DAO108" s="229"/>
      <c r="DAP108" s="229"/>
      <c r="DAQ108" s="229"/>
      <c r="DAR108" s="229"/>
      <c r="DAS108" s="229"/>
      <c r="DAT108" s="229"/>
      <c r="DAU108" s="229"/>
      <c r="DAV108" s="229"/>
      <c r="DAW108" s="229"/>
      <c r="DAX108" s="229"/>
      <c r="DAY108" s="229"/>
      <c r="DAZ108" s="229"/>
      <c r="DBA108" s="229"/>
      <c r="DBB108" s="229"/>
      <c r="DBC108" s="229"/>
      <c r="DBD108" s="229"/>
      <c r="DBE108" s="229"/>
      <c r="DBF108" s="229"/>
      <c r="DBG108" s="229"/>
      <c r="DBH108" s="229"/>
      <c r="DBI108" s="229"/>
      <c r="DBJ108" s="229"/>
      <c r="DBK108" s="229"/>
      <c r="DBL108" s="229"/>
      <c r="DBM108" s="229"/>
      <c r="DBN108" s="229"/>
      <c r="DBO108" s="229"/>
      <c r="DBP108" s="229"/>
      <c r="DBQ108" s="229"/>
      <c r="DBR108" s="229"/>
      <c r="DBS108" s="229"/>
      <c r="DBT108" s="229"/>
      <c r="DBU108" s="229"/>
      <c r="DBV108" s="229"/>
      <c r="DBW108" s="229"/>
      <c r="DBX108" s="229"/>
      <c r="DBY108" s="229"/>
      <c r="DBZ108" s="229"/>
      <c r="DCA108" s="229"/>
      <c r="DCB108" s="229"/>
      <c r="DCC108" s="229"/>
      <c r="DCD108" s="229"/>
      <c r="DCE108" s="229"/>
      <c r="DCF108" s="229"/>
      <c r="DCG108" s="229"/>
      <c r="DCH108" s="229"/>
      <c r="DCI108" s="229"/>
      <c r="DCJ108" s="229"/>
      <c r="DCK108" s="229"/>
      <c r="DCL108" s="229"/>
      <c r="DCM108" s="229"/>
      <c r="DCN108" s="229"/>
      <c r="DCO108" s="229"/>
      <c r="DCP108" s="229"/>
      <c r="DCQ108" s="229"/>
      <c r="DCR108" s="229"/>
      <c r="DCS108" s="229"/>
      <c r="DCT108" s="229"/>
      <c r="DCU108" s="229"/>
      <c r="DCV108" s="229"/>
      <c r="DCW108" s="229"/>
      <c r="DCX108" s="229"/>
      <c r="DCY108" s="229"/>
      <c r="DCZ108" s="229"/>
      <c r="DDA108" s="229"/>
      <c r="DDB108" s="229"/>
      <c r="DDC108" s="229"/>
      <c r="DDD108" s="229"/>
      <c r="DDE108" s="229"/>
      <c r="DDF108" s="229"/>
      <c r="DDG108" s="229"/>
      <c r="DDH108" s="229"/>
      <c r="DDI108" s="229"/>
      <c r="DDJ108" s="229"/>
      <c r="DDK108" s="229"/>
      <c r="DDL108" s="229"/>
      <c r="DDM108" s="229"/>
      <c r="DDN108" s="229"/>
      <c r="DDO108" s="229"/>
      <c r="DDP108" s="229"/>
      <c r="DDQ108" s="229"/>
      <c r="DDR108" s="229"/>
      <c r="DDS108" s="229"/>
      <c r="DDT108" s="229"/>
      <c r="DDU108" s="229"/>
      <c r="DDV108" s="229"/>
      <c r="DDW108" s="229"/>
      <c r="DDX108" s="229"/>
      <c r="DDY108" s="229"/>
      <c r="DDZ108" s="229"/>
      <c r="DEA108" s="229"/>
      <c r="DEB108" s="229"/>
      <c r="DEC108" s="229"/>
      <c r="DED108" s="229"/>
      <c r="DEE108" s="229"/>
      <c r="DEF108" s="229"/>
      <c r="DEG108" s="229"/>
      <c r="DEH108" s="229"/>
      <c r="DEI108" s="229"/>
      <c r="DEJ108" s="229"/>
      <c r="DEK108" s="229"/>
      <c r="DEL108" s="229"/>
      <c r="DEM108" s="229"/>
      <c r="DEN108" s="229"/>
      <c r="DEO108" s="229"/>
      <c r="DEP108" s="229"/>
      <c r="DEQ108" s="229"/>
      <c r="DER108" s="229"/>
      <c r="DES108" s="229"/>
      <c r="DET108" s="229"/>
      <c r="DEU108" s="229"/>
      <c r="DEV108" s="229"/>
      <c r="DEW108" s="229"/>
      <c r="DEX108" s="229"/>
      <c r="DEY108" s="229"/>
      <c r="DEZ108" s="229"/>
      <c r="DFA108" s="229"/>
      <c r="DFB108" s="229"/>
      <c r="DFC108" s="229"/>
      <c r="DFD108" s="229"/>
      <c r="DFE108" s="229"/>
      <c r="DFF108" s="229"/>
      <c r="DFG108" s="229"/>
      <c r="DFH108" s="229"/>
      <c r="DFI108" s="229"/>
      <c r="DFJ108" s="229"/>
      <c r="DFK108" s="229"/>
      <c r="DFL108" s="229"/>
      <c r="DFM108" s="229"/>
      <c r="DFN108" s="229"/>
      <c r="DFO108" s="229"/>
      <c r="DFP108" s="229"/>
      <c r="DFQ108" s="229"/>
      <c r="DFR108" s="229"/>
      <c r="DFS108" s="229"/>
      <c r="DFT108" s="229"/>
      <c r="DFU108" s="229"/>
      <c r="DFV108" s="229"/>
      <c r="DFW108" s="229"/>
      <c r="DFX108" s="229"/>
      <c r="DFY108" s="229"/>
      <c r="DFZ108" s="229"/>
      <c r="DGA108" s="229"/>
      <c r="DGB108" s="229"/>
      <c r="DGC108" s="229"/>
      <c r="DGD108" s="229"/>
      <c r="DGE108" s="229"/>
      <c r="DGF108" s="229"/>
      <c r="DGG108" s="229"/>
      <c r="DGH108" s="229"/>
      <c r="DGI108" s="229"/>
      <c r="DGJ108" s="229"/>
      <c r="DGK108" s="229"/>
      <c r="DGL108" s="229"/>
      <c r="DGM108" s="229"/>
      <c r="DGN108" s="229"/>
      <c r="DGO108" s="229"/>
      <c r="DGP108" s="229"/>
      <c r="DGQ108" s="229"/>
      <c r="DGR108" s="229"/>
      <c r="DGS108" s="229"/>
      <c r="DGT108" s="229"/>
      <c r="DGU108" s="229"/>
      <c r="DGV108" s="229"/>
      <c r="DGW108" s="229"/>
      <c r="DGX108" s="229"/>
      <c r="DGY108" s="229"/>
      <c r="DGZ108" s="229"/>
      <c r="DHA108" s="229"/>
      <c r="DHB108" s="229"/>
      <c r="DHC108" s="229"/>
      <c r="DHD108" s="229"/>
      <c r="DHE108" s="229"/>
      <c r="DHF108" s="229"/>
      <c r="DHG108" s="229"/>
      <c r="DHH108" s="229"/>
      <c r="DHI108" s="229"/>
      <c r="DHJ108" s="229"/>
      <c r="DHK108" s="229"/>
      <c r="DHL108" s="229"/>
      <c r="DHM108" s="229"/>
      <c r="DHN108" s="229"/>
      <c r="DHO108" s="229"/>
      <c r="DHP108" s="229"/>
      <c r="DHQ108" s="229"/>
      <c r="DHR108" s="229"/>
      <c r="DHS108" s="229"/>
      <c r="DHT108" s="229"/>
      <c r="DHU108" s="229"/>
      <c r="DHV108" s="229"/>
      <c r="DHW108" s="229"/>
      <c r="DHX108" s="229"/>
      <c r="DHY108" s="229"/>
      <c r="DHZ108" s="229"/>
      <c r="DIA108" s="229"/>
      <c r="DIB108" s="229"/>
      <c r="DIC108" s="229"/>
      <c r="DID108" s="229"/>
      <c r="DIE108" s="229"/>
      <c r="DIF108" s="229"/>
      <c r="DIG108" s="229"/>
      <c r="DIH108" s="229"/>
      <c r="DII108" s="229"/>
      <c r="DIJ108" s="229"/>
      <c r="DIK108" s="229"/>
      <c r="DIL108" s="229"/>
      <c r="DIM108" s="229"/>
      <c r="DIN108" s="229"/>
      <c r="DIO108" s="229"/>
      <c r="DIP108" s="229"/>
      <c r="DIQ108" s="229"/>
      <c r="DIR108" s="229"/>
      <c r="DIS108" s="229"/>
      <c r="DIT108" s="229"/>
      <c r="DIU108" s="229"/>
      <c r="DIV108" s="229"/>
      <c r="DIW108" s="229"/>
      <c r="DIX108" s="229"/>
      <c r="DIY108" s="229"/>
      <c r="DIZ108" s="229"/>
      <c r="DJA108" s="229"/>
      <c r="DJB108" s="229"/>
      <c r="DJC108" s="229"/>
      <c r="DJD108" s="229"/>
      <c r="DJE108" s="229"/>
      <c r="DJF108" s="229"/>
      <c r="DJG108" s="229"/>
      <c r="DJH108" s="229"/>
      <c r="DJI108" s="229"/>
      <c r="DJJ108" s="229"/>
      <c r="DJK108" s="229"/>
      <c r="DJL108" s="229"/>
      <c r="DJM108" s="229"/>
      <c r="DJN108" s="229"/>
      <c r="DJO108" s="229"/>
      <c r="DJP108" s="229"/>
      <c r="DJQ108" s="229"/>
      <c r="DJR108" s="229"/>
      <c r="DJS108" s="229"/>
      <c r="DJT108" s="229"/>
      <c r="DJU108" s="229"/>
      <c r="DJV108" s="229"/>
      <c r="DJW108" s="229"/>
      <c r="DJX108" s="229"/>
      <c r="DJY108" s="229"/>
      <c r="DJZ108" s="229"/>
      <c r="DKA108" s="229"/>
      <c r="DKB108" s="229"/>
      <c r="DKC108" s="229"/>
      <c r="DKD108" s="229"/>
      <c r="DKE108" s="229"/>
      <c r="DKF108" s="229"/>
      <c r="DKG108" s="229"/>
      <c r="DKH108" s="229"/>
      <c r="DKI108" s="229"/>
      <c r="DKJ108" s="229"/>
      <c r="DKK108" s="229"/>
      <c r="DKL108" s="229"/>
      <c r="DKM108" s="229"/>
      <c r="DKN108" s="229"/>
      <c r="DKO108" s="229"/>
      <c r="DKP108" s="229"/>
      <c r="DKQ108" s="229"/>
      <c r="DKR108" s="229"/>
      <c r="DKS108" s="229"/>
      <c r="DKT108" s="229"/>
      <c r="DKU108" s="229"/>
      <c r="DKV108" s="229"/>
      <c r="DKW108" s="229"/>
      <c r="DKX108" s="229"/>
      <c r="DKY108" s="229"/>
      <c r="DKZ108" s="229"/>
      <c r="DLA108" s="229"/>
      <c r="DLB108" s="229"/>
      <c r="DLC108" s="229"/>
      <c r="DLD108" s="229"/>
      <c r="DLE108" s="229"/>
      <c r="DLF108" s="229"/>
      <c r="DLG108" s="229"/>
      <c r="DLH108" s="229"/>
      <c r="DLI108" s="229"/>
      <c r="DLJ108" s="229"/>
      <c r="DLK108" s="229"/>
      <c r="DLL108" s="229"/>
      <c r="DLM108" s="229"/>
      <c r="DLN108" s="229"/>
      <c r="DLO108" s="229"/>
      <c r="DLP108" s="229"/>
      <c r="DLQ108" s="229"/>
      <c r="DLR108" s="229"/>
      <c r="DLS108" s="229"/>
      <c r="DLT108" s="229"/>
      <c r="DLU108" s="229"/>
      <c r="DLV108" s="229"/>
      <c r="DLW108" s="229"/>
      <c r="DLX108" s="229"/>
      <c r="DLY108" s="229"/>
      <c r="DLZ108" s="229"/>
      <c r="DMA108" s="229"/>
      <c r="DMB108" s="229"/>
      <c r="DMC108" s="229"/>
      <c r="DMD108" s="229"/>
      <c r="DME108" s="229"/>
      <c r="DMF108" s="229"/>
      <c r="DMG108" s="229"/>
      <c r="DMH108" s="229"/>
      <c r="DMI108" s="229"/>
      <c r="DMJ108" s="229"/>
      <c r="DMK108" s="229"/>
      <c r="DML108" s="229"/>
      <c r="DMM108" s="229"/>
      <c r="DMN108" s="229"/>
      <c r="DMO108" s="229"/>
      <c r="DMP108" s="229"/>
      <c r="DMQ108" s="229"/>
      <c r="DMR108" s="229"/>
      <c r="DMS108" s="229"/>
      <c r="DMT108" s="229"/>
      <c r="DMU108" s="229"/>
      <c r="DMV108" s="229"/>
      <c r="DMW108" s="229"/>
      <c r="DMX108" s="229"/>
      <c r="DMY108" s="229"/>
      <c r="DMZ108" s="229"/>
      <c r="DNA108" s="229"/>
      <c r="DNB108" s="229"/>
      <c r="DNC108" s="229"/>
      <c r="DND108" s="229"/>
      <c r="DNE108" s="229"/>
      <c r="DNF108" s="229"/>
      <c r="DNG108" s="229"/>
      <c r="DNH108" s="229"/>
      <c r="DNI108" s="229"/>
      <c r="DNJ108" s="229"/>
      <c r="DNK108" s="229"/>
      <c r="DNL108" s="229"/>
      <c r="DNM108" s="229"/>
      <c r="DNN108" s="229"/>
      <c r="DNO108" s="229"/>
      <c r="DNP108" s="229"/>
      <c r="DNQ108" s="229"/>
      <c r="DNR108" s="229"/>
      <c r="DNS108" s="229"/>
      <c r="DNT108" s="229"/>
      <c r="DNU108" s="229"/>
      <c r="DNV108" s="229"/>
      <c r="DNW108" s="229"/>
      <c r="DNX108" s="229"/>
      <c r="DNY108" s="229"/>
      <c r="DNZ108" s="229"/>
      <c r="DOA108" s="229"/>
      <c r="DOB108" s="229"/>
      <c r="DOC108" s="229"/>
      <c r="DOD108" s="229"/>
      <c r="DOE108" s="229"/>
      <c r="DOF108" s="229"/>
      <c r="DOG108" s="229"/>
      <c r="DOH108" s="229"/>
      <c r="DOI108" s="229"/>
      <c r="DOJ108" s="229"/>
      <c r="DOK108" s="229"/>
      <c r="DOL108" s="229"/>
      <c r="DOM108" s="229"/>
      <c r="DON108" s="229"/>
      <c r="DOO108" s="229"/>
      <c r="DOP108" s="229"/>
      <c r="DOQ108" s="229"/>
      <c r="DOR108" s="229"/>
      <c r="DOS108" s="229"/>
      <c r="DOT108" s="229"/>
      <c r="DOU108" s="229"/>
      <c r="DOV108" s="229"/>
      <c r="DOW108" s="229"/>
      <c r="DOX108" s="229"/>
      <c r="DOY108" s="229"/>
      <c r="DOZ108" s="229"/>
      <c r="DPA108" s="229"/>
      <c r="DPB108" s="229"/>
      <c r="DPC108" s="229"/>
      <c r="DPD108" s="229"/>
      <c r="DPE108" s="229"/>
      <c r="DPF108" s="229"/>
      <c r="DPG108" s="229"/>
      <c r="DPH108" s="229"/>
      <c r="DPI108" s="229"/>
      <c r="DPJ108" s="229"/>
      <c r="DPK108" s="229"/>
      <c r="DPL108" s="229"/>
      <c r="DPM108" s="229"/>
      <c r="DPN108" s="229"/>
      <c r="DPO108" s="229"/>
      <c r="DPP108" s="229"/>
      <c r="DPQ108" s="229"/>
      <c r="DPR108" s="229"/>
      <c r="DPS108" s="229"/>
      <c r="DPT108" s="229"/>
      <c r="DPU108" s="229"/>
      <c r="DPV108" s="229"/>
      <c r="DPW108" s="229"/>
      <c r="DPX108" s="229"/>
      <c r="DPY108" s="229"/>
      <c r="DPZ108" s="229"/>
      <c r="DQA108" s="229"/>
      <c r="DQB108" s="229"/>
      <c r="DQC108" s="229"/>
      <c r="DQD108" s="229"/>
      <c r="DQE108" s="229"/>
      <c r="DQF108" s="229"/>
      <c r="DQG108" s="229"/>
      <c r="DQH108" s="229"/>
      <c r="DQI108" s="229"/>
      <c r="DQJ108" s="229"/>
      <c r="DQK108" s="229"/>
      <c r="DQL108" s="229"/>
      <c r="DQM108" s="229"/>
      <c r="DQN108" s="229"/>
      <c r="DQO108" s="229"/>
      <c r="DQP108" s="229"/>
      <c r="DQQ108" s="229"/>
      <c r="DQR108" s="229"/>
      <c r="DQS108" s="229"/>
      <c r="DQT108" s="229"/>
      <c r="DQU108" s="229"/>
      <c r="DQV108" s="229"/>
      <c r="DQW108" s="229"/>
      <c r="DQX108" s="229"/>
      <c r="DQY108" s="229"/>
      <c r="DQZ108" s="229"/>
      <c r="DRA108" s="229"/>
      <c r="DRB108" s="229"/>
      <c r="DRC108" s="229"/>
      <c r="DRD108" s="229"/>
      <c r="DRE108" s="229"/>
      <c r="DRF108" s="229"/>
      <c r="DRG108" s="229"/>
      <c r="DRH108" s="229"/>
      <c r="DRI108" s="229"/>
      <c r="DRJ108" s="229"/>
      <c r="DRK108" s="229"/>
      <c r="DRL108" s="229"/>
      <c r="DRM108" s="229"/>
      <c r="DRN108" s="229"/>
      <c r="DRO108" s="229"/>
      <c r="DRP108" s="229"/>
      <c r="DRQ108" s="229"/>
      <c r="DRR108" s="229"/>
      <c r="DRS108" s="229"/>
      <c r="DRT108" s="229"/>
      <c r="DRU108" s="229"/>
      <c r="DRV108" s="229"/>
      <c r="DRW108" s="229"/>
      <c r="DRX108" s="229"/>
      <c r="DRY108" s="229"/>
      <c r="DRZ108" s="229"/>
      <c r="DSA108" s="229"/>
      <c r="DSB108" s="229"/>
      <c r="DSC108" s="229"/>
      <c r="DSD108" s="229"/>
      <c r="DSE108" s="229"/>
      <c r="DSF108" s="229"/>
      <c r="DSG108" s="229"/>
      <c r="DSH108" s="229"/>
      <c r="DSI108" s="229"/>
      <c r="DSJ108" s="229"/>
      <c r="DSK108" s="229"/>
      <c r="DSL108" s="229"/>
      <c r="DSM108" s="229"/>
      <c r="DSN108" s="229"/>
      <c r="DSO108" s="229"/>
      <c r="DSP108" s="229"/>
      <c r="DSQ108" s="229"/>
      <c r="DSR108" s="229"/>
      <c r="DSS108" s="229"/>
      <c r="DST108" s="229"/>
      <c r="DSU108" s="229"/>
      <c r="DSV108" s="229"/>
      <c r="DSW108" s="229"/>
      <c r="DSX108" s="229"/>
      <c r="DSY108" s="229"/>
      <c r="DSZ108" s="229"/>
      <c r="DTA108" s="229"/>
      <c r="DTB108" s="229"/>
      <c r="DTC108" s="229"/>
      <c r="DTD108" s="229"/>
      <c r="DTE108" s="229"/>
      <c r="DTF108" s="229"/>
      <c r="DTG108" s="229"/>
      <c r="DTH108" s="229"/>
      <c r="DTI108" s="229"/>
      <c r="DTJ108" s="229"/>
      <c r="DTK108" s="229"/>
      <c r="DTL108" s="229"/>
      <c r="DTM108" s="229"/>
      <c r="DTN108" s="229"/>
      <c r="DTO108" s="229"/>
      <c r="DTP108" s="229"/>
      <c r="DTQ108" s="229"/>
      <c r="DTR108" s="229"/>
      <c r="DTS108" s="229"/>
      <c r="DTT108" s="229"/>
      <c r="DTU108" s="229"/>
      <c r="DTV108" s="229"/>
      <c r="DTW108" s="229"/>
      <c r="DTX108" s="229"/>
      <c r="DTY108" s="229"/>
      <c r="DTZ108" s="229"/>
      <c r="DUA108" s="229"/>
      <c r="DUB108" s="229"/>
      <c r="DUC108" s="229"/>
      <c r="DUD108" s="229"/>
      <c r="DUE108" s="229"/>
      <c r="DUF108" s="229"/>
      <c r="DUG108" s="229"/>
      <c r="DUH108" s="229"/>
      <c r="DUI108" s="229"/>
      <c r="DUJ108" s="229"/>
      <c r="DUK108" s="229"/>
      <c r="DUL108" s="229"/>
      <c r="DUM108" s="229"/>
      <c r="DUN108" s="229"/>
      <c r="DUO108" s="229"/>
      <c r="DUP108" s="229"/>
      <c r="DUQ108" s="229"/>
      <c r="DUR108" s="229"/>
      <c r="DUS108" s="229"/>
      <c r="DUT108" s="229"/>
      <c r="DUU108" s="229"/>
      <c r="DUV108" s="229"/>
      <c r="DUW108" s="229"/>
      <c r="DUX108" s="229"/>
      <c r="DUY108" s="229"/>
      <c r="DUZ108" s="229"/>
      <c r="DVA108" s="229"/>
      <c r="DVB108" s="229"/>
      <c r="DVC108" s="229"/>
      <c r="DVD108" s="229"/>
      <c r="DVE108" s="229"/>
      <c r="DVF108" s="229"/>
      <c r="DVG108" s="229"/>
      <c r="DVH108" s="229"/>
      <c r="DVI108" s="229"/>
      <c r="DVJ108" s="229"/>
      <c r="DVK108" s="229"/>
      <c r="DVL108" s="229"/>
      <c r="DVM108" s="229"/>
      <c r="DVN108" s="229"/>
      <c r="DVO108" s="229"/>
      <c r="DVP108" s="229"/>
      <c r="DVQ108" s="229"/>
      <c r="DVR108" s="229"/>
      <c r="DVS108" s="229"/>
      <c r="DVT108" s="229"/>
      <c r="DVU108" s="229"/>
      <c r="DVV108" s="229"/>
      <c r="DVW108" s="229"/>
      <c r="DVX108" s="229"/>
      <c r="DVY108" s="229"/>
      <c r="DVZ108" s="229"/>
      <c r="DWA108" s="229"/>
      <c r="DWB108" s="229"/>
      <c r="DWC108" s="229"/>
      <c r="DWD108" s="229"/>
      <c r="DWE108" s="229"/>
      <c r="DWF108" s="229"/>
      <c r="DWG108" s="229"/>
      <c r="DWH108" s="229"/>
      <c r="DWI108" s="229"/>
      <c r="DWJ108" s="229"/>
      <c r="DWK108" s="229"/>
      <c r="DWL108" s="229"/>
      <c r="DWM108" s="229"/>
      <c r="DWN108" s="229"/>
      <c r="DWO108" s="229"/>
      <c r="DWP108" s="229"/>
      <c r="DWQ108" s="229"/>
      <c r="DWR108" s="229"/>
      <c r="DWS108" s="229"/>
      <c r="DWT108" s="229"/>
      <c r="DWU108" s="229"/>
      <c r="DWV108" s="229"/>
      <c r="DWW108" s="229"/>
      <c r="DWX108" s="229"/>
      <c r="DWY108" s="229"/>
      <c r="DWZ108" s="229"/>
      <c r="DXA108" s="229"/>
      <c r="DXB108" s="229"/>
      <c r="DXC108" s="229"/>
      <c r="DXD108" s="229"/>
      <c r="DXE108" s="229"/>
      <c r="DXF108" s="229"/>
      <c r="DXG108" s="229"/>
      <c r="DXH108" s="229"/>
      <c r="DXI108" s="229"/>
      <c r="DXJ108" s="229"/>
      <c r="DXK108" s="229"/>
      <c r="DXL108" s="229"/>
      <c r="DXM108" s="229"/>
      <c r="DXN108" s="229"/>
      <c r="DXO108" s="229"/>
      <c r="DXP108" s="229"/>
      <c r="DXQ108" s="229"/>
      <c r="DXR108" s="229"/>
      <c r="DXS108" s="229"/>
      <c r="DXT108" s="229"/>
      <c r="DXU108" s="229"/>
      <c r="DXV108" s="229"/>
      <c r="DXW108" s="229"/>
      <c r="DXX108" s="229"/>
      <c r="DXY108" s="229"/>
      <c r="DXZ108" s="229"/>
      <c r="DYA108" s="229"/>
      <c r="DYB108" s="229"/>
      <c r="DYC108" s="229"/>
      <c r="DYD108" s="229"/>
      <c r="DYE108" s="229"/>
      <c r="DYF108" s="229"/>
      <c r="DYG108" s="229"/>
      <c r="DYH108" s="229"/>
      <c r="DYI108" s="229"/>
      <c r="DYJ108" s="229"/>
      <c r="DYK108" s="229"/>
      <c r="DYL108" s="229"/>
      <c r="DYM108" s="229"/>
      <c r="DYN108" s="229"/>
      <c r="DYO108" s="229"/>
      <c r="DYP108" s="229"/>
      <c r="DYQ108" s="229"/>
      <c r="DYR108" s="229"/>
      <c r="DYS108" s="229"/>
      <c r="DYT108" s="229"/>
      <c r="DYU108" s="229"/>
      <c r="DYV108" s="229"/>
      <c r="DYW108" s="229"/>
      <c r="DYX108" s="229"/>
      <c r="DYY108" s="229"/>
      <c r="DYZ108" s="229"/>
      <c r="DZA108" s="229"/>
      <c r="DZB108" s="229"/>
      <c r="DZC108" s="229"/>
      <c r="DZD108" s="229"/>
      <c r="DZE108" s="229"/>
      <c r="DZF108" s="229"/>
      <c r="DZG108" s="229"/>
      <c r="DZH108" s="229"/>
      <c r="DZI108" s="229"/>
      <c r="DZJ108" s="229"/>
      <c r="DZK108" s="229"/>
      <c r="DZL108" s="229"/>
      <c r="DZM108" s="229"/>
      <c r="DZN108" s="229"/>
      <c r="DZO108" s="229"/>
      <c r="DZP108" s="229"/>
      <c r="DZQ108" s="229"/>
      <c r="DZR108" s="229"/>
      <c r="DZS108" s="229"/>
      <c r="DZT108" s="229"/>
      <c r="DZU108" s="229"/>
      <c r="DZV108" s="229"/>
      <c r="DZW108" s="229"/>
      <c r="DZX108" s="229"/>
      <c r="DZY108" s="229"/>
      <c r="DZZ108" s="229"/>
      <c r="EAA108" s="229"/>
      <c r="EAB108" s="229"/>
      <c r="EAC108" s="229"/>
      <c r="EAD108" s="229"/>
      <c r="EAE108" s="229"/>
      <c r="EAF108" s="229"/>
      <c r="EAG108" s="229"/>
      <c r="EAH108" s="229"/>
      <c r="EAI108" s="229"/>
      <c r="EAJ108" s="229"/>
      <c r="EAK108" s="229"/>
      <c r="EAL108" s="229"/>
      <c r="EAM108" s="229"/>
      <c r="EAN108" s="229"/>
      <c r="EAO108" s="229"/>
      <c r="EAP108" s="229"/>
      <c r="EAQ108" s="229"/>
      <c r="EAR108" s="229"/>
      <c r="EAS108" s="229"/>
      <c r="EAT108" s="229"/>
      <c r="EAU108" s="229"/>
      <c r="EAV108" s="229"/>
      <c r="EAW108" s="229"/>
      <c r="EAX108" s="229"/>
      <c r="EAY108" s="229"/>
      <c r="EAZ108" s="229"/>
      <c r="EBA108" s="229"/>
      <c r="EBB108" s="229"/>
      <c r="EBC108" s="229"/>
      <c r="EBD108" s="229"/>
      <c r="EBE108" s="229"/>
      <c r="EBF108" s="229"/>
      <c r="EBG108" s="229"/>
      <c r="EBH108" s="229"/>
      <c r="EBI108" s="229"/>
      <c r="EBJ108" s="229"/>
      <c r="EBK108" s="229"/>
      <c r="EBL108" s="229"/>
      <c r="EBM108" s="229"/>
      <c r="EBN108" s="229"/>
      <c r="EBO108" s="229"/>
      <c r="EBP108" s="229"/>
      <c r="EBQ108" s="229"/>
      <c r="EBR108" s="229"/>
      <c r="EBS108" s="229"/>
      <c r="EBT108" s="229"/>
      <c r="EBU108" s="229"/>
      <c r="EBV108" s="229"/>
      <c r="EBW108" s="229"/>
      <c r="EBX108" s="229"/>
      <c r="EBY108" s="229"/>
      <c r="EBZ108" s="229"/>
      <c r="ECA108" s="229"/>
      <c r="ECB108" s="229"/>
      <c r="ECC108" s="229"/>
      <c r="ECD108" s="229"/>
      <c r="ECE108" s="229"/>
      <c r="ECF108" s="229"/>
      <c r="ECG108" s="229"/>
      <c r="ECH108" s="229"/>
      <c r="ECI108" s="229"/>
      <c r="ECJ108" s="229"/>
      <c r="ECK108" s="229"/>
      <c r="ECL108" s="229"/>
      <c r="ECM108" s="229"/>
      <c r="ECN108" s="229"/>
      <c r="ECO108" s="229"/>
      <c r="ECP108" s="229"/>
      <c r="ECQ108" s="229"/>
      <c r="ECR108" s="229"/>
      <c r="ECS108" s="229"/>
      <c r="ECT108" s="229"/>
      <c r="ECU108" s="229"/>
      <c r="ECV108" s="229"/>
      <c r="ECW108" s="229"/>
      <c r="ECX108" s="229"/>
      <c r="ECY108" s="229"/>
      <c r="ECZ108" s="229"/>
      <c r="EDA108" s="229"/>
      <c r="EDB108" s="229"/>
      <c r="EDC108" s="229"/>
      <c r="EDD108" s="229"/>
      <c r="EDE108" s="229"/>
      <c r="EDF108" s="229"/>
      <c r="EDG108" s="229"/>
      <c r="EDH108" s="229"/>
      <c r="EDI108" s="229"/>
      <c r="EDJ108" s="229"/>
      <c r="EDK108" s="229"/>
      <c r="EDL108" s="229"/>
      <c r="EDM108" s="229"/>
      <c r="EDN108" s="229"/>
      <c r="EDO108" s="229"/>
      <c r="EDP108" s="229"/>
      <c r="EDQ108" s="229"/>
      <c r="EDR108" s="229"/>
      <c r="EDS108" s="229"/>
      <c r="EDT108" s="229"/>
      <c r="EDU108" s="229"/>
      <c r="EDV108" s="229"/>
      <c r="EDW108" s="229"/>
      <c r="EDX108" s="229"/>
      <c r="EDY108" s="229"/>
      <c r="EDZ108" s="229"/>
      <c r="EEA108" s="229"/>
      <c r="EEB108" s="229"/>
      <c r="EEC108" s="229"/>
      <c r="EED108" s="229"/>
      <c r="EEE108" s="229"/>
      <c r="EEF108" s="229"/>
      <c r="EEG108" s="229"/>
      <c r="EEH108" s="229"/>
      <c r="EEI108" s="229"/>
      <c r="EEJ108" s="229"/>
      <c r="EEK108" s="229"/>
      <c r="EEL108" s="229"/>
      <c r="EEM108" s="229"/>
      <c r="EEN108" s="229"/>
      <c r="EEO108" s="229"/>
      <c r="EEP108" s="229"/>
      <c r="EEQ108" s="229"/>
      <c r="EER108" s="229"/>
      <c r="EES108" s="229"/>
      <c r="EET108" s="229"/>
      <c r="EEU108" s="229"/>
      <c r="EEV108" s="229"/>
      <c r="EEW108" s="229"/>
      <c r="EEX108" s="229"/>
      <c r="EEY108" s="229"/>
      <c r="EEZ108" s="229"/>
      <c r="EFA108" s="229"/>
      <c r="EFB108" s="229"/>
      <c r="EFC108" s="229"/>
      <c r="EFD108" s="229"/>
      <c r="EFE108" s="229"/>
      <c r="EFF108" s="229"/>
      <c r="EFG108" s="229"/>
      <c r="EFH108" s="229"/>
      <c r="EFI108" s="229"/>
      <c r="EFJ108" s="229"/>
      <c r="EFK108" s="229"/>
      <c r="EFL108" s="229"/>
      <c r="EFM108" s="229"/>
      <c r="EFN108" s="229"/>
      <c r="EFO108" s="229"/>
      <c r="EFP108" s="229"/>
      <c r="EFQ108" s="229"/>
      <c r="EFR108" s="229"/>
      <c r="EFS108" s="229"/>
      <c r="EFT108" s="229"/>
      <c r="EFU108" s="229"/>
      <c r="EFV108" s="229"/>
      <c r="EFW108" s="229"/>
      <c r="EFX108" s="229"/>
      <c r="EFY108" s="229"/>
      <c r="EFZ108" s="229"/>
      <c r="EGA108" s="229"/>
      <c r="EGB108" s="229"/>
      <c r="EGC108" s="229"/>
      <c r="EGD108" s="229"/>
      <c r="EGE108" s="229"/>
      <c r="EGF108" s="229"/>
      <c r="EGG108" s="229"/>
      <c r="EGH108" s="229"/>
      <c r="EGI108" s="229"/>
      <c r="EGJ108" s="229"/>
      <c r="EGK108" s="229"/>
      <c r="EGL108" s="229"/>
      <c r="EGM108" s="229"/>
      <c r="EGN108" s="229"/>
      <c r="EGO108" s="229"/>
      <c r="EGP108" s="229"/>
      <c r="EGQ108" s="229"/>
      <c r="EGR108" s="229"/>
      <c r="EGS108" s="229"/>
      <c r="EGT108" s="229"/>
      <c r="EGU108" s="229"/>
      <c r="EGV108" s="229"/>
      <c r="EGW108" s="229"/>
      <c r="EGX108" s="229"/>
      <c r="EGY108" s="229"/>
      <c r="EGZ108" s="229"/>
      <c r="EHA108" s="229"/>
      <c r="EHB108" s="229"/>
      <c r="EHC108" s="229"/>
      <c r="EHD108" s="229"/>
      <c r="EHE108" s="229"/>
      <c r="EHF108" s="229"/>
      <c r="EHG108" s="229"/>
      <c r="EHH108" s="229"/>
      <c r="EHI108" s="229"/>
      <c r="EHJ108" s="229"/>
      <c r="EHK108" s="229"/>
      <c r="EHL108" s="229"/>
      <c r="EHM108" s="229"/>
      <c r="EHN108" s="229"/>
      <c r="EHO108" s="229"/>
      <c r="EHP108" s="229"/>
      <c r="EHQ108" s="229"/>
      <c r="EHR108" s="229"/>
      <c r="EHS108" s="229"/>
      <c r="EHT108" s="229"/>
      <c r="EHU108" s="229"/>
      <c r="EHV108" s="229"/>
      <c r="EHW108" s="229"/>
      <c r="EHX108" s="229"/>
      <c r="EHY108" s="229"/>
      <c r="EHZ108" s="229"/>
      <c r="EIA108" s="229"/>
      <c r="EIB108" s="229"/>
      <c r="EIC108" s="229"/>
      <c r="EID108" s="229"/>
      <c r="EIE108" s="229"/>
      <c r="EIF108" s="229"/>
      <c r="EIG108" s="229"/>
      <c r="EIH108" s="229"/>
      <c r="EII108" s="229"/>
      <c r="EIJ108" s="229"/>
      <c r="EIK108" s="229"/>
      <c r="EIL108" s="229"/>
      <c r="EIM108" s="229"/>
      <c r="EIN108" s="229"/>
      <c r="EIO108" s="229"/>
      <c r="EIP108" s="229"/>
      <c r="EIQ108" s="229"/>
      <c r="EIR108" s="229"/>
      <c r="EIS108" s="229"/>
      <c r="EIT108" s="229"/>
      <c r="EIU108" s="229"/>
      <c r="EIV108" s="229"/>
      <c r="EIW108" s="229"/>
      <c r="EIX108" s="229"/>
      <c r="EIY108" s="229"/>
      <c r="EIZ108" s="229"/>
      <c r="EJA108" s="229"/>
      <c r="EJB108" s="229"/>
      <c r="EJC108" s="229"/>
      <c r="EJD108" s="229"/>
      <c r="EJE108" s="229"/>
      <c r="EJF108" s="229"/>
      <c r="EJG108" s="229"/>
      <c r="EJH108" s="229"/>
      <c r="EJI108" s="229"/>
      <c r="EJJ108" s="229"/>
      <c r="EJK108" s="229"/>
      <c r="EJL108" s="229"/>
      <c r="EJM108" s="229"/>
      <c r="EJN108" s="229"/>
      <c r="EJO108" s="229"/>
      <c r="EJP108" s="229"/>
      <c r="EJQ108" s="229"/>
      <c r="EJR108" s="229"/>
      <c r="EJS108" s="229"/>
      <c r="EJT108" s="229"/>
      <c r="EJU108" s="229"/>
      <c r="EJV108" s="229"/>
      <c r="EJW108" s="229"/>
      <c r="EJX108" s="229"/>
      <c r="EJY108" s="229"/>
      <c r="EJZ108" s="229"/>
      <c r="EKA108" s="229"/>
      <c r="EKB108" s="229"/>
      <c r="EKC108" s="229"/>
      <c r="EKD108" s="229"/>
      <c r="EKE108" s="229"/>
      <c r="EKF108" s="229"/>
      <c r="EKG108" s="229"/>
      <c r="EKH108" s="229"/>
      <c r="EKI108" s="229"/>
      <c r="EKJ108" s="229"/>
      <c r="EKK108" s="229"/>
      <c r="EKL108" s="229"/>
      <c r="EKM108" s="229"/>
      <c r="EKN108" s="229"/>
      <c r="EKO108" s="229"/>
      <c r="EKP108" s="229"/>
      <c r="EKQ108" s="229"/>
      <c r="EKR108" s="229"/>
      <c r="EKS108" s="229"/>
      <c r="EKT108" s="229"/>
      <c r="EKU108" s="229"/>
      <c r="EKV108" s="229"/>
      <c r="EKW108" s="229"/>
      <c r="EKX108" s="229"/>
      <c r="EKY108" s="229"/>
      <c r="EKZ108" s="229"/>
      <c r="ELA108" s="229"/>
      <c r="ELB108" s="229"/>
      <c r="ELC108" s="229"/>
      <c r="ELD108" s="229"/>
      <c r="ELE108" s="229"/>
      <c r="ELF108" s="229"/>
      <c r="ELG108" s="229"/>
      <c r="ELH108" s="229"/>
      <c r="ELI108" s="229"/>
      <c r="ELJ108" s="229"/>
      <c r="ELK108" s="229"/>
      <c r="ELL108" s="229"/>
      <c r="ELM108" s="229"/>
      <c r="ELN108" s="229"/>
      <c r="ELO108" s="229"/>
      <c r="ELP108" s="229"/>
      <c r="ELQ108" s="229"/>
      <c r="ELR108" s="229"/>
      <c r="ELS108" s="229"/>
      <c r="ELT108" s="229"/>
      <c r="ELU108" s="229"/>
      <c r="ELV108" s="229"/>
      <c r="ELW108" s="229"/>
      <c r="ELX108" s="229"/>
      <c r="ELY108" s="229"/>
      <c r="ELZ108" s="229"/>
      <c r="EMA108" s="229"/>
      <c r="EMB108" s="229"/>
      <c r="EMC108" s="229"/>
      <c r="EMD108" s="229"/>
      <c r="EME108" s="229"/>
      <c r="EMF108" s="229"/>
      <c r="EMG108" s="229"/>
      <c r="EMH108" s="229"/>
      <c r="EMI108" s="229"/>
      <c r="EMJ108" s="229"/>
      <c r="EMK108" s="229"/>
      <c r="EML108" s="229"/>
      <c r="EMM108" s="229"/>
      <c r="EMN108" s="229"/>
      <c r="EMO108" s="229"/>
      <c r="EMP108" s="229"/>
      <c r="EMQ108" s="229"/>
      <c r="EMR108" s="229"/>
      <c r="EMS108" s="229"/>
      <c r="EMT108" s="229"/>
      <c r="EMU108" s="229"/>
      <c r="EMV108" s="229"/>
      <c r="EMW108" s="229"/>
      <c r="EMX108" s="229"/>
      <c r="EMY108" s="229"/>
      <c r="EMZ108" s="229"/>
      <c r="ENA108" s="229"/>
      <c r="ENB108" s="229"/>
      <c r="ENC108" s="229"/>
      <c r="END108" s="229"/>
      <c r="ENE108" s="229"/>
      <c r="ENF108" s="229"/>
      <c r="ENG108" s="229"/>
      <c r="ENH108" s="229"/>
      <c r="ENI108" s="229"/>
      <c r="ENJ108" s="229"/>
      <c r="ENK108" s="229"/>
      <c r="ENL108" s="229"/>
      <c r="ENM108" s="229"/>
      <c r="ENN108" s="229"/>
      <c r="ENO108" s="229"/>
      <c r="ENP108" s="229"/>
      <c r="ENQ108" s="229"/>
      <c r="ENR108" s="229"/>
      <c r="ENS108" s="229"/>
      <c r="ENT108" s="229"/>
      <c r="ENU108" s="229"/>
      <c r="ENV108" s="229"/>
      <c r="ENW108" s="229"/>
      <c r="ENX108" s="229"/>
      <c r="ENY108" s="229"/>
      <c r="ENZ108" s="229"/>
      <c r="EOA108" s="229"/>
      <c r="EOB108" s="229"/>
      <c r="EOC108" s="229"/>
      <c r="EOD108" s="229"/>
      <c r="EOE108" s="229"/>
      <c r="EOF108" s="229"/>
      <c r="EOG108" s="229"/>
      <c r="EOH108" s="229"/>
      <c r="EOI108" s="229"/>
      <c r="EOJ108" s="229"/>
      <c r="EOK108" s="229"/>
      <c r="EOL108" s="229"/>
      <c r="EOM108" s="229"/>
      <c r="EON108" s="229"/>
      <c r="EOO108" s="229"/>
      <c r="EOP108" s="229"/>
      <c r="EOQ108" s="229"/>
      <c r="EOR108" s="229"/>
      <c r="EOS108" s="229"/>
      <c r="EOT108" s="229"/>
      <c r="EOU108" s="229"/>
      <c r="EOV108" s="229"/>
      <c r="EOW108" s="229"/>
      <c r="EOX108" s="229"/>
      <c r="EOY108" s="229"/>
      <c r="EOZ108" s="229"/>
      <c r="EPA108" s="229"/>
      <c r="EPB108" s="229"/>
      <c r="EPC108" s="229"/>
      <c r="EPD108" s="229"/>
      <c r="EPE108" s="229"/>
      <c r="EPF108" s="229"/>
      <c r="EPG108" s="229"/>
      <c r="EPH108" s="229"/>
      <c r="EPI108" s="229"/>
      <c r="EPJ108" s="229"/>
      <c r="EPK108" s="229"/>
      <c r="EPL108" s="229"/>
      <c r="EPM108" s="229"/>
      <c r="EPN108" s="229"/>
      <c r="EPO108" s="229"/>
      <c r="EPP108" s="229"/>
      <c r="EPQ108" s="229"/>
      <c r="EPR108" s="229"/>
      <c r="EPS108" s="229"/>
      <c r="EPT108" s="229"/>
      <c r="EPU108" s="229"/>
      <c r="EPV108" s="229"/>
      <c r="EPW108" s="229"/>
      <c r="EPX108" s="229"/>
      <c r="EPY108" s="229"/>
      <c r="EPZ108" s="229"/>
      <c r="EQA108" s="229"/>
      <c r="EQB108" s="229"/>
      <c r="EQC108" s="229"/>
      <c r="EQD108" s="229"/>
      <c r="EQE108" s="229"/>
      <c r="EQF108" s="229"/>
      <c r="EQG108" s="229"/>
      <c r="EQH108" s="229"/>
      <c r="EQI108" s="229"/>
      <c r="EQJ108" s="229"/>
      <c r="EQK108" s="229"/>
      <c r="EQL108" s="229"/>
      <c r="EQM108" s="229"/>
      <c r="EQN108" s="229"/>
      <c r="EQO108" s="229"/>
      <c r="EQP108" s="229"/>
      <c r="EQQ108" s="229"/>
      <c r="EQR108" s="229"/>
      <c r="EQS108" s="229"/>
      <c r="EQT108" s="229"/>
      <c r="EQU108" s="229"/>
      <c r="EQV108" s="229"/>
      <c r="EQW108" s="229"/>
      <c r="EQX108" s="229"/>
      <c r="EQY108" s="229"/>
      <c r="EQZ108" s="229"/>
      <c r="ERA108" s="229"/>
      <c r="ERB108" s="229"/>
      <c r="ERC108" s="229"/>
      <c r="ERD108" s="229"/>
      <c r="ERE108" s="229"/>
      <c r="ERF108" s="229"/>
      <c r="ERG108" s="229"/>
      <c r="ERH108" s="229"/>
      <c r="ERI108" s="229"/>
      <c r="ERJ108" s="229"/>
      <c r="ERK108" s="229"/>
      <c r="ERL108" s="229"/>
      <c r="ERM108" s="229"/>
      <c r="ERN108" s="229"/>
      <c r="ERO108" s="229"/>
      <c r="ERP108" s="229"/>
      <c r="ERQ108" s="229"/>
      <c r="ERR108" s="229"/>
      <c r="ERS108" s="229"/>
      <c r="ERT108" s="229"/>
      <c r="ERU108" s="229"/>
      <c r="ERV108" s="229"/>
      <c r="ERW108" s="229"/>
      <c r="ERX108" s="229"/>
      <c r="ERY108" s="229"/>
      <c r="ERZ108" s="229"/>
      <c r="ESA108" s="229"/>
      <c r="ESB108" s="229"/>
      <c r="ESC108" s="229"/>
      <c r="ESD108" s="229"/>
      <c r="ESE108" s="229"/>
      <c r="ESF108" s="229"/>
      <c r="ESG108" s="229"/>
      <c r="ESH108" s="229"/>
      <c r="ESI108" s="229"/>
      <c r="ESJ108" s="229"/>
      <c r="ESK108" s="229"/>
      <c r="ESL108" s="229"/>
      <c r="ESM108" s="229"/>
      <c r="ESN108" s="229"/>
      <c r="ESO108" s="229"/>
      <c r="ESP108" s="229"/>
      <c r="ESQ108" s="229"/>
      <c r="ESR108" s="229"/>
      <c r="ESS108" s="229"/>
      <c r="EST108" s="229"/>
      <c r="ESU108" s="229"/>
      <c r="ESV108" s="229"/>
      <c r="ESW108" s="229"/>
      <c r="ESX108" s="229"/>
      <c r="ESY108" s="229"/>
      <c r="ESZ108" s="229"/>
      <c r="ETA108" s="229"/>
      <c r="ETB108" s="229"/>
      <c r="ETC108" s="229"/>
      <c r="ETD108" s="229"/>
      <c r="ETE108" s="229"/>
      <c r="ETF108" s="229"/>
      <c r="ETG108" s="229"/>
      <c r="ETH108" s="229"/>
      <c r="ETI108" s="229"/>
      <c r="ETJ108" s="229"/>
      <c r="ETK108" s="229"/>
      <c r="ETL108" s="229"/>
      <c r="ETM108" s="229"/>
      <c r="ETN108" s="229"/>
      <c r="ETO108" s="229"/>
      <c r="ETP108" s="229"/>
      <c r="ETQ108" s="229"/>
      <c r="ETR108" s="229"/>
      <c r="ETS108" s="229"/>
      <c r="ETT108" s="229"/>
      <c r="ETU108" s="229"/>
      <c r="ETV108" s="229"/>
      <c r="ETW108" s="229"/>
      <c r="ETX108" s="229"/>
      <c r="ETY108" s="229"/>
      <c r="ETZ108" s="229"/>
      <c r="EUA108" s="229"/>
      <c r="EUB108" s="229"/>
      <c r="EUC108" s="229"/>
      <c r="EUD108" s="229"/>
      <c r="EUE108" s="229"/>
      <c r="EUF108" s="229"/>
      <c r="EUG108" s="229"/>
      <c r="EUH108" s="229"/>
      <c r="EUI108" s="229"/>
      <c r="EUJ108" s="229"/>
      <c r="EUK108" s="229"/>
      <c r="EUL108" s="229"/>
      <c r="EUM108" s="229"/>
      <c r="EUN108" s="229"/>
      <c r="EUO108" s="229"/>
      <c r="EUP108" s="229"/>
      <c r="EUQ108" s="229"/>
      <c r="EUR108" s="229"/>
      <c r="EUS108" s="229"/>
      <c r="EUT108" s="229"/>
      <c r="EUU108" s="229"/>
      <c r="EUV108" s="229"/>
      <c r="EUW108" s="229"/>
      <c r="EUX108" s="229"/>
      <c r="EUY108" s="229"/>
      <c r="EUZ108" s="229"/>
      <c r="EVA108" s="229"/>
      <c r="EVB108" s="229"/>
      <c r="EVC108" s="229"/>
      <c r="EVD108" s="229"/>
      <c r="EVE108" s="229"/>
      <c r="EVF108" s="229"/>
      <c r="EVG108" s="229"/>
      <c r="EVH108" s="229"/>
      <c r="EVI108" s="229"/>
      <c r="EVJ108" s="229"/>
      <c r="EVK108" s="229"/>
      <c r="EVL108" s="229"/>
      <c r="EVM108" s="229"/>
      <c r="EVN108" s="229"/>
      <c r="EVO108" s="229"/>
      <c r="EVP108" s="229"/>
      <c r="EVQ108" s="229"/>
      <c r="EVR108" s="229"/>
      <c r="EVS108" s="229"/>
      <c r="EVT108" s="229"/>
      <c r="EVU108" s="229"/>
      <c r="EVV108" s="229"/>
      <c r="EVW108" s="229"/>
      <c r="EVX108" s="229"/>
      <c r="EVY108" s="229"/>
      <c r="EVZ108" s="229"/>
      <c r="EWA108" s="229"/>
      <c r="EWB108" s="229"/>
      <c r="EWC108" s="229"/>
      <c r="EWD108" s="229"/>
      <c r="EWE108" s="229"/>
      <c r="EWF108" s="229"/>
      <c r="EWG108" s="229"/>
      <c r="EWH108" s="229"/>
      <c r="EWI108" s="229"/>
      <c r="EWJ108" s="229"/>
      <c r="EWK108" s="229"/>
      <c r="EWL108" s="229"/>
      <c r="EWM108" s="229"/>
      <c r="EWN108" s="229"/>
      <c r="EWO108" s="229"/>
      <c r="EWP108" s="229"/>
      <c r="EWQ108" s="229"/>
      <c r="EWR108" s="229"/>
      <c r="EWS108" s="229"/>
      <c r="EWT108" s="229"/>
      <c r="EWU108" s="229"/>
      <c r="EWV108" s="229"/>
      <c r="EWW108" s="229"/>
      <c r="EWX108" s="229"/>
      <c r="EWY108" s="229"/>
      <c r="EWZ108" s="229"/>
      <c r="EXA108" s="229"/>
      <c r="EXB108" s="229"/>
      <c r="EXC108" s="229"/>
      <c r="EXD108" s="229"/>
      <c r="EXE108" s="229"/>
      <c r="EXF108" s="229"/>
      <c r="EXG108" s="229"/>
      <c r="EXH108" s="229"/>
      <c r="EXI108" s="229"/>
      <c r="EXJ108" s="229"/>
      <c r="EXK108" s="229"/>
      <c r="EXL108" s="229"/>
      <c r="EXM108" s="229"/>
      <c r="EXN108" s="229"/>
      <c r="EXO108" s="229"/>
      <c r="EXP108" s="229"/>
      <c r="EXQ108" s="229"/>
      <c r="EXR108" s="229"/>
      <c r="EXS108" s="229"/>
      <c r="EXT108" s="229"/>
      <c r="EXU108" s="229"/>
      <c r="EXV108" s="229"/>
      <c r="EXW108" s="229"/>
      <c r="EXX108" s="229"/>
      <c r="EXY108" s="229"/>
      <c r="EXZ108" s="229"/>
      <c r="EYA108" s="229"/>
      <c r="EYB108" s="229"/>
      <c r="EYC108" s="229"/>
      <c r="EYD108" s="229"/>
      <c r="EYE108" s="229"/>
      <c r="EYF108" s="229"/>
      <c r="EYG108" s="229"/>
      <c r="EYH108" s="229"/>
      <c r="EYI108" s="229"/>
      <c r="EYJ108" s="229"/>
      <c r="EYK108" s="229"/>
      <c r="EYL108" s="229"/>
      <c r="EYM108" s="229"/>
      <c r="EYN108" s="229"/>
      <c r="EYO108" s="229"/>
      <c r="EYP108" s="229"/>
      <c r="EYQ108" s="229"/>
      <c r="EYR108" s="229"/>
      <c r="EYS108" s="229"/>
      <c r="EYT108" s="229"/>
      <c r="EYU108" s="229"/>
      <c r="EYV108" s="229"/>
      <c r="EYW108" s="229"/>
      <c r="EYX108" s="229"/>
      <c r="EYY108" s="229"/>
      <c r="EYZ108" s="229"/>
      <c r="EZA108" s="229"/>
      <c r="EZB108" s="229"/>
      <c r="EZC108" s="229"/>
      <c r="EZD108" s="229"/>
      <c r="EZE108" s="229"/>
      <c r="EZF108" s="229"/>
      <c r="EZG108" s="229"/>
      <c r="EZH108" s="229"/>
      <c r="EZI108" s="229"/>
      <c r="EZJ108" s="229"/>
      <c r="EZK108" s="229"/>
      <c r="EZL108" s="229"/>
      <c r="EZM108" s="229"/>
      <c r="EZN108" s="229"/>
      <c r="EZO108" s="229"/>
      <c r="EZP108" s="229"/>
      <c r="EZQ108" s="229"/>
      <c r="EZR108" s="229"/>
      <c r="EZS108" s="229"/>
      <c r="EZT108" s="229"/>
      <c r="EZU108" s="229"/>
      <c r="EZV108" s="229"/>
      <c r="EZW108" s="229"/>
      <c r="EZX108" s="229"/>
      <c r="EZY108" s="229"/>
      <c r="EZZ108" s="229"/>
      <c r="FAA108" s="229"/>
      <c r="FAB108" s="229"/>
      <c r="FAC108" s="229"/>
      <c r="FAD108" s="229"/>
      <c r="FAE108" s="229"/>
      <c r="FAF108" s="229"/>
      <c r="FAG108" s="229"/>
      <c r="FAH108" s="229"/>
      <c r="FAI108" s="229"/>
      <c r="FAJ108" s="229"/>
      <c r="FAK108" s="229"/>
      <c r="FAL108" s="229"/>
      <c r="FAM108" s="229"/>
      <c r="FAN108" s="229"/>
      <c r="FAO108" s="229"/>
      <c r="FAP108" s="229"/>
      <c r="FAQ108" s="229"/>
      <c r="FAR108" s="229"/>
      <c r="FAS108" s="229"/>
      <c r="FAT108" s="229"/>
      <c r="FAU108" s="229"/>
      <c r="FAV108" s="229"/>
      <c r="FAW108" s="229"/>
      <c r="FAX108" s="229"/>
      <c r="FAY108" s="229"/>
      <c r="FAZ108" s="229"/>
      <c r="FBA108" s="229"/>
      <c r="FBB108" s="229"/>
      <c r="FBC108" s="229"/>
      <c r="FBD108" s="229"/>
      <c r="FBE108" s="229"/>
      <c r="FBF108" s="229"/>
      <c r="FBG108" s="229"/>
      <c r="FBH108" s="229"/>
      <c r="FBI108" s="229"/>
      <c r="FBJ108" s="229"/>
      <c r="FBK108" s="229"/>
      <c r="FBL108" s="229"/>
      <c r="FBM108" s="229"/>
      <c r="FBN108" s="229"/>
      <c r="FBO108" s="229"/>
      <c r="FBP108" s="229"/>
      <c r="FBQ108" s="229"/>
      <c r="FBR108" s="229"/>
      <c r="FBS108" s="229"/>
      <c r="FBT108" s="229"/>
      <c r="FBU108" s="229"/>
      <c r="FBV108" s="229"/>
      <c r="FBW108" s="229"/>
      <c r="FBX108" s="229"/>
      <c r="FBY108" s="229"/>
      <c r="FBZ108" s="229"/>
      <c r="FCA108" s="229"/>
      <c r="FCB108" s="229"/>
      <c r="FCC108" s="229"/>
      <c r="FCD108" s="229"/>
      <c r="FCE108" s="229"/>
      <c r="FCF108" s="229"/>
      <c r="FCG108" s="229"/>
      <c r="FCH108" s="229"/>
      <c r="FCI108" s="229"/>
      <c r="FCJ108" s="229"/>
      <c r="FCK108" s="229"/>
      <c r="FCL108" s="229"/>
      <c r="FCM108" s="229"/>
      <c r="FCN108" s="229"/>
      <c r="FCO108" s="229"/>
      <c r="FCP108" s="229"/>
      <c r="FCQ108" s="229"/>
      <c r="FCR108" s="229"/>
      <c r="FCS108" s="229"/>
      <c r="FCT108" s="229"/>
      <c r="FCU108" s="229"/>
      <c r="FCV108" s="229"/>
      <c r="FCW108" s="229"/>
      <c r="FCX108" s="229"/>
      <c r="FCY108" s="229"/>
      <c r="FCZ108" s="229"/>
      <c r="FDA108" s="229"/>
      <c r="FDB108" s="229"/>
      <c r="FDC108" s="229"/>
      <c r="FDD108" s="229"/>
      <c r="FDE108" s="229"/>
      <c r="FDF108" s="229"/>
      <c r="FDG108" s="229"/>
      <c r="FDH108" s="229"/>
      <c r="FDI108" s="229"/>
      <c r="FDJ108" s="229"/>
      <c r="FDK108" s="229"/>
      <c r="FDL108" s="229"/>
      <c r="FDM108" s="229"/>
      <c r="FDN108" s="229"/>
      <c r="FDO108" s="229"/>
      <c r="FDP108" s="229"/>
      <c r="FDQ108" s="229"/>
      <c r="FDR108" s="229"/>
      <c r="FDS108" s="229"/>
      <c r="FDT108" s="229"/>
      <c r="FDU108" s="229"/>
      <c r="FDV108" s="229"/>
      <c r="FDW108" s="229"/>
      <c r="FDX108" s="229"/>
      <c r="FDY108" s="229"/>
      <c r="FDZ108" s="229"/>
      <c r="FEA108" s="229"/>
      <c r="FEB108" s="229"/>
      <c r="FEC108" s="229"/>
      <c r="FED108" s="229"/>
      <c r="FEE108" s="229"/>
      <c r="FEF108" s="229"/>
      <c r="FEG108" s="229"/>
      <c r="FEH108" s="229"/>
      <c r="FEI108" s="229"/>
      <c r="FEJ108" s="229"/>
      <c r="FEK108" s="229"/>
      <c r="FEL108" s="229"/>
      <c r="FEM108" s="229"/>
      <c r="FEN108" s="229"/>
      <c r="FEO108" s="229"/>
      <c r="FEP108" s="229"/>
      <c r="FEQ108" s="229"/>
      <c r="FER108" s="229"/>
      <c r="FES108" s="229"/>
      <c r="FET108" s="229"/>
      <c r="FEU108" s="229"/>
      <c r="FEV108" s="229"/>
      <c r="FEW108" s="229"/>
      <c r="FEX108" s="229"/>
      <c r="FEY108" s="229"/>
      <c r="FEZ108" s="229"/>
      <c r="FFA108" s="229"/>
      <c r="FFB108" s="229"/>
      <c r="FFC108" s="229"/>
      <c r="FFD108" s="229"/>
      <c r="FFE108" s="229"/>
      <c r="FFF108" s="229"/>
      <c r="FFG108" s="229"/>
      <c r="FFH108" s="229"/>
      <c r="FFI108" s="229"/>
      <c r="FFJ108" s="229"/>
      <c r="FFK108" s="229"/>
      <c r="FFL108" s="229"/>
      <c r="FFM108" s="229"/>
      <c r="FFN108" s="229"/>
      <c r="FFO108" s="229"/>
      <c r="FFP108" s="229"/>
      <c r="FFQ108" s="229"/>
      <c r="FFR108" s="229"/>
      <c r="FFS108" s="229"/>
      <c r="FFT108" s="229"/>
      <c r="FFU108" s="229"/>
      <c r="FFV108" s="229"/>
      <c r="FFW108" s="229"/>
      <c r="FFX108" s="229"/>
      <c r="FFY108" s="229"/>
      <c r="FFZ108" s="229"/>
      <c r="FGA108" s="229"/>
      <c r="FGB108" s="229"/>
      <c r="FGC108" s="229"/>
      <c r="FGD108" s="229"/>
      <c r="FGE108" s="229"/>
      <c r="FGF108" s="229"/>
      <c r="FGG108" s="229"/>
      <c r="FGH108" s="229"/>
      <c r="FGI108" s="229"/>
      <c r="FGJ108" s="229"/>
      <c r="FGK108" s="229"/>
      <c r="FGL108" s="229"/>
      <c r="FGM108" s="229"/>
      <c r="FGN108" s="229"/>
      <c r="FGO108" s="229"/>
      <c r="FGP108" s="229"/>
      <c r="FGQ108" s="229"/>
      <c r="FGR108" s="229"/>
      <c r="FGS108" s="229"/>
      <c r="FGT108" s="229"/>
      <c r="FGU108" s="229"/>
      <c r="FGV108" s="229"/>
      <c r="FGW108" s="229"/>
      <c r="FGX108" s="229"/>
      <c r="FGY108" s="229"/>
      <c r="FGZ108" s="229"/>
      <c r="FHA108" s="229"/>
      <c r="FHB108" s="229"/>
      <c r="FHC108" s="229"/>
      <c r="FHD108" s="229"/>
      <c r="FHE108" s="229"/>
      <c r="FHF108" s="229"/>
      <c r="FHG108" s="229"/>
      <c r="FHH108" s="229"/>
      <c r="FHI108" s="229"/>
      <c r="FHJ108" s="229"/>
      <c r="FHK108" s="229"/>
      <c r="FHL108" s="229"/>
      <c r="FHM108" s="229"/>
      <c r="FHN108" s="229"/>
      <c r="FHO108" s="229"/>
      <c r="FHP108" s="229"/>
      <c r="FHQ108" s="229"/>
      <c r="FHR108" s="229"/>
      <c r="FHS108" s="229"/>
      <c r="FHT108" s="229"/>
      <c r="FHU108" s="229"/>
      <c r="FHV108" s="229"/>
      <c r="FHW108" s="229"/>
      <c r="FHX108" s="229"/>
      <c r="FHY108" s="229"/>
      <c r="FHZ108" s="229"/>
      <c r="FIA108" s="229"/>
      <c r="FIB108" s="229"/>
      <c r="FIC108" s="229"/>
      <c r="FID108" s="229"/>
      <c r="FIE108" s="229"/>
      <c r="FIF108" s="229"/>
      <c r="FIG108" s="229"/>
      <c r="FIH108" s="229"/>
      <c r="FII108" s="229"/>
      <c r="FIJ108" s="229"/>
      <c r="FIK108" s="229"/>
      <c r="FIL108" s="229"/>
      <c r="FIM108" s="229"/>
      <c r="FIN108" s="229"/>
      <c r="FIO108" s="229"/>
      <c r="FIP108" s="229"/>
      <c r="FIQ108" s="229"/>
      <c r="FIR108" s="229"/>
      <c r="FIS108" s="229"/>
      <c r="FIT108" s="229"/>
      <c r="FIU108" s="229"/>
      <c r="FIV108" s="229"/>
      <c r="FIW108" s="229"/>
      <c r="FIX108" s="229"/>
      <c r="FIY108" s="229"/>
      <c r="FIZ108" s="229"/>
      <c r="FJA108" s="229"/>
      <c r="FJB108" s="229"/>
      <c r="FJC108" s="229"/>
      <c r="FJD108" s="229"/>
      <c r="FJE108" s="229"/>
      <c r="FJF108" s="229"/>
      <c r="FJG108" s="229"/>
      <c r="FJH108" s="229"/>
      <c r="FJI108" s="229"/>
      <c r="FJJ108" s="229"/>
      <c r="FJK108" s="229"/>
      <c r="FJL108" s="229"/>
      <c r="FJM108" s="229"/>
      <c r="FJN108" s="229"/>
      <c r="FJO108" s="229"/>
      <c r="FJP108" s="229"/>
      <c r="FJQ108" s="229"/>
      <c r="FJR108" s="229"/>
      <c r="FJS108" s="229"/>
      <c r="FJT108" s="229"/>
      <c r="FJU108" s="229"/>
      <c r="FJV108" s="229"/>
      <c r="FJW108" s="229"/>
      <c r="FJX108" s="229"/>
      <c r="FJY108" s="229"/>
      <c r="FJZ108" s="229"/>
      <c r="FKA108" s="229"/>
      <c r="FKB108" s="229"/>
      <c r="FKC108" s="229"/>
      <c r="FKD108" s="229"/>
      <c r="FKE108" s="229"/>
      <c r="FKF108" s="229"/>
      <c r="FKG108" s="229"/>
      <c r="FKH108" s="229"/>
      <c r="FKI108" s="229"/>
      <c r="FKJ108" s="229"/>
      <c r="FKK108" s="229"/>
      <c r="FKL108" s="229"/>
      <c r="FKM108" s="229"/>
      <c r="FKN108" s="229"/>
      <c r="FKO108" s="229"/>
      <c r="FKP108" s="229"/>
      <c r="FKQ108" s="229"/>
      <c r="FKR108" s="229"/>
      <c r="FKS108" s="229"/>
      <c r="FKT108" s="229"/>
      <c r="FKU108" s="229"/>
      <c r="FKV108" s="229"/>
      <c r="FKW108" s="229"/>
      <c r="FKX108" s="229"/>
      <c r="FKY108" s="229"/>
      <c r="FKZ108" s="229"/>
      <c r="FLA108" s="229"/>
      <c r="FLB108" s="229"/>
      <c r="FLC108" s="229"/>
      <c r="FLD108" s="229"/>
      <c r="FLE108" s="229"/>
      <c r="FLF108" s="229"/>
      <c r="FLG108" s="229"/>
      <c r="FLH108" s="229"/>
      <c r="FLI108" s="229"/>
      <c r="FLJ108" s="229"/>
      <c r="FLK108" s="229"/>
      <c r="FLL108" s="229"/>
      <c r="FLM108" s="229"/>
      <c r="FLN108" s="229"/>
      <c r="FLO108" s="229"/>
      <c r="FLP108" s="229"/>
      <c r="FLQ108" s="229"/>
      <c r="FLR108" s="229"/>
      <c r="FLS108" s="229"/>
      <c r="FLT108" s="229"/>
      <c r="FLU108" s="229"/>
      <c r="FLV108" s="229"/>
      <c r="FLW108" s="229"/>
      <c r="FLX108" s="229"/>
      <c r="FLY108" s="229"/>
      <c r="FLZ108" s="229"/>
      <c r="FMA108" s="229"/>
      <c r="FMB108" s="229"/>
      <c r="FMC108" s="229"/>
      <c r="FMD108" s="229"/>
      <c r="FME108" s="229"/>
      <c r="FMF108" s="229"/>
      <c r="FMG108" s="229"/>
      <c r="FMH108" s="229"/>
      <c r="FMI108" s="229"/>
      <c r="FMJ108" s="229"/>
      <c r="FMK108" s="229"/>
      <c r="FML108" s="229"/>
      <c r="FMM108" s="229"/>
      <c r="FMN108" s="229"/>
      <c r="FMO108" s="229"/>
      <c r="FMP108" s="229"/>
      <c r="FMQ108" s="229"/>
      <c r="FMR108" s="229"/>
      <c r="FMS108" s="229"/>
      <c r="FMT108" s="229"/>
      <c r="FMU108" s="229"/>
      <c r="FMV108" s="229"/>
      <c r="FMW108" s="229"/>
      <c r="FMX108" s="229"/>
      <c r="FMY108" s="229"/>
      <c r="FMZ108" s="229"/>
      <c r="FNA108" s="229"/>
      <c r="FNB108" s="229"/>
      <c r="FNC108" s="229"/>
      <c r="FND108" s="229"/>
      <c r="FNE108" s="229"/>
      <c r="FNF108" s="229"/>
      <c r="FNG108" s="229"/>
      <c r="FNH108" s="229"/>
      <c r="FNI108" s="229"/>
      <c r="FNJ108" s="229"/>
      <c r="FNK108" s="229"/>
      <c r="FNL108" s="229"/>
      <c r="FNM108" s="229"/>
      <c r="FNN108" s="229"/>
      <c r="FNO108" s="229"/>
      <c r="FNP108" s="229"/>
      <c r="FNQ108" s="229"/>
      <c r="FNR108" s="229"/>
      <c r="FNS108" s="229"/>
      <c r="FNT108" s="229"/>
      <c r="FNU108" s="229"/>
      <c r="FNV108" s="229"/>
      <c r="FNW108" s="229"/>
      <c r="FNX108" s="229"/>
      <c r="FNY108" s="229"/>
      <c r="FNZ108" s="229"/>
      <c r="FOA108" s="229"/>
      <c r="FOB108" s="229"/>
      <c r="FOC108" s="229"/>
      <c r="FOD108" s="229"/>
      <c r="FOE108" s="229"/>
      <c r="FOF108" s="229"/>
      <c r="FOG108" s="229"/>
      <c r="FOH108" s="229"/>
      <c r="FOI108" s="229"/>
      <c r="FOJ108" s="229"/>
      <c r="FOK108" s="229"/>
      <c r="FOL108" s="229"/>
      <c r="FOM108" s="229"/>
      <c r="FON108" s="229"/>
      <c r="FOO108" s="229"/>
      <c r="FOP108" s="229"/>
      <c r="FOQ108" s="229"/>
      <c r="FOR108" s="229"/>
      <c r="FOS108" s="229"/>
      <c r="FOT108" s="229"/>
      <c r="FOU108" s="229"/>
      <c r="FOV108" s="229"/>
      <c r="FOW108" s="229"/>
      <c r="FOX108" s="229"/>
      <c r="FOY108" s="229"/>
      <c r="FOZ108" s="229"/>
      <c r="FPA108" s="229"/>
      <c r="FPB108" s="229"/>
      <c r="FPC108" s="229"/>
      <c r="FPD108" s="229"/>
      <c r="FPE108" s="229"/>
      <c r="FPF108" s="229"/>
      <c r="FPG108" s="229"/>
      <c r="FPH108" s="229"/>
      <c r="FPI108" s="229"/>
      <c r="FPJ108" s="229"/>
      <c r="FPK108" s="229"/>
      <c r="FPL108" s="229"/>
      <c r="FPM108" s="229"/>
      <c r="FPN108" s="229"/>
      <c r="FPO108" s="229"/>
      <c r="FPP108" s="229"/>
      <c r="FPQ108" s="229"/>
      <c r="FPR108" s="229"/>
      <c r="FPS108" s="229"/>
      <c r="FPT108" s="229"/>
      <c r="FPU108" s="229"/>
      <c r="FPV108" s="229"/>
      <c r="FPW108" s="229"/>
      <c r="FPX108" s="229"/>
      <c r="FPY108" s="229"/>
      <c r="FPZ108" s="229"/>
      <c r="FQA108" s="229"/>
      <c r="FQB108" s="229"/>
      <c r="FQC108" s="229"/>
      <c r="FQD108" s="229"/>
      <c r="FQE108" s="229"/>
      <c r="FQF108" s="229"/>
      <c r="FQG108" s="229"/>
      <c r="FQH108" s="229"/>
      <c r="FQI108" s="229"/>
      <c r="FQJ108" s="229"/>
      <c r="FQK108" s="229"/>
      <c r="FQL108" s="229"/>
      <c r="FQM108" s="229"/>
      <c r="FQN108" s="229"/>
      <c r="FQO108" s="229"/>
      <c r="FQP108" s="229"/>
      <c r="FQQ108" s="229"/>
      <c r="FQR108" s="229"/>
      <c r="FQS108" s="229"/>
      <c r="FQT108" s="229"/>
      <c r="FQU108" s="229"/>
      <c r="FQV108" s="229"/>
      <c r="FQW108" s="229"/>
      <c r="FQX108" s="229"/>
      <c r="FQY108" s="229"/>
      <c r="FQZ108" s="229"/>
      <c r="FRA108" s="229"/>
      <c r="FRB108" s="229"/>
      <c r="FRC108" s="229"/>
      <c r="FRD108" s="229"/>
      <c r="FRE108" s="229"/>
      <c r="FRF108" s="229"/>
      <c r="FRG108" s="229"/>
      <c r="FRH108" s="229"/>
      <c r="FRI108" s="229"/>
      <c r="FRJ108" s="229"/>
      <c r="FRK108" s="229"/>
      <c r="FRL108" s="229"/>
      <c r="FRM108" s="229"/>
      <c r="FRN108" s="229"/>
      <c r="FRO108" s="229"/>
      <c r="FRP108" s="229"/>
      <c r="FRQ108" s="229"/>
      <c r="FRR108" s="229"/>
      <c r="FRS108" s="229"/>
      <c r="FRT108" s="229"/>
      <c r="FRU108" s="229"/>
      <c r="FRV108" s="229"/>
      <c r="FRW108" s="229"/>
      <c r="FRX108" s="229"/>
      <c r="FRY108" s="229"/>
      <c r="FRZ108" s="229"/>
      <c r="FSA108" s="229"/>
      <c r="FSB108" s="229"/>
      <c r="FSC108" s="229"/>
      <c r="FSD108" s="229"/>
      <c r="FSE108" s="229"/>
      <c r="FSF108" s="229"/>
      <c r="FSG108" s="229"/>
      <c r="FSH108" s="229"/>
      <c r="FSI108" s="229"/>
      <c r="FSJ108" s="229"/>
      <c r="FSK108" s="229"/>
      <c r="FSL108" s="229"/>
      <c r="FSM108" s="229"/>
      <c r="FSN108" s="229"/>
      <c r="FSO108" s="229"/>
      <c r="FSP108" s="229"/>
      <c r="FSQ108" s="229"/>
      <c r="FSR108" s="229"/>
      <c r="FSS108" s="229"/>
      <c r="FST108" s="229"/>
      <c r="FSU108" s="229"/>
      <c r="FSV108" s="229"/>
      <c r="FSW108" s="229"/>
      <c r="FSX108" s="229"/>
      <c r="FSY108" s="229"/>
      <c r="FSZ108" s="229"/>
      <c r="FTA108" s="229"/>
      <c r="FTB108" s="229"/>
      <c r="FTC108" s="229"/>
      <c r="FTD108" s="229"/>
      <c r="FTE108" s="229"/>
      <c r="FTF108" s="229"/>
      <c r="FTG108" s="229"/>
      <c r="FTH108" s="229"/>
      <c r="FTI108" s="229"/>
      <c r="FTJ108" s="229"/>
      <c r="FTK108" s="229"/>
      <c r="FTL108" s="229"/>
      <c r="FTM108" s="229"/>
      <c r="FTN108" s="229"/>
      <c r="FTO108" s="229"/>
      <c r="FTP108" s="229"/>
      <c r="FTQ108" s="229"/>
      <c r="FTR108" s="229"/>
      <c r="FTS108" s="229"/>
      <c r="FTT108" s="229"/>
      <c r="FTU108" s="229"/>
      <c r="FTV108" s="229"/>
      <c r="FTW108" s="229"/>
      <c r="FTX108" s="229"/>
      <c r="FTY108" s="229"/>
      <c r="FTZ108" s="229"/>
      <c r="FUA108" s="229"/>
      <c r="FUB108" s="229"/>
      <c r="FUC108" s="229"/>
      <c r="FUD108" s="229"/>
      <c r="FUE108" s="229"/>
      <c r="FUF108" s="229"/>
      <c r="FUG108" s="229"/>
      <c r="FUH108" s="229"/>
      <c r="FUI108" s="229"/>
      <c r="FUJ108" s="229"/>
      <c r="FUK108" s="229"/>
      <c r="FUL108" s="229"/>
      <c r="FUM108" s="229"/>
      <c r="FUN108" s="229"/>
      <c r="FUO108" s="229"/>
      <c r="FUP108" s="229"/>
      <c r="FUQ108" s="229"/>
      <c r="FUR108" s="229"/>
      <c r="FUS108" s="229"/>
      <c r="FUT108" s="229"/>
      <c r="FUU108" s="229"/>
      <c r="FUV108" s="229"/>
      <c r="FUW108" s="229"/>
      <c r="FUX108" s="229"/>
      <c r="FUY108" s="229"/>
      <c r="FUZ108" s="229"/>
      <c r="FVA108" s="229"/>
      <c r="FVB108" s="229"/>
      <c r="FVC108" s="229"/>
      <c r="FVD108" s="229"/>
      <c r="FVE108" s="229"/>
      <c r="FVF108" s="229"/>
      <c r="FVG108" s="229"/>
      <c r="FVH108" s="229"/>
      <c r="FVI108" s="229"/>
      <c r="FVJ108" s="229"/>
      <c r="FVK108" s="229"/>
      <c r="FVL108" s="229"/>
      <c r="FVM108" s="229"/>
      <c r="FVN108" s="229"/>
      <c r="FVO108" s="229"/>
      <c r="FVP108" s="229"/>
      <c r="FVQ108" s="229"/>
      <c r="FVR108" s="229"/>
      <c r="FVS108" s="229"/>
      <c r="FVT108" s="229"/>
      <c r="FVU108" s="229"/>
      <c r="FVV108" s="229"/>
      <c r="FVW108" s="229"/>
      <c r="FVX108" s="229"/>
      <c r="FVY108" s="229"/>
      <c r="FVZ108" s="229"/>
      <c r="FWA108" s="229"/>
      <c r="FWB108" s="229"/>
      <c r="FWC108" s="229"/>
      <c r="FWD108" s="229"/>
      <c r="FWE108" s="229"/>
      <c r="FWF108" s="229"/>
      <c r="FWG108" s="229"/>
      <c r="FWH108" s="229"/>
      <c r="FWI108" s="229"/>
      <c r="FWJ108" s="229"/>
      <c r="FWK108" s="229"/>
      <c r="FWL108" s="229"/>
      <c r="FWM108" s="229"/>
      <c r="FWN108" s="229"/>
      <c r="FWO108" s="229"/>
      <c r="FWP108" s="229"/>
      <c r="FWQ108" s="229"/>
      <c r="FWR108" s="229"/>
      <c r="FWS108" s="229"/>
      <c r="FWT108" s="229"/>
      <c r="FWU108" s="229"/>
      <c r="FWV108" s="229"/>
      <c r="FWW108" s="229"/>
      <c r="FWX108" s="229"/>
      <c r="FWY108" s="229"/>
      <c r="FWZ108" s="229"/>
      <c r="FXA108" s="229"/>
      <c r="FXB108" s="229"/>
      <c r="FXC108" s="229"/>
      <c r="FXD108" s="229"/>
      <c r="FXE108" s="229"/>
      <c r="FXF108" s="229"/>
      <c r="FXG108" s="229"/>
      <c r="FXH108" s="229"/>
      <c r="FXI108" s="229"/>
      <c r="FXJ108" s="229"/>
      <c r="FXK108" s="229"/>
      <c r="FXL108" s="229"/>
      <c r="FXM108" s="229"/>
      <c r="FXN108" s="229"/>
      <c r="FXO108" s="229"/>
      <c r="FXP108" s="229"/>
      <c r="FXQ108" s="229"/>
      <c r="FXR108" s="229"/>
      <c r="FXS108" s="229"/>
      <c r="FXT108" s="229"/>
      <c r="FXU108" s="229"/>
      <c r="FXV108" s="229"/>
      <c r="FXW108" s="229"/>
      <c r="FXX108" s="229"/>
      <c r="FXY108" s="229"/>
      <c r="FXZ108" s="229"/>
      <c r="FYA108" s="229"/>
      <c r="FYB108" s="229"/>
      <c r="FYC108" s="229"/>
      <c r="FYD108" s="229"/>
      <c r="FYE108" s="229"/>
      <c r="FYF108" s="229"/>
      <c r="FYG108" s="229"/>
      <c r="FYH108" s="229"/>
      <c r="FYI108" s="229"/>
      <c r="FYJ108" s="229"/>
      <c r="FYK108" s="229"/>
      <c r="FYL108" s="229"/>
      <c r="FYM108" s="229"/>
      <c r="FYN108" s="229"/>
      <c r="FYO108" s="229"/>
      <c r="FYP108" s="229"/>
      <c r="FYQ108" s="229"/>
      <c r="FYR108" s="229"/>
      <c r="FYS108" s="229"/>
      <c r="FYT108" s="229"/>
      <c r="FYU108" s="229"/>
      <c r="FYV108" s="229"/>
      <c r="FYW108" s="229"/>
      <c r="FYX108" s="229"/>
      <c r="FYY108" s="229"/>
      <c r="FYZ108" s="229"/>
      <c r="FZA108" s="229"/>
      <c r="FZB108" s="229"/>
      <c r="FZC108" s="229"/>
      <c r="FZD108" s="229"/>
      <c r="FZE108" s="229"/>
      <c r="FZF108" s="229"/>
      <c r="FZG108" s="229"/>
      <c r="FZH108" s="229"/>
      <c r="FZI108" s="229"/>
      <c r="FZJ108" s="229"/>
      <c r="FZK108" s="229"/>
      <c r="FZL108" s="229"/>
      <c r="FZM108" s="229"/>
      <c r="FZN108" s="229"/>
      <c r="FZO108" s="229"/>
      <c r="FZP108" s="229"/>
      <c r="FZQ108" s="229"/>
      <c r="FZR108" s="229"/>
      <c r="FZS108" s="229"/>
      <c r="FZT108" s="229"/>
      <c r="FZU108" s="229"/>
      <c r="FZV108" s="229"/>
      <c r="FZW108" s="229"/>
      <c r="FZX108" s="229"/>
      <c r="FZY108" s="229"/>
      <c r="FZZ108" s="229"/>
      <c r="GAA108" s="229"/>
      <c r="GAB108" s="229"/>
      <c r="GAC108" s="229"/>
      <c r="GAD108" s="229"/>
      <c r="GAE108" s="229"/>
      <c r="GAF108" s="229"/>
      <c r="GAG108" s="229"/>
      <c r="GAH108" s="229"/>
      <c r="GAI108" s="229"/>
      <c r="GAJ108" s="229"/>
      <c r="GAK108" s="229"/>
      <c r="GAL108" s="229"/>
      <c r="GAM108" s="229"/>
      <c r="GAN108" s="229"/>
      <c r="GAO108" s="229"/>
      <c r="GAP108" s="229"/>
      <c r="GAQ108" s="229"/>
      <c r="GAR108" s="229"/>
      <c r="GAS108" s="229"/>
      <c r="GAT108" s="229"/>
      <c r="GAU108" s="229"/>
      <c r="GAV108" s="229"/>
      <c r="GAW108" s="229"/>
      <c r="GAX108" s="229"/>
      <c r="GAY108" s="229"/>
      <c r="GAZ108" s="229"/>
      <c r="GBA108" s="229"/>
      <c r="GBB108" s="229"/>
      <c r="GBC108" s="229"/>
      <c r="GBD108" s="229"/>
      <c r="GBE108" s="229"/>
      <c r="GBF108" s="229"/>
      <c r="GBG108" s="229"/>
      <c r="GBH108" s="229"/>
      <c r="GBI108" s="229"/>
      <c r="GBJ108" s="229"/>
      <c r="GBK108" s="229"/>
      <c r="GBL108" s="229"/>
      <c r="GBM108" s="229"/>
      <c r="GBN108" s="229"/>
      <c r="GBO108" s="229"/>
      <c r="GBP108" s="229"/>
      <c r="GBQ108" s="229"/>
      <c r="GBR108" s="229"/>
      <c r="GBS108" s="229"/>
      <c r="GBT108" s="229"/>
      <c r="GBU108" s="229"/>
      <c r="GBV108" s="229"/>
      <c r="GBW108" s="229"/>
      <c r="GBX108" s="229"/>
      <c r="GBY108" s="229"/>
      <c r="GBZ108" s="229"/>
      <c r="GCA108" s="229"/>
      <c r="GCB108" s="229"/>
      <c r="GCC108" s="229"/>
      <c r="GCD108" s="229"/>
      <c r="GCE108" s="229"/>
      <c r="GCF108" s="229"/>
      <c r="GCG108" s="229"/>
      <c r="GCH108" s="229"/>
      <c r="GCI108" s="229"/>
      <c r="GCJ108" s="229"/>
      <c r="GCK108" s="229"/>
      <c r="GCL108" s="229"/>
      <c r="GCM108" s="229"/>
      <c r="GCN108" s="229"/>
      <c r="GCO108" s="229"/>
      <c r="GCP108" s="229"/>
      <c r="GCQ108" s="229"/>
      <c r="GCR108" s="229"/>
      <c r="GCS108" s="229"/>
      <c r="GCT108" s="229"/>
      <c r="GCU108" s="229"/>
      <c r="GCV108" s="229"/>
      <c r="GCW108" s="229"/>
      <c r="GCX108" s="229"/>
      <c r="GCY108" s="229"/>
      <c r="GCZ108" s="229"/>
      <c r="GDA108" s="229"/>
      <c r="GDB108" s="229"/>
      <c r="GDC108" s="229"/>
      <c r="GDD108" s="229"/>
      <c r="GDE108" s="229"/>
      <c r="GDF108" s="229"/>
      <c r="GDG108" s="229"/>
      <c r="GDH108" s="229"/>
      <c r="GDI108" s="229"/>
      <c r="GDJ108" s="229"/>
      <c r="GDK108" s="229"/>
      <c r="GDL108" s="229"/>
      <c r="GDM108" s="229"/>
      <c r="GDN108" s="229"/>
      <c r="GDO108" s="229"/>
      <c r="GDP108" s="229"/>
      <c r="GDQ108" s="229"/>
      <c r="GDR108" s="229"/>
      <c r="GDS108" s="229"/>
      <c r="GDT108" s="229"/>
      <c r="GDU108" s="229"/>
      <c r="GDV108" s="229"/>
      <c r="GDW108" s="229"/>
      <c r="GDX108" s="229"/>
      <c r="GDY108" s="229"/>
      <c r="GDZ108" s="229"/>
      <c r="GEA108" s="229"/>
      <c r="GEB108" s="229"/>
      <c r="GEC108" s="229"/>
      <c r="GED108" s="229"/>
      <c r="GEE108" s="229"/>
      <c r="GEF108" s="229"/>
      <c r="GEG108" s="229"/>
      <c r="GEH108" s="229"/>
      <c r="GEI108" s="229"/>
      <c r="GEJ108" s="229"/>
      <c r="GEK108" s="229"/>
      <c r="GEL108" s="229"/>
      <c r="GEM108" s="229"/>
      <c r="GEN108" s="229"/>
      <c r="GEO108" s="229"/>
      <c r="GEP108" s="229"/>
      <c r="GEQ108" s="229"/>
      <c r="GER108" s="229"/>
      <c r="GES108" s="229"/>
      <c r="GET108" s="229"/>
      <c r="GEU108" s="229"/>
      <c r="GEV108" s="229"/>
      <c r="GEW108" s="229"/>
      <c r="GEX108" s="229"/>
      <c r="GEY108" s="229"/>
      <c r="GEZ108" s="229"/>
      <c r="GFA108" s="229"/>
      <c r="GFB108" s="229"/>
      <c r="GFC108" s="229"/>
      <c r="GFD108" s="229"/>
      <c r="GFE108" s="229"/>
      <c r="GFF108" s="229"/>
      <c r="GFG108" s="229"/>
      <c r="GFH108" s="229"/>
      <c r="GFI108" s="229"/>
      <c r="GFJ108" s="229"/>
      <c r="GFK108" s="229"/>
      <c r="GFL108" s="229"/>
      <c r="GFM108" s="229"/>
      <c r="GFN108" s="229"/>
      <c r="GFO108" s="229"/>
      <c r="GFP108" s="229"/>
      <c r="GFQ108" s="229"/>
      <c r="GFR108" s="229"/>
      <c r="GFS108" s="229"/>
      <c r="GFT108" s="229"/>
      <c r="GFU108" s="229"/>
      <c r="GFV108" s="229"/>
      <c r="GFW108" s="229"/>
      <c r="GFX108" s="229"/>
      <c r="GFY108" s="229"/>
      <c r="GFZ108" s="229"/>
      <c r="GGA108" s="229"/>
      <c r="GGB108" s="229"/>
      <c r="GGC108" s="229"/>
      <c r="GGD108" s="229"/>
      <c r="GGE108" s="229"/>
      <c r="GGF108" s="229"/>
      <c r="GGG108" s="229"/>
      <c r="GGH108" s="229"/>
      <c r="GGI108" s="229"/>
      <c r="GGJ108" s="229"/>
      <c r="GGK108" s="229"/>
      <c r="GGL108" s="229"/>
      <c r="GGM108" s="229"/>
      <c r="GGN108" s="229"/>
      <c r="GGO108" s="229"/>
      <c r="GGP108" s="229"/>
      <c r="GGQ108" s="229"/>
      <c r="GGR108" s="229"/>
      <c r="GGS108" s="229"/>
      <c r="GGT108" s="229"/>
      <c r="GGU108" s="229"/>
      <c r="GGV108" s="229"/>
      <c r="GGW108" s="229"/>
      <c r="GGX108" s="229"/>
      <c r="GGY108" s="229"/>
      <c r="GGZ108" s="229"/>
      <c r="GHA108" s="229"/>
      <c r="GHB108" s="229"/>
      <c r="GHC108" s="229"/>
      <c r="GHD108" s="229"/>
      <c r="GHE108" s="229"/>
      <c r="GHF108" s="229"/>
      <c r="GHG108" s="229"/>
      <c r="GHH108" s="229"/>
      <c r="GHI108" s="229"/>
      <c r="GHJ108" s="229"/>
      <c r="GHK108" s="229"/>
      <c r="GHL108" s="229"/>
      <c r="GHM108" s="229"/>
      <c r="GHN108" s="229"/>
      <c r="GHO108" s="229"/>
      <c r="GHP108" s="229"/>
      <c r="GHQ108" s="229"/>
      <c r="GHR108" s="229"/>
      <c r="GHS108" s="229"/>
      <c r="GHT108" s="229"/>
      <c r="GHU108" s="229"/>
      <c r="GHV108" s="229"/>
      <c r="GHW108" s="229"/>
      <c r="GHX108" s="229"/>
      <c r="GHY108" s="229"/>
      <c r="GHZ108" s="229"/>
      <c r="GIA108" s="229"/>
      <c r="GIB108" s="229"/>
      <c r="GIC108" s="229"/>
      <c r="GID108" s="229"/>
      <c r="GIE108" s="229"/>
      <c r="GIF108" s="229"/>
      <c r="GIG108" s="229"/>
      <c r="GIH108" s="229"/>
      <c r="GII108" s="229"/>
      <c r="GIJ108" s="229"/>
      <c r="GIK108" s="229"/>
      <c r="GIL108" s="229"/>
      <c r="GIM108" s="229"/>
      <c r="GIN108" s="229"/>
      <c r="GIO108" s="229"/>
      <c r="GIP108" s="229"/>
      <c r="GIQ108" s="229"/>
      <c r="GIR108" s="229"/>
      <c r="GIS108" s="229"/>
      <c r="GIT108" s="229"/>
      <c r="GIU108" s="229"/>
      <c r="GIV108" s="229"/>
      <c r="GIW108" s="229"/>
      <c r="GIX108" s="229"/>
      <c r="GIY108" s="229"/>
      <c r="GIZ108" s="229"/>
      <c r="GJA108" s="229"/>
      <c r="GJB108" s="229"/>
      <c r="GJC108" s="229"/>
      <c r="GJD108" s="229"/>
      <c r="GJE108" s="229"/>
      <c r="GJF108" s="229"/>
      <c r="GJG108" s="229"/>
      <c r="GJH108" s="229"/>
      <c r="GJI108" s="229"/>
      <c r="GJJ108" s="229"/>
      <c r="GJK108" s="229"/>
      <c r="GJL108" s="229"/>
      <c r="GJM108" s="229"/>
      <c r="GJN108" s="229"/>
      <c r="GJO108" s="229"/>
      <c r="GJP108" s="229"/>
      <c r="GJQ108" s="229"/>
      <c r="GJR108" s="229"/>
      <c r="GJS108" s="229"/>
      <c r="GJT108" s="229"/>
      <c r="GJU108" s="229"/>
      <c r="GJV108" s="229"/>
      <c r="GJW108" s="229"/>
      <c r="GJX108" s="229"/>
      <c r="GJY108" s="229"/>
      <c r="GJZ108" s="229"/>
      <c r="GKA108" s="229"/>
      <c r="GKB108" s="229"/>
      <c r="GKC108" s="229"/>
      <c r="GKD108" s="229"/>
      <c r="GKE108" s="229"/>
      <c r="GKF108" s="229"/>
      <c r="GKG108" s="229"/>
      <c r="GKH108" s="229"/>
      <c r="GKI108" s="229"/>
      <c r="GKJ108" s="229"/>
      <c r="GKK108" s="229"/>
      <c r="GKL108" s="229"/>
      <c r="GKM108" s="229"/>
      <c r="GKN108" s="229"/>
      <c r="GKO108" s="229"/>
      <c r="GKP108" s="229"/>
      <c r="GKQ108" s="229"/>
      <c r="GKR108" s="229"/>
      <c r="GKS108" s="229"/>
      <c r="GKT108" s="229"/>
      <c r="GKU108" s="229"/>
      <c r="GKV108" s="229"/>
      <c r="GKW108" s="229"/>
      <c r="GKX108" s="229"/>
      <c r="GKY108" s="229"/>
      <c r="GKZ108" s="229"/>
      <c r="GLA108" s="229"/>
      <c r="GLB108" s="229"/>
      <c r="GLC108" s="229"/>
      <c r="GLD108" s="229"/>
      <c r="GLE108" s="229"/>
      <c r="GLF108" s="229"/>
      <c r="GLG108" s="229"/>
      <c r="GLH108" s="229"/>
      <c r="GLI108" s="229"/>
      <c r="GLJ108" s="229"/>
      <c r="GLK108" s="229"/>
      <c r="GLL108" s="229"/>
      <c r="GLM108" s="229"/>
      <c r="GLN108" s="229"/>
      <c r="GLO108" s="229"/>
      <c r="GLP108" s="229"/>
      <c r="GLQ108" s="229"/>
      <c r="GLR108" s="229"/>
      <c r="GLS108" s="229"/>
      <c r="GLT108" s="229"/>
      <c r="GLU108" s="229"/>
      <c r="GLV108" s="229"/>
      <c r="GLW108" s="229"/>
      <c r="GLX108" s="229"/>
      <c r="GLY108" s="229"/>
      <c r="GLZ108" s="229"/>
      <c r="GMA108" s="229"/>
      <c r="GMB108" s="229"/>
      <c r="GMC108" s="229"/>
      <c r="GMD108" s="229"/>
      <c r="GME108" s="229"/>
      <c r="GMF108" s="229"/>
      <c r="GMG108" s="229"/>
      <c r="GMH108" s="229"/>
      <c r="GMI108" s="229"/>
      <c r="GMJ108" s="229"/>
      <c r="GMK108" s="229"/>
      <c r="GML108" s="229"/>
      <c r="GMM108" s="229"/>
      <c r="GMN108" s="229"/>
      <c r="GMO108" s="229"/>
      <c r="GMP108" s="229"/>
      <c r="GMQ108" s="229"/>
      <c r="GMR108" s="229"/>
      <c r="GMS108" s="229"/>
      <c r="GMT108" s="229"/>
      <c r="GMU108" s="229"/>
      <c r="GMV108" s="229"/>
      <c r="GMW108" s="229"/>
      <c r="GMX108" s="229"/>
      <c r="GMY108" s="229"/>
      <c r="GMZ108" s="229"/>
      <c r="GNA108" s="229"/>
      <c r="GNB108" s="229"/>
      <c r="GNC108" s="229"/>
      <c r="GND108" s="229"/>
      <c r="GNE108" s="229"/>
      <c r="GNF108" s="229"/>
      <c r="GNG108" s="229"/>
      <c r="GNH108" s="229"/>
      <c r="GNI108" s="229"/>
      <c r="GNJ108" s="229"/>
      <c r="GNK108" s="229"/>
      <c r="GNL108" s="229"/>
      <c r="GNM108" s="229"/>
      <c r="GNN108" s="229"/>
      <c r="GNO108" s="229"/>
      <c r="GNP108" s="229"/>
      <c r="GNQ108" s="229"/>
      <c r="GNR108" s="229"/>
      <c r="GNS108" s="229"/>
      <c r="GNT108" s="229"/>
      <c r="GNU108" s="229"/>
      <c r="GNV108" s="229"/>
      <c r="GNW108" s="229"/>
      <c r="GNX108" s="229"/>
      <c r="GNY108" s="229"/>
      <c r="GNZ108" s="229"/>
      <c r="GOA108" s="229"/>
      <c r="GOB108" s="229"/>
      <c r="GOC108" s="229"/>
      <c r="GOD108" s="229"/>
      <c r="GOE108" s="229"/>
      <c r="GOF108" s="229"/>
      <c r="GOG108" s="229"/>
      <c r="GOH108" s="229"/>
      <c r="GOI108" s="229"/>
      <c r="GOJ108" s="229"/>
      <c r="GOK108" s="229"/>
      <c r="GOL108" s="229"/>
      <c r="GOM108" s="229"/>
      <c r="GON108" s="229"/>
      <c r="GOO108" s="229"/>
      <c r="GOP108" s="229"/>
      <c r="GOQ108" s="229"/>
      <c r="GOR108" s="229"/>
      <c r="GOS108" s="229"/>
      <c r="GOT108" s="229"/>
      <c r="GOU108" s="229"/>
      <c r="GOV108" s="229"/>
      <c r="GOW108" s="229"/>
      <c r="GOX108" s="229"/>
      <c r="GOY108" s="229"/>
      <c r="GOZ108" s="229"/>
      <c r="GPA108" s="229"/>
      <c r="GPB108" s="229"/>
      <c r="GPC108" s="229"/>
      <c r="GPD108" s="229"/>
      <c r="GPE108" s="229"/>
      <c r="GPF108" s="229"/>
      <c r="GPG108" s="229"/>
      <c r="GPH108" s="229"/>
      <c r="GPI108" s="229"/>
      <c r="GPJ108" s="229"/>
      <c r="GPK108" s="229"/>
      <c r="GPL108" s="229"/>
      <c r="GPM108" s="229"/>
      <c r="GPN108" s="229"/>
      <c r="GPO108" s="229"/>
      <c r="GPP108" s="229"/>
      <c r="GPQ108" s="229"/>
      <c r="GPR108" s="229"/>
      <c r="GPS108" s="229"/>
      <c r="GPT108" s="229"/>
      <c r="GPU108" s="229"/>
      <c r="GPV108" s="229"/>
      <c r="GPW108" s="229"/>
      <c r="GPX108" s="229"/>
      <c r="GPY108" s="229"/>
      <c r="GPZ108" s="229"/>
      <c r="GQA108" s="229"/>
      <c r="GQB108" s="229"/>
      <c r="GQC108" s="229"/>
      <c r="GQD108" s="229"/>
      <c r="GQE108" s="229"/>
      <c r="GQF108" s="229"/>
      <c r="GQG108" s="229"/>
      <c r="GQH108" s="229"/>
      <c r="GQI108" s="229"/>
      <c r="GQJ108" s="229"/>
      <c r="GQK108" s="229"/>
      <c r="GQL108" s="229"/>
      <c r="GQM108" s="229"/>
      <c r="GQN108" s="229"/>
      <c r="GQO108" s="229"/>
      <c r="GQP108" s="229"/>
      <c r="GQQ108" s="229"/>
      <c r="GQR108" s="229"/>
      <c r="GQS108" s="229"/>
      <c r="GQT108" s="229"/>
      <c r="GQU108" s="229"/>
      <c r="GQV108" s="229"/>
      <c r="GQW108" s="229"/>
      <c r="GQX108" s="229"/>
      <c r="GQY108" s="229"/>
      <c r="GQZ108" s="229"/>
      <c r="GRA108" s="229"/>
      <c r="GRB108" s="229"/>
      <c r="GRC108" s="229"/>
      <c r="GRD108" s="229"/>
      <c r="GRE108" s="229"/>
      <c r="GRF108" s="229"/>
      <c r="GRG108" s="229"/>
      <c r="GRH108" s="229"/>
      <c r="GRI108" s="229"/>
      <c r="GRJ108" s="229"/>
      <c r="GRK108" s="229"/>
      <c r="GRL108" s="229"/>
      <c r="GRM108" s="229"/>
      <c r="GRN108" s="229"/>
      <c r="GRO108" s="229"/>
      <c r="GRP108" s="229"/>
      <c r="GRQ108" s="229"/>
      <c r="GRR108" s="229"/>
      <c r="GRS108" s="229"/>
      <c r="GRT108" s="229"/>
      <c r="GRU108" s="229"/>
      <c r="GRV108" s="229"/>
      <c r="GRW108" s="229"/>
      <c r="GRX108" s="229"/>
      <c r="GRY108" s="229"/>
      <c r="GRZ108" s="229"/>
      <c r="GSA108" s="229"/>
      <c r="GSB108" s="229"/>
      <c r="GSC108" s="229"/>
      <c r="GSD108" s="229"/>
      <c r="GSE108" s="229"/>
      <c r="GSF108" s="229"/>
      <c r="GSG108" s="229"/>
      <c r="GSH108" s="229"/>
      <c r="GSI108" s="229"/>
      <c r="GSJ108" s="229"/>
      <c r="GSK108" s="229"/>
      <c r="GSL108" s="229"/>
      <c r="GSM108" s="229"/>
      <c r="GSN108" s="229"/>
      <c r="GSO108" s="229"/>
      <c r="GSP108" s="229"/>
      <c r="GSQ108" s="229"/>
      <c r="GSR108" s="229"/>
      <c r="GSS108" s="229"/>
      <c r="GST108" s="229"/>
      <c r="GSU108" s="229"/>
      <c r="GSV108" s="229"/>
      <c r="GSW108" s="229"/>
      <c r="GSX108" s="229"/>
      <c r="GSY108" s="229"/>
      <c r="GSZ108" s="229"/>
      <c r="GTA108" s="229"/>
      <c r="GTB108" s="229"/>
      <c r="GTC108" s="229"/>
      <c r="GTD108" s="229"/>
      <c r="GTE108" s="229"/>
      <c r="GTF108" s="229"/>
      <c r="GTG108" s="229"/>
      <c r="GTH108" s="229"/>
      <c r="GTI108" s="229"/>
      <c r="GTJ108" s="229"/>
      <c r="GTK108" s="229"/>
      <c r="GTL108" s="229"/>
      <c r="GTM108" s="229"/>
      <c r="GTN108" s="229"/>
      <c r="GTO108" s="229"/>
      <c r="GTP108" s="229"/>
      <c r="GTQ108" s="229"/>
      <c r="GTR108" s="229"/>
      <c r="GTS108" s="229"/>
      <c r="GTT108" s="229"/>
      <c r="GTU108" s="229"/>
      <c r="GTV108" s="229"/>
      <c r="GTW108" s="229"/>
      <c r="GTX108" s="229"/>
      <c r="GTY108" s="229"/>
      <c r="GTZ108" s="229"/>
      <c r="GUA108" s="229"/>
      <c r="GUB108" s="229"/>
      <c r="GUC108" s="229"/>
      <c r="GUD108" s="229"/>
      <c r="GUE108" s="229"/>
      <c r="GUF108" s="229"/>
      <c r="GUG108" s="229"/>
      <c r="GUH108" s="229"/>
      <c r="GUI108" s="229"/>
      <c r="GUJ108" s="229"/>
      <c r="GUK108" s="229"/>
      <c r="GUL108" s="229"/>
      <c r="GUM108" s="229"/>
      <c r="GUN108" s="229"/>
      <c r="GUO108" s="229"/>
      <c r="GUP108" s="229"/>
      <c r="GUQ108" s="229"/>
      <c r="GUR108" s="229"/>
      <c r="GUS108" s="229"/>
      <c r="GUT108" s="229"/>
      <c r="GUU108" s="229"/>
      <c r="GUV108" s="229"/>
      <c r="GUW108" s="229"/>
      <c r="GUX108" s="229"/>
      <c r="GUY108" s="229"/>
      <c r="GUZ108" s="229"/>
      <c r="GVA108" s="229"/>
      <c r="GVB108" s="229"/>
      <c r="GVC108" s="229"/>
      <c r="GVD108" s="229"/>
      <c r="GVE108" s="229"/>
      <c r="GVF108" s="229"/>
      <c r="GVG108" s="229"/>
      <c r="GVH108" s="229"/>
      <c r="GVI108" s="229"/>
      <c r="GVJ108" s="229"/>
      <c r="GVK108" s="229"/>
      <c r="GVL108" s="229"/>
      <c r="GVM108" s="229"/>
      <c r="GVN108" s="229"/>
      <c r="GVO108" s="229"/>
      <c r="GVP108" s="229"/>
      <c r="GVQ108" s="229"/>
      <c r="GVR108" s="229"/>
      <c r="GVS108" s="229"/>
      <c r="GVT108" s="229"/>
      <c r="GVU108" s="229"/>
      <c r="GVV108" s="229"/>
      <c r="GVW108" s="229"/>
      <c r="GVX108" s="229"/>
      <c r="GVY108" s="229"/>
      <c r="GVZ108" s="229"/>
      <c r="GWA108" s="229"/>
      <c r="GWB108" s="229"/>
      <c r="GWC108" s="229"/>
      <c r="GWD108" s="229"/>
      <c r="GWE108" s="229"/>
      <c r="GWF108" s="229"/>
      <c r="GWG108" s="229"/>
      <c r="GWH108" s="229"/>
      <c r="GWI108" s="229"/>
      <c r="GWJ108" s="229"/>
      <c r="GWK108" s="229"/>
      <c r="GWL108" s="229"/>
      <c r="GWM108" s="229"/>
      <c r="GWN108" s="229"/>
      <c r="GWO108" s="229"/>
      <c r="GWP108" s="229"/>
      <c r="GWQ108" s="229"/>
      <c r="GWR108" s="229"/>
      <c r="GWS108" s="229"/>
      <c r="GWT108" s="229"/>
      <c r="GWU108" s="229"/>
      <c r="GWV108" s="229"/>
      <c r="GWW108" s="229"/>
      <c r="GWX108" s="229"/>
      <c r="GWY108" s="229"/>
      <c r="GWZ108" s="229"/>
      <c r="GXA108" s="229"/>
      <c r="GXB108" s="229"/>
      <c r="GXC108" s="229"/>
      <c r="GXD108" s="229"/>
      <c r="GXE108" s="229"/>
      <c r="GXF108" s="229"/>
      <c r="GXG108" s="229"/>
      <c r="GXH108" s="229"/>
      <c r="GXI108" s="229"/>
      <c r="GXJ108" s="229"/>
      <c r="GXK108" s="229"/>
      <c r="GXL108" s="229"/>
      <c r="GXM108" s="229"/>
      <c r="GXN108" s="229"/>
      <c r="GXO108" s="229"/>
      <c r="GXP108" s="229"/>
      <c r="GXQ108" s="229"/>
      <c r="GXR108" s="229"/>
      <c r="GXS108" s="229"/>
      <c r="GXT108" s="229"/>
      <c r="GXU108" s="229"/>
      <c r="GXV108" s="229"/>
      <c r="GXW108" s="229"/>
      <c r="GXX108" s="229"/>
      <c r="GXY108" s="229"/>
      <c r="GXZ108" s="229"/>
      <c r="GYA108" s="229"/>
      <c r="GYB108" s="229"/>
      <c r="GYC108" s="229"/>
      <c r="GYD108" s="229"/>
      <c r="GYE108" s="229"/>
      <c r="GYF108" s="229"/>
      <c r="GYG108" s="229"/>
      <c r="GYH108" s="229"/>
      <c r="GYI108" s="229"/>
      <c r="GYJ108" s="229"/>
      <c r="GYK108" s="229"/>
      <c r="GYL108" s="229"/>
      <c r="GYM108" s="229"/>
      <c r="GYN108" s="229"/>
      <c r="GYO108" s="229"/>
      <c r="GYP108" s="229"/>
      <c r="GYQ108" s="229"/>
      <c r="GYR108" s="229"/>
      <c r="GYS108" s="229"/>
      <c r="GYT108" s="229"/>
      <c r="GYU108" s="229"/>
      <c r="GYV108" s="229"/>
      <c r="GYW108" s="229"/>
      <c r="GYX108" s="229"/>
      <c r="GYY108" s="229"/>
      <c r="GYZ108" s="229"/>
      <c r="GZA108" s="229"/>
      <c r="GZB108" s="229"/>
      <c r="GZC108" s="229"/>
      <c r="GZD108" s="229"/>
      <c r="GZE108" s="229"/>
      <c r="GZF108" s="229"/>
      <c r="GZG108" s="229"/>
      <c r="GZH108" s="229"/>
      <c r="GZI108" s="229"/>
      <c r="GZJ108" s="229"/>
      <c r="GZK108" s="229"/>
      <c r="GZL108" s="229"/>
      <c r="GZM108" s="229"/>
      <c r="GZN108" s="229"/>
      <c r="GZO108" s="229"/>
      <c r="GZP108" s="229"/>
      <c r="GZQ108" s="229"/>
      <c r="GZR108" s="229"/>
      <c r="GZS108" s="229"/>
      <c r="GZT108" s="229"/>
      <c r="GZU108" s="229"/>
      <c r="GZV108" s="229"/>
      <c r="GZW108" s="229"/>
      <c r="GZX108" s="229"/>
      <c r="GZY108" s="229"/>
      <c r="GZZ108" s="229"/>
      <c r="HAA108" s="229"/>
      <c r="HAB108" s="229"/>
      <c r="HAC108" s="229"/>
      <c r="HAD108" s="229"/>
      <c r="HAE108" s="229"/>
      <c r="HAF108" s="229"/>
      <c r="HAG108" s="229"/>
      <c r="HAH108" s="229"/>
      <c r="HAI108" s="229"/>
      <c r="HAJ108" s="229"/>
      <c r="HAK108" s="229"/>
      <c r="HAL108" s="229"/>
      <c r="HAM108" s="229"/>
      <c r="HAN108" s="229"/>
      <c r="HAO108" s="229"/>
      <c r="HAP108" s="229"/>
      <c r="HAQ108" s="229"/>
      <c r="HAR108" s="229"/>
      <c r="HAS108" s="229"/>
      <c r="HAT108" s="229"/>
      <c r="HAU108" s="229"/>
      <c r="HAV108" s="229"/>
      <c r="HAW108" s="229"/>
      <c r="HAX108" s="229"/>
      <c r="HAY108" s="229"/>
      <c r="HAZ108" s="229"/>
      <c r="HBA108" s="229"/>
      <c r="HBB108" s="229"/>
      <c r="HBC108" s="229"/>
      <c r="HBD108" s="229"/>
      <c r="HBE108" s="229"/>
      <c r="HBF108" s="229"/>
      <c r="HBG108" s="229"/>
      <c r="HBH108" s="229"/>
      <c r="HBI108" s="229"/>
      <c r="HBJ108" s="229"/>
      <c r="HBK108" s="229"/>
      <c r="HBL108" s="229"/>
      <c r="HBM108" s="229"/>
      <c r="HBN108" s="229"/>
      <c r="HBO108" s="229"/>
      <c r="HBP108" s="229"/>
      <c r="HBQ108" s="229"/>
      <c r="HBR108" s="229"/>
      <c r="HBS108" s="229"/>
      <c r="HBT108" s="229"/>
      <c r="HBU108" s="229"/>
      <c r="HBV108" s="229"/>
      <c r="HBW108" s="229"/>
      <c r="HBX108" s="229"/>
      <c r="HBY108" s="229"/>
      <c r="HBZ108" s="229"/>
      <c r="HCA108" s="229"/>
      <c r="HCB108" s="229"/>
      <c r="HCC108" s="229"/>
      <c r="HCD108" s="229"/>
      <c r="HCE108" s="229"/>
      <c r="HCF108" s="229"/>
      <c r="HCG108" s="229"/>
      <c r="HCH108" s="229"/>
      <c r="HCI108" s="229"/>
      <c r="HCJ108" s="229"/>
      <c r="HCK108" s="229"/>
      <c r="HCL108" s="229"/>
      <c r="HCM108" s="229"/>
      <c r="HCN108" s="229"/>
      <c r="HCO108" s="229"/>
      <c r="HCP108" s="229"/>
      <c r="HCQ108" s="229"/>
      <c r="HCR108" s="229"/>
      <c r="HCS108" s="229"/>
      <c r="HCT108" s="229"/>
      <c r="HCU108" s="229"/>
      <c r="HCV108" s="229"/>
      <c r="HCW108" s="229"/>
      <c r="HCX108" s="229"/>
      <c r="HCY108" s="229"/>
      <c r="HCZ108" s="229"/>
      <c r="HDA108" s="229"/>
      <c r="HDB108" s="229"/>
      <c r="HDC108" s="229"/>
      <c r="HDD108" s="229"/>
      <c r="HDE108" s="229"/>
      <c r="HDF108" s="229"/>
      <c r="HDG108" s="229"/>
      <c r="HDH108" s="229"/>
      <c r="HDI108" s="229"/>
      <c r="HDJ108" s="229"/>
      <c r="HDK108" s="229"/>
      <c r="HDL108" s="229"/>
      <c r="HDM108" s="229"/>
      <c r="HDN108" s="229"/>
      <c r="HDO108" s="229"/>
      <c r="HDP108" s="229"/>
      <c r="HDQ108" s="229"/>
      <c r="HDR108" s="229"/>
      <c r="HDS108" s="229"/>
      <c r="HDT108" s="229"/>
      <c r="HDU108" s="229"/>
      <c r="HDV108" s="229"/>
      <c r="HDW108" s="229"/>
      <c r="HDX108" s="229"/>
      <c r="HDY108" s="229"/>
      <c r="HDZ108" s="229"/>
      <c r="HEA108" s="229"/>
      <c r="HEB108" s="229"/>
      <c r="HEC108" s="229"/>
      <c r="HED108" s="229"/>
      <c r="HEE108" s="229"/>
      <c r="HEF108" s="229"/>
      <c r="HEG108" s="229"/>
      <c r="HEH108" s="229"/>
      <c r="HEI108" s="229"/>
      <c r="HEJ108" s="229"/>
      <c r="HEK108" s="229"/>
      <c r="HEL108" s="229"/>
      <c r="HEM108" s="229"/>
      <c r="HEN108" s="229"/>
      <c r="HEO108" s="229"/>
      <c r="HEP108" s="229"/>
      <c r="HEQ108" s="229"/>
      <c r="HER108" s="229"/>
      <c r="HES108" s="229"/>
      <c r="HET108" s="229"/>
      <c r="HEU108" s="229"/>
      <c r="HEV108" s="229"/>
      <c r="HEW108" s="229"/>
      <c r="HEX108" s="229"/>
      <c r="HEY108" s="229"/>
      <c r="HEZ108" s="229"/>
      <c r="HFA108" s="229"/>
      <c r="HFB108" s="229"/>
      <c r="HFC108" s="229"/>
      <c r="HFD108" s="229"/>
      <c r="HFE108" s="229"/>
      <c r="HFF108" s="229"/>
      <c r="HFG108" s="229"/>
      <c r="HFH108" s="229"/>
      <c r="HFI108" s="229"/>
      <c r="HFJ108" s="229"/>
      <c r="HFK108" s="229"/>
      <c r="HFL108" s="229"/>
      <c r="HFM108" s="229"/>
      <c r="HFN108" s="229"/>
      <c r="HFO108" s="229"/>
      <c r="HFP108" s="229"/>
      <c r="HFQ108" s="229"/>
      <c r="HFR108" s="229"/>
      <c r="HFS108" s="229"/>
      <c r="HFT108" s="229"/>
      <c r="HFU108" s="229"/>
      <c r="HFV108" s="229"/>
      <c r="HFW108" s="229"/>
      <c r="HFX108" s="229"/>
      <c r="HFY108" s="229"/>
      <c r="HFZ108" s="229"/>
      <c r="HGA108" s="229"/>
      <c r="HGB108" s="229"/>
      <c r="HGC108" s="229"/>
      <c r="HGD108" s="229"/>
      <c r="HGE108" s="229"/>
      <c r="HGF108" s="229"/>
      <c r="HGG108" s="229"/>
      <c r="HGH108" s="229"/>
      <c r="HGI108" s="229"/>
      <c r="HGJ108" s="229"/>
      <c r="HGK108" s="229"/>
      <c r="HGL108" s="229"/>
      <c r="HGM108" s="229"/>
      <c r="HGN108" s="229"/>
      <c r="HGO108" s="229"/>
      <c r="HGP108" s="229"/>
      <c r="HGQ108" s="229"/>
      <c r="HGR108" s="229"/>
      <c r="HGS108" s="229"/>
      <c r="HGT108" s="229"/>
      <c r="HGU108" s="229"/>
      <c r="HGV108" s="229"/>
      <c r="HGW108" s="229"/>
      <c r="HGX108" s="229"/>
      <c r="HGY108" s="229"/>
      <c r="HGZ108" s="229"/>
      <c r="HHA108" s="229"/>
      <c r="HHB108" s="229"/>
      <c r="HHC108" s="229"/>
      <c r="HHD108" s="229"/>
      <c r="HHE108" s="229"/>
      <c r="HHF108" s="229"/>
      <c r="HHG108" s="229"/>
      <c r="HHH108" s="229"/>
      <c r="HHI108" s="229"/>
      <c r="HHJ108" s="229"/>
      <c r="HHK108" s="229"/>
      <c r="HHL108" s="229"/>
      <c r="HHM108" s="229"/>
      <c r="HHN108" s="229"/>
      <c r="HHO108" s="229"/>
      <c r="HHP108" s="229"/>
      <c r="HHQ108" s="229"/>
      <c r="HHR108" s="229"/>
      <c r="HHS108" s="229"/>
      <c r="HHT108" s="229"/>
      <c r="HHU108" s="229"/>
      <c r="HHV108" s="229"/>
      <c r="HHW108" s="229"/>
      <c r="HHX108" s="229"/>
      <c r="HHY108" s="229"/>
      <c r="HHZ108" s="229"/>
      <c r="HIA108" s="229"/>
      <c r="HIB108" s="229"/>
      <c r="HIC108" s="229"/>
      <c r="HID108" s="229"/>
      <c r="HIE108" s="229"/>
      <c r="HIF108" s="229"/>
      <c r="HIG108" s="229"/>
      <c r="HIH108" s="229"/>
      <c r="HII108" s="229"/>
      <c r="HIJ108" s="229"/>
      <c r="HIK108" s="229"/>
      <c r="HIL108" s="229"/>
      <c r="HIM108" s="229"/>
      <c r="HIN108" s="229"/>
      <c r="HIO108" s="229"/>
      <c r="HIP108" s="229"/>
      <c r="HIQ108" s="229"/>
      <c r="HIR108" s="229"/>
      <c r="HIS108" s="229"/>
      <c r="HIT108" s="229"/>
      <c r="HIU108" s="229"/>
      <c r="HIV108" s="229"/>
      <c r="HIW108" s="229"/>
      <c r="HIX108" s="229"/>
      <c r="HIY108" s="229"/>
      <c r="HIZ108" s="229"/>
      <c r="HJA108" s="229"/>
      <c r="HJB108" s="229"/>
      <c r="HJC108" s="229"/>
      <c r="HJD108" s="229"/>
      <c r="HJE108" s="229"/>
      <c r="HJF108" s="229"/>
      <c r="HJG108" s="229"/>
      <c r="HJH108" s="229"/>
      <c r="HJI108" s="229"/>
      <c r="HJJ108" s="229"/>
      <c r="HJK108" s="229"/>
      <c r="HJL108" s="229"/>
      <c r="HJM108" s="229"/>
      <c r="HJN108" s="229"/>
      <c r="HJO108" s="229"/>
      <c r="HJP108" s="229"/>
      <c r="HJQ108" s="229"/>
      <c r="HJR108" s="229"/>
      <c r="HJS108" s="229"/>
      <c r="HJT108" s="229"/>
      <c r="HJU108" s="229"/>
      <c r="HJV108" s="229"/>
      <c r="HJW108" s="229"/>
      <c r="HJX108" s="229"/>
      <c r="HJY108" s="229"/>
      <c r="HJZ108" s="229"/>
      <c r="HKA108" s="229"/>
      <c r="HKB108" s="229"/>
      <c r="HKC108" s="229"/>
      <c r="HKD108" s="229"/>
      <c r="HKE108" s="229"/>
      <c r="HKF108" s="229"/>
      <c r="HKG108" s="229"/>
      <c r="HKH108" s="229"/>
      <c r="HKI108" s="229"/>
      <c r="HKJ108" s="229"/>
      <c r="HKK108" s="229"/>
      <c r="HKL108" s="229"/>
      <c r="HKM108" s="229"/>
      <c r="HKN108" s="229"/>
      <c r="HKO108" s="229"/>
      <c r="HKP108" s="229"/>
      <c r="HKQ108" s="229"/>
      <c r="HKR108" s="229"/>
      <c r="HKS108" s="229"/>
      <c r="HKT108" s="229"/>
      <c r="HKU108" s="229"/>
      <c r="HKV108" s="229"/>
      <c r="HKW108" s="229"/>
      <c r="HKX108" s="229"/>
      <c r="HKY108" s="229"/>
      <c r="HKZ108" s="229"/>
      <c r="HLA108" s="229"/>
      <c r="HLB108" s="229"/>
      <c r="HLC108" s="229"/>
      <c r="HLD108" s="229"/>
      <c r="HLE108" s="229"/>
      <c r="HLF108" s="229"/>
      <c r="HLG108" s="229"/>
      <c r="HLH108" s="229"/>
      <c r="HLI108" s="229"/>
      <c r="HLJ108" s="229"/>
      <c r="HLK108" s="229"/>
      <c r="HLL108" s="229"/>
      <c r="HLM108" s="229"/>
      <c r="HLN108" s="229"/>
      <c r="HLO108" s="229"/>
      <c r="HLP108" s="229"/>
      <c r="HLQ108" s="229"/>
      <c r="HLR108" s="229"/>
      <c r="HLS108" s="229"/>
      <c r="HLT108" s="229"/>
      <c r="HLU108" s="229"/>
      <c r="HLV108" s="229"/>
      <c r="HLW108" s="229"/>
      <c r="HLX108" s="229"/>
      <c r="HLY108" s="229"/>
      <c r="HLZ108" s="229"/>
      <c r="HMA108" s="229"/>
      <c r="HMB108" s="229"/>
      <c r="HMC108" s="229"/>
      <c r="HMD108" s="229"/>
      <c r="HME108" s="229"/>
      <c r="HMF108" s="229"/>
      <c r="HMG108" s="229"/>
      <c r="HMH108" s="229"/>
      <c r="HMI108" s="229"/>
      <c r="HMJ108" s="229"/>
      <c r="HMK108" s="229"/>
      <c r="HML108" s="229"/>
      <c r="HMM108" s="229"/>
      <c r="HMN108" s="229"/>
      <c r="HMO108" s="229"/>
      <c r="HMP108" s="229"/>
      <c r="HMQ108" s="229"/>
      <c r="HMR108" s="229"/>
      <c r="HMS108" s="229"/>
      <c r="HMT108" s="229"/>
      <c r="HMU108" s="229"/>
      <c r="HMV108" s="229"/>
      <c r="HMW108" s="229"/>
      <c r="HMX108" s="229"/>
      <c r="HMY108" s="229"/>
      <c r="HMZ108" s="229"/>
      <c r="HNA108" s="229"/>
      <c r="HNB108" s="229"/>
      <c r="HNC108" s="229"/>
      <c r="HND108" s="229"/>
      <c r="HNE108" s="229"/>
      <c r="HNF108" s="229"/>
      <c r="HNG108" s="229"/>
      <c r="HNH108" s="229"/>
      <c r="HNI108" s="229"/>
      <c r="HNJ108" s="229"/>
      <c r="HNK108" s="229"/>
      <c r="HNL108" s="229"/>
      <c r="HNM108" s="229"/>
      <c r="HNN108" s="229"/>
      <c r="HNO108" s="229"/>
      <c r="HNP108" s="229"/>
      <c r="HNQ108" s="229"/>
      <c r="HNR108" s="229"/>
      <c r="HNS108" s="229"/>
      <c r="HNT108" s="229"/>
      <c r="HNU108" s="229"/>
      <c r="HNV108" s="229"/>
      <c r="HNW108" s="229"/>
      <c r="HNX108" s="229"/>
      <c r="HNY108" s="229"/>
      <c r="HNZ108" s="229"/>
      <c r="HOA108" s="229"/>
      <c r="HOB108" s="229"/>
      <c r="HOC108" s="229"/>
      <c r="HOD108" s="229"/>
      <c r="HOE108" s="229"/>
      <c r="HOF108" s="229"/>
      <c r="HOG108" s="229"/>
      <c r="HOH108" s="229"/>
      <c r="HOI108" s="229"/>
      <c r="HOJ108" s="229"/>
      <c r="HOK108" s="229"/>
      <c r="HOL108" s="229"/>
      <c r="HOM108" s="229"/>
      <c r="HON108" s="229"/>
      <c r="HOO108" s="229"/>
      <c r="HOP108" s="229"/>
      <c r="HOQ108" s="229"/>
      <c r="HOR108" s="229"/>
      <c r="HOS108" s="229"/>
      <c r="HOT108" s="229"/>
      <c r="HOU108" s="229"/>
      <c r="HOV108" s="229"/>
      <c r="HOW108" s="229"/>
      <c r="HOX108" s="229"/>
      <c r="HOY108" s="229"/>
      <c r="HOZ108" s="229"/>
      <c r="HPA108" s="229"/>
      <c r="HPB108" s="229"/>
      <c r="HPC108" s="229"/>
      <c r="HPD108" s="229"/>
      <c r="HPE108" s="229"/>
      <c r="HPF108" s="229"/>
      <c r="HPG108" s="229"/>
      <c r="HPH108" s="229"/>
      <c r="HPI108" s="229"/>
      <c r="HPJ108" s="229"/>
      <c r="HPK108" s="229"/>
      <c r="HPL108" s="229"/>
      <c r="HPM108" s="229"/>
      <c r="HPN108" s="229"/>
      <c r="HPO108" s="229"/>
      <c r="HPP108" s="229"/>
      <c r="HPQ108" s="229"/>
      <c r="HPR108" s="229"/>
      <c r="HPS108" s="229"/>
      <c r="HPT108" s="229"/>
      <c r="HPU108" s="229"/>
      <c r="HPV108" s="229"/>
      <c r="HPW108" s="229"/>
      <c r="HPX108" s="229"/>
      <c r="HPY108" s="229"/>
      <c r="HPZ108" s="229"/>
      <c r="HQA108" s="229"/>
      <c r="HQB108" s="229"/>
      <c r="HQC108" s="229"/>
      <c r="HQD108" s="229"/>
      <c r="HQE108" s="229"/>
      <c r="HQF108" s="229"/>
      <c r="HQG108" s="229"/>
      <c r="HQH108" s="229"/>
      <c r="HQI108" s="229"/>
      <c r="HQJ108" s="229"/>
      <c r="HQK108" s="229"/>
      <c r="HQL108" s="229"/>
      <c r="HQM108" s="229"/>
      <c r="HQN108" s="229"/>
      <c r="HQO108" s="229"/>
      <c r="HQP108" s="229"/>
      <c r="HQQ108" s="229"/>
      <c r="HQR108" s="229"/>
      <c r="HQS108" s="229"/>
      <c r="HQT108" s="229"/>
      <c r="HQU108" s="229"/>
      <c r="HQV108" s="229"/>
      <c r="HQW108" s="229"/>
      <c r="HQX108" s="229"/>
      <c r="HQY108" s="229"/>
      <c r="HQZ108" s="229"/>
      <c r="HRA108" s="229"/>
      <c r="HRB108" s="229"/>
      <c r="HRC108" s="229"/>
      <c r="HRD108" s="229"/>
      <c r="HRE108" s="229"/>
      <c r="HRF108" s="229"/>
      <c r="HRG108" s="229"/>
      <c r="HRH108" s="229"/>
      <c r="HRI108" s="229"/>
      <c r="HRJ108" s="229"/>
      <c r="HRK108" s="229"/>
      <c r="HRL108" s="229"/>
      <c r="HRM108" s="229"/>
      <c r="HRN108" s="229"/>
      <c r="HRO108" s="229"/>
      <c r="HRP108" s="229"/>
      <c r="HRQ108" s="229"/>
      <c r="HRR108" s="229"/>
      <c r="HRS108" s="229"/>
      <c r="HRT108" s="229"/>
      <c r="HRU108" s="229"/>
      <c r="HRV108" s="229"/>
      <c r="HRW108" s="229"/>
      <c r="HRX108" s="229"/>
      <c r="HRY108" s="229"/>
      <c r="HRZ108" s="229"/>
      <c r="HSA108" s="229"/>
      <c r="HSB108" s="229"/>
      <c r="HSC108" s="229"/>
      <c r="HSD108" s="229"/>
      <c r="HSE108" s="229"/>
      <c r="HSF108" s="229"/>
      <c r="HSG108" s="229"/>
      <c r="HSH108" s="229"/>
      <c r="HSI108" s="229"/>
      <c r="HSJ108" s="229"/>
      <c r="HSK108" s="229"/>
      <c r="HSL108" s="229"/>
      <c r="HSM108" s="229"/>
      <c r="HSN108" s="229"/>
      <c r="HSO108" s="229"/>
      <c r="HSP108" s="229"/>
      <c r="HSQ108" s="229"/>
      <c r="HSR108" s="229"/>
      <c r="HSS108" s="229"/>
      <c r="HST108" s="229"/>
      <c r="HSU108" s="229"/>
      <c r="HSV108" s="229"/>
      <c r="HSW108" s="229"/>
      <c r="HSX108" s="229"/>
      <c r="HSY108" s="229"/>
      <c r="HSZ108" s="229"/>
      <c r="HTA108" s="229"/>
      <c r="HTB108" s="229"/>
      <c r="HTC108" s="229"/>
      <c r="HTD108" s="229"/>
      <c r="HTE108" s="229"/>
      <c r="HTF108" s="229"/>
      <c r="HTG108" s="229"/>
      <c r="HTH108" s="229"/>
      <c r="HTI108" s="229"/>
      <c r="HTJ108" s="229"/>
      <c r="HTK108" s="229"/>
      <c r="HTL108" s="229"/>
      <c r="HTM108" s="229"/>
      <c r="HTN108" s="229"/>
      <c r="HTO108" s="229"/>
      <c r="HTP108" s="229"/>
      <c r="HTQ108" s="229"/>
      <c r="HTR108" s="229"/>
      <c r="HTS108" s="229"/>
      <c r="HTT108" s="229"/>
      <c r="HTU108" s="229"/>
      <c r="HTV108" s="229"/>
      <c r="HTW108" s="229"/>
      <c r="HTX108" s="229"/>
      <c r="HTY108" s="229"/>
      <c r="HTZ108" s="229"/>
      <c r="HUA108" s="229"/>
      <c r="HUB108" s="229"/>
      <c r="HUC108" s="229"/>
      <c r="HUD108" s="229"/>
      <c r="HUE108" s="229"/>
      <c r="HUF108" s="229"/>
      <c r="HUG108" s="229"/>
      <c r="HUH108" s="229"/>
      <c r="HUI108" s="229"/>
      <c r="HUJ108" s="229"/>
      <c r="HUK108" s="229"/>
      <c r="HUL108" s="229"/>
      <c r="HUM108" s="229"/>
      <c r="HUN108" s="229"/>
      <c r="HUO108" s="229"/>
      <c r="HUP108" s="229"/>
      <c r="HUQ108" s="229"/>
      <c r="HUR108" s="229"/>
      <c r="HUS108" s="229"/>
      <c r="HUT108" s="229"/>
      <c r="HUU108" s="229"/>
      <c r="HUV108" s="229"/>
      <c r="HUW108" s="229"/>
      <c r="HUX108" s="229"/>
      <c r="HUY108" s="229"/>
      <c r="HUZ108" s="229"/>
      <c r="HVA108" s="229"/>
      <c r="HVB108" s="229"/>
      <c r="HVC108" s="229"/>
      <c r="HVD108" s="229"/>
      <c r="HVE108" s="229"/>
      <c r="HVF108" s="229"/>
      <c r="HVG108" s="229"/>
      <c r="HVH108" s="229"/>
      <c r="HVI108" s="229"/>
      <c r="HVJ108" s="229"/>
      <c r="HVK108" s="229"/>
      <c r="HVL108" s="229"/>
      <c r="HVM108" s="229"/>
      <c r="HVN108" s="229"/>
      <c r="HVO108" s="229"/>
      <c r="HVP108" s="229"/>
      <c r="HVQ108" s="229"/>
      <c r="HVR108" s="229"/>
      <c r="HVS108" s="229"/>
      <c r="HVT108" s="229"/>
      <c r="HVU108" s="229"/>
      <c r="HVV108" s="229"/>
      <c r="HVW108" s="229"/>
      <c r="HVX108" s="229"/>
      <c r="HVY108" s="229"/>
      <c r="HVZ108" s="229"/>
      <c r="HWA108" s="229"/>
      <c r="HWB108" s="229"/>
      <c r="HWC108" s="229"/>
      <c r="HWD108" s="229"/>
      <c r="HWE108" s="229"/>
      <c r="HWF108" s="229"/>
      <c r="HWG108" s="229"/>
      <c r="HWH108" s="229"/>
      <c r="HWI108" s="229"/>
      <c r="HWJ108" s="229"/>
      <c r="HWK108" s="229"/>
      <c r="HWL108" s="229"/>
      <c r="HWM108" s="229"/>
      <c r="HWN108" s="229"/>
      <c r="HWO108" s="229"/>
      <c r="HWP108" s="229"/>
      <c r="HWQ108" s="229"/>
      <c r="HWR108" s="229"/>
      <c r="HWS108" s="229"/>
      <c r="HWT108" s="229"/>
      <c r="HWU108" s="229"/>
      <c r="HWV108" s="229"/>
      <c r="HWW108" s="229"/>
      <c r="HWX108" s="229"/>
      <c r="HWY108" s="229"/>
      <c r="HWZ108" s="229"/>
      <c r="HXA108" s="229"/>
      <c r="HXB108" s="229"/>
      <c r="HXC108" s="229"/>
      <c r="HXD108" s="229"/>
      <c r="HXE108" s="229"/>
      <c r="HXF108" s="229"/>
      <c r="HXG108" s="229"/>
      <c r="HXH108" s="229"/>
      <c r="HXI108" s="229"/>
      <c r="HXJ108" s="229"/>
      <c r="HXK108" s="229"/>
      <c r="HXL108" s="229"/>
      <c r="HXM108" s="229"/>
      <c r="HXN108" s="229"/>
      <c r="HXO108" s="229"/>
      <c r="HXP108" s="229"/>
      <c r="HXQ108" s="229"/>
      <c r="HXR108" s="229"/>
      <c r="HXS108" s="229"/>
      <c r="HXT108" s="229"/>
      <c r="HXU108" s="229"/>
      <c r="HXV108" s="229"/>
      <c r="HXW108" s="229"/>
      <c r="HXX108" s="229"/>
      <c r="HXY108" s="229"/>
      <c r="HXZ108" s="229"/>
      <c r="HYA108" s="229"/>
      <c r="HYB108" s="229"/>
      <c r="HYC108" s="229"/>
      <c r="HYD108" s="229"/>
      <c r="HYE108" s="229"/>
      <c r="HYF108" s="229"/>
      <c r="HYG108" s="229"/>
      <c r="HYH108" s="229"/>
      <c r="HYI108" s="229"/>
      <c r="HYJ108" s="229"/>
      <c r="HYK108" s="229"/>
      <c r="HYL108" s="229"/>
      <c r="HYM108" s="229"/>
      <c r="HYN108" s="229"/>
      <c r="HYO108" s="229"/>
      <c r="HYP108" s="229"/>
      <c r="HYQ108" s="229"/>
      <c r="HYR108" s="229"/>
      <c r="HYS108" s="229"/>
      <c r="HYT108" s="229"/>
      <c r="HYU108" s="229"/>
      <c r="HYV108" s="229"/>
      <c r="HYW108" s="229"/>
      <c r="HYX108" s="229"/>
      <c r="HYY108" s="229"/>
      <c r="HYZ108" s="229"/>
      <c r="HZA108" s="229"/>
      <c r="HZB108" s="229"/>
      <c r="HZC108" s="229"/>
      <c r="HZD108" s="229"/>
      <c r="HZE108" s="229"/>
      <c r="HZF108" s="229"/>
      <c r="HZG108" s="229"/>
      <c r="HZH108" s="229"/>
      <c r="HZI108" s="229"/>
      <c r="HZJ108" s="229"/>
      <c r="HZK108" s="229"/>
      <c r="HZL108" s="229"/>
      <c r="HZM108" s="229"/>
      <c r="HZN108" s="229"/>
      <c r="HZO108" s="229"/>
      <c r="HZP108" s="229"/>
      <c r="HZQ108" s="229"/>
      <c r="HZR108" s="229"/>
      <c r="HZS108" s="229"/>
      <c r="HZT108" s="229"/>
      <c r="HZU108" s="229"/>
      <c r="HZV108" s="229"/>
      <c r="HZW108" s="229"/>
      <c r="HZX108" s="229"/>
      <c r="HZY108" s="229"/>
      <c r="HZZ108" s="229"/>
      <c r="IAA108" s="229"/>
      <c r="IAB108" s="229"/>
      <c r="IAC108" s="229"/>
      <c r="IAD108" s="229"/>
      <c r="IAE108" s="229"/>
      <c r="IAF108" s="229"/>
      <c r="IAG108" s="229"/>
      <c r="IAH108" s="229"/>
      <c r="IAI108" s="229"/>
      <c r="IAJ108" s="229"/>
      <c r="IAK108" s="229"/>
      <c r="IAL108" s="229"/>
      <c r="IAM108" s="229"/>
      <c r="IAN108" s="229"/>
      <c r="IAO108" s="229"/>
      <c r="IAP108" s="229"/>
      <c r="IAQ108" s="229"/>
      <c r="IAR108" s="229"/>
      <c r="IAS108" s="229"/>
      <c r="IAT108" s="229"/>
      <c r="IAU108" s="229"/>
      <c r="IAV108" s="229"/>
      <c r="IAW108" s="229"/>
      <c r="IAX108" s="229"/>
      <c r="IAY108" s="229"/>
      <c r="IAZ108" s="229"/>
      <c r="IBA108" s="229"/>
      <c r="IBB108" s="229"/>
      <c r="IBC108" s="229"/>
      <c r="IBD108" s="229"/>
      <c r="IBE108" s="229"/>
      <c r="IBF108" s="229"/>
      <c r="IBG108" s="229"/>
      <c r="IBH108" s="229"/>
      <c r="IBI108" s="229"/>
      <c r="IBJ108" s="229"/>
      <c r="IBK108" s="229"/>
      <c r="IBL108" s="229"/>
      <c r="IBM108" s="229"/>
      <c r="IBN108" s="229"/>
      <c r="IBO108" s="229"/>
      <c r="IBP108" s="229"/>
      <c r="IBQ108" s="229"/>
      <c r="IBR108" s="229"/>
      <c r="IBS108" s="229"/>
      <c r="IBT108" s="229"/>
      <c r="IBU108" s="229"/>
      <c r="IBV108" s="229"/>
      <c r="IBW108" s="229"/>
      <c r="IBX108" s="229"/>
      <c r="IBY108" s="229"/>
      <c r="IBZ108" s="229"/>
      <c r="ICA108" s="229"/>
      <c r="ICB108" s="229"/>
      <c r="ICC108" s="229"/>
      <c r="ICD108" s="229"/>
      <c r="ICE108" s="229"/>
      <c r="ICF108" s="229"/>
      <c r="ICG108" s="229"/>
      <c r="ICH108" s="229"/>
      <c r="ICI108" s="229"/>
      <c r="ICJ108" s="229"/>
      <c r="ICK108" s="229"/>
      <c r="ICL108" s="229"/>
      <c r="ICM108" s="229"/>
      <c r="ICN108" s="229"/>
      <c r="ICO108" s="229"/>
      <c r="ICP108" s="229"/>
      <c r="ICQ108" s="229"/>
      <c r="ICR108" s="229"/>
      <c r="ICS108" s="229"/>
      <c r="ICT108" s="229"/>
      <c r="ICU108" s="229"/>
      <c r="ICV108" s="229"/>
      <c r="ICW108" s="229"/>
      <c r="ICX108" s="229"/>
      <c r="ICY108" s="229"/>
      <c r="ICZ108" s="229"/>
      <c r="IDA108" s="229"/>
      <c r="IDB108" s="229"/>
      <c r="IDC108" s="229"/>
      <c r="IDD108" s="229"/>
      <c r="IDE108" s="229"/>
      <c r="IDF108" s="229"/>
      <c r="IDG108" s="229"/>
      <c r="IDH108" s="229"/>
      <c r="IDI108" s="229"/>
      <c r="IDJ108" s="229"/>
      <c r="IDK108" s="229"/>
      <c r="IDL108" s="229"/>
      <c r="IDM108" s="229"/>
      <c r="IDN108" s="229"/>
      <c r="IDO108" s="229"/>
      <c r="IDP108" s="229"/>
      <c r="IDQ108" s="229"/>
      <c r="IDR108" s="229"/>
      <c r="IDS108" s="229"/>
      <c r="IDT108" s="229"/>
      <c r="IDU108" s="229"/>
      <c r="IDV108" s="229"/>
      <c r="IDW108" s="229"/>
      <c r="IDX108" s="229"/>
      <c r="IDY108" s="229"/>
      <c r="IDZ108" s="229"/>
      <c r="IEA108" s="229"/>
      <c r="IEB108" s="229"/>
      <c r="IEC108" s="229"/>
      <c r="IED108" s="229"/>
      <c r="IEE108" s="229"/>
      <c r="IEF108" s="229"/>
      <c r="IEG108" s="229"/>
      <c r="IEH108" s="229"/>
      <c r="IEI108" s="229"/>
      <c r="IEJ108" s="229"/>
      <c r="IEK108" s="229"/>
      <c r="IEL108" s="229"/>
      <c r="IEM108" s="229"/>
      <c r="IEN108" s="229"/>
      <c r="IEO108" s="229"/>
      <c r="IEP108" s="229"/>
      <c r="IEQ108" s="229"/>
      <c r="IER108" s="229"/>
      <c r="IES108" s="229"/>
      <c r="IET108" s="229"/>
      <c r="IEU108" s="229"/>
      <c r="IEV108" s="229"/>
      <c r="IEW108" s="229"/>
      <c r="IEX108" s="229"/>
      <c r="IEY108" s="229"/>
      <c r="IEZ108" s="229"/>
      <c r="IFA108" s="229"/>
      <c r="IFB108" s="229"/>
      <c r="IFC108" s="229"/>
      <c r="IFD108" s="229"/>
      <c r="IFE108" s="229"/>
      <c r="IFF108" s="229"/>
      <c r="IFG108" s="229"/>
      <c r="IFH108" s="229"/>
      <c r="IFI108" s="229"/>
      <c r="IFJ108" s="229"/>
      <c r="IFK108" s="229"/>
      <c r="IFL108" s="229"/>
      <c r="IFM108" s="229"/>
      <c r="IFN108" s="229"/>
      <c r="IFO108" s="229"/>
      <c r="IFP108" s="229"/>
      <c r="IFQ108" s="229"/>
      <c r="IFR108" s="229"/>
      <c r="IFS108" s="229"/>
      <c r="IFT108" s="229"/>
      <c r="IFU108" s="229"/>
      <c r="IFV108" s="229"/>
      <c r="IFW108" s="229"/>
      <c r="IFX108" s="229"/>
      <c r="IFY108" s="229"/>
      <c r="IFZ108" s="229"/>
      <c r="IGA108" s="229"/>
      <c r="IGB108" s="229"/>
      <c r="IGC108" s="229"/>
      <c r="IGD108" s="229"/>
      <c r="IGE108" s="229"/>
      <c r="IGF108" s="229"/>
      <c r="IGG108" s="229"/>
      <c r="IGH108" s="229"/>
      <c r="IGI108" s="229"/>
      <c r="IGJ108" s="229"/>
      <c r="IGK108" s="229"/>
      <c r="IGL108" s="229"/>
      <c r="IGM108" s="229"/>
      <c r="IGN108" s="229"/>
      <c r="IGO108" s="229"/>
      <c r="IGP108" s="229"/>
      <c r="IGQ108" s="229"/>
      <c r="IGR108" s="229"/>
      <c r="IGS108" s="229"/>
      <c r="IGT108" s="229"/>
      <c r="IGU108" s="229"/>
      <c r="IGV108" s="229"/>
      <c r="IGW108" s="229"/>
      <c r="IGX108" s="229"/>
      <c r="IGY108" s="229"/>
      <c r="IGZ108" s="229"/>
      <c r="IHA108" s="229"/>
      <c r="IHB108" s="229"/>
      <c r="IHC108" s="229"/>
      <c r="IHD108" s="229"/>
      <c r="IHE108" s="229"/>
      <c r="IHF108" s="229"/>
      <c r="IHG108" s="229"/>
      <c r="IHH108" s="229"/>
      <c r="IHI108" s="229"/>
      <c r="IHJ108" s="229"/>
      <c r="IHK108" s="229"/>
      <c r="IHL108" s="229"/>
      <c r="IHM108" s="229"/>
      <c r="IHN108" s="229"/>
      <c r="IHO108" s="229"/>
      <c r="IHP108" s="229"/>
      <c r="IHQ108" s="229"/>
      <c r="IHR108" s="229"/>
      <c r="IHS108" s="229"/>
      <c r="IHT108" s="229"/>
      <c r="IHU108" s="229"/>
      <c r="IHV108" s="229"/>
      <c r="IHW108" s="229"/>
      <c r="IHX108" s="229"/>
      <c r="IHY108" s="229"/>
      <c r="IHZ108" s="229"/>
      <c r="IIA108" s="229"/>
      <c r="IIB108" s="229"/>
      <c r="IIC108" s="229"/>
      <c r="IID108" s="229"/>
      <c r="IIE108" s="229"/>
      <c r="IIF108" s="229"/>
      <c r="IIG108" s="229"/>
      <c r="IIH108" s="229"/>
      <c r="III108" s="229"/>
      <c r="IIJ108" s="229"/>
      <c r="IIK108" s="229"/>
      <c r="IIL108" s="229"/>
      <c r="IIM108" s="229"/>
      <c r="IIN108" s="229"/>
      <c r="IIO108" s="229"/>
      <c r="IIP108" s="229"/>
      <c r="IIQ108" s="229"/>
      <c r="IIR108" s="229"/>
      <c r="IIS108" s="229"/>
      <c r="IIT108" s="229"/>
      <c r="IIU108" s="229"/>
      <c r="IIV108" s="229"/>
      <c r="IIW108" s="229"/>
      <c r="IIX108" s="229"/>
      <c r="IIY108" s="229"/>
      <c r="IIZ108" s="229"/>
      <c r="IJA108" s="229"/>
      <c r="IJB108" s="229"/>
      <c r="IJC108" s="229"/>
      <c r="IJD108" s="229"/>
      <c r="IJE108" s="229"/>
      <c r="IJF108" s="229"/>
      <c r="IJG108" s="229"/>
      <c r="IJH108" s="229"/>
      <c r="IJI108" s="229"/>
      <c r="IJJ108" s="229"/>
      <c r="IJK108" s="229"/>
      <c r="IJL108" s="229"/>
      <c r="IJM108" s="229"/>
      <c r="IJN108" s="229"/>
      <c r="IJO108" s="229"/>
      <c r="IJP108" s="229"/>
      <c r="IJQ108" s="229"/>
      <c r="IJR108" s="229"/>
      <c r="IJS108" s="229"/>
      <c r="IJT108" s="229"/>
      <c r="IJU108" s="229"/>
      <c r="IJV108" s="229"/>
      <c r="IJW108" s="229"/>
      <c r="IJX108" s="229"/>
      <c r="IJY108" s="229"/>
      <c r="IJZ108" s="229"/>
      <c r="IKA108" s="229"/>
      <c r="IKB108" s="229"/>
      <c r="IKC108" s="229"/>
      <c r="IKD108" s="229"/>
      <c r="IKE108" s="229"/>
      <c r="IKF108" s="229"/>
      <c r="IKG108" s="229"/>
      <c r="IKH108" s="229"/>
      <c r="IKI108" s="229"/>
      <c r="IKJ108" s="229"/>
      <c r="IKK108" s="229"/>
      <c r="IKL108" s="229"/>
      <c r="IKM108" s="229"/>
      <c r="IKN108" s="229"/>
      <c r="IKO108" s="229"/>
      <c r="IKP108" s="229"/>
      <c r="IKQ108" s="229"/>
      <c r="IKR108" s="229"/>
      <c r="IKS108" s="229"/>
      <c r="IKT108" s="229"/>
      <c r="IKU108" s="229"/>
      <c r="IKV108" s="229"/>
      <c r="IKW108" s="229"/>
      <c r="IKX108" s="229"/>
      <c r="IKY108" s="229"/>
      <c r="IKZ108" s="229"/>
      <c r="ILA108" s="229"/>
      <c r="ILB108" s="229"/>
      <c r="ILC108" s="229"/>
      <c r="ILD108" s="229"/>
      <c r="ILE108" s="229"/>
      <c r="ILF108" s="229"/>
      <c r="ILG108" s="229"/>
      <c r="ILH108" s="229"/>
      <c r="ILI108" s="229"/>
      <c r="ILJ108" s="229"/>
      <c r="ILK108" s="229"/>
      <c r="ILL108" s="229"/>
      <c r="ILM108" s="229"/>
      <c r="ILN108" s="229"/>
      <c r="ILO108" s="229"/>
      <c r="ILP108" s="229"/>
      <c r="ILQ108" s="229"/>
      <c r="ILR108" s="229"/>
      <c r="ILS108" s="229"/>
      <c r="ILT108" s="229"/>
      <c r="ILU108" s="229"/>
      <c r="ILV108" s="229"/>
      <c r="ILW108" s="229"/>
      <c r="ILX108" s="229"/>
      <c r="ILY108" s="229"/>
      <c r="ILZ108" s="229"/>
      <c r="IMA108" s="229"/>
      <c r="IMB108" s="229"/>
      <c r="IMC108" s="229"/>
      <c r="IMD108" s="229"/>
      <c r="IME108" s="229"/>
      <c r="IMF108" s="229"/>
      <c r="IMG108" s="229"/>
      <c r="IMH108" s="229"/>
      <c r="IMI108" s="229"/>
      <c r="IMJ108" s="229"/>
      <c r="IMK108" s="229"/>
      <c r="IML108" s="229"/>
      <c r="IMM108" s="229"/>
      <c r="IMN108" s="229"/>
      <c r="IMO108" s="229"/>
      <c r="IMP108" s="229"/>
      <c r="IMQ108" s="229"/>
      <c r="IMR108" s="229"/>
      <c r="IMS108" s="229"/>
      <c r="IMT108" s="229"/>
      <c r="IMU108" s="229"/>
      <c r="IMV108" s="229"/>
      <c r="IMW108" s="229"/>
      <c r="IMX108" s="229"/>
      <c r="IMY108" s="229"/>
      <c r="IMZ108" s="229"/>
      <c r="INA108" s="229"/>
      <c r="INB108" s="229"/>
      <c r="INC108" s="229"/>
      <c r="IND108" s="229"/>
      <c r="INE108" s="229"/>
      <c r="INF108" s="229"/>
      <c r="ING108" s="229"/>
      <c r="INH108" s="229"/>
      <c r="INI108" s="229"/>
      <c r="INJ108" s="229"/>
      <c r="INK108" s="229"/>
      <c r="INL108" s="229"/>
      <c r="INM108" s="229"/>
      <c r="INN108" s="229"/>
      <c r="INO108" s="229"/>
      <c r="INP108" s="229"/>
      <c r="INQ108" s="229"/>
      <c r="INR108" s="229"/>
      <c r="INS108" s="229"/>
      <c r="INT108" s="229"/>
      <c r="INU108" s="229"/>
      <c r="INV108" s="229"/>
      <c r="INW108" s="229"/>
      <c r="INX108" s="229"/>
      <c r="INY108" s="229"/>
      <c r="INZ108" s="229"/>
      <c r="IOA108" s="229"/>
      <c r="IOB108" s="229"/>
      <c r="IOC108" s="229"/>
      <c r="IOD108" s="229"/>
      <c r="IOE108" s="229"/>
      <c r="IOF108" s="229"/>
      <c r="IOG108" s="229"/>
      <c r="IOH108" s="229"/>
      <c r="IOI108" s="229"/>
      <c r="IOJ108" s="229"/>
      <c r="IOK108" s="229"/>
      <c r="IOL108" s="229"/>
      <c r="IOM108" s="229"/>
      <c r="ION108" s="229"/>
      <c r="IOO108" s="229"/>
      <c r="IOP108" s="229"/>
      <c r="IOQ108" s="229"/>
      <c r="IOR108" s="229"/>
      <c r="IOS108" s="229"/>
      <c r="IOT108" s="229"/>
      <c r="IOU108" s="229"/>
      <c r="IOV108" s="229"/>
      <c r="IOW108" s="229"/>
      <c r="IOX108" s="229"/>
      <c r="IOY108" s="229"/>
      <c r="IOZ108" s="229"/>
      <c r="IPA108" s="229"/>
      <c r="IPB108" s="229"/>
      <c r="IPC108" s="229"/>
      <c r="IPD108" s="229"/>
      <c r="IPE108" s="229"/>
      <c r="IPF108" s="229"/>
      <c r="IPG108" s="229"/>
      <c r="IPH108" s="229"/>
      <c r="IPI108" s="229"/>
      <c r="IPJ108" s="229"/>
      <c r="IPK108" s="229"/>
      <c r="IPL108" s="229"/>
      <c r="IPM108" s="229"/>
      <c r="IPN108" s="229"/>
      <c r="IPO108" s="229"/>
      <c r="IPP108" s="229"/>
      <c r="IPQ108" s="229"/>
      <c r="IPR108" s="229"/>
      <c r="IPS108" s="229"/>
      <c r="IPT108" s="229"/>
      <c r="IPU108" s="229"/>
      <c r="IPV108" s="229"/>
      <c r="IPW108" s="229"/>
      <c r="IPX108" s="229"/>
      <c r="IPY108" s="229"/>
      <c r="IPZ108" s="229"/>
      <c r="IQA108" s="229"/>
      <c r="IQB108" s="229"/>
      <c r="IQC108" s="229"/>
      <c r="IQD108" s="229"/>
      <c r="IQE108" s="229"/>
      <c r="IQF108" s="229"/>
      <c r="IQG108" s="229"/>
      <c r="IQH108" s="229"/>
      <c r="IQI108" s="229"/>
      <c r="IQJ108" s="229"/>
      <c r="IQK108" s="229"/>
      <c r="IQL108" s="229"/>
      <c r="IQM108" s="229"/>
      <c r="IQN108" s="229"/>
      <c r="IQO108" s="229"/>
      <c r="IQP108" s="229"/>
      <c r="IQQ108" s="229"/>
      <c r="IQR108" s="229"/>
      <c r="IQS108" s="229"/>
      <c r="IQT108" s="229"/>
      <c r="IQU108" s="229"/>
      <c r="IQV108" s="229"/>
      <c r="IQW108" s="229"/>
      <c r="IQX108" s="229"/>
      <c r="IQY108" s="229"/>
      <c r="IQZ108" s="229"/>
      <c r="IRA108" s="229"/>
      <c r="IRB108" s="229"/>
      <c r="IRC108" s="229"/>
      <c r="IRD108" s="229"/>
      <c r="IRE108" s="229"/>
      <c r="IRF108" s="229"/>
      <c r="IRG108" s="229"/>
      <c r="IRH108" s="229"/>
      <c r="IRI108" s="229"/>
      <c r="IRJ108" s="229"/>
      <c r="IRK108" s="229"/>
      <c r="IRL108" s="229"/>
      <c r="IRM108" s="229"/>
      <c r="IRN108" s="229"/>
      <c r="IRO108" s="229"/>
      <c r="IRP108" s="229"/>
      <c r="IRQ108" s="229"/>
      <c r="IRR108" s="229"/>
      <c r="IRS108" s="229"/>
      <c r="IRT108" s="229"/>
      <c r="IRU108" s="229"/>
      <c r="IRV108" s="229"/>
      <c r="IRW108" s="229"/>
      <c r="IRX108" s="229"/>
      <c r="IRY108" s="229"/>
      <c r="IRZ108" s="229"/>
      <c r="ISA108" s="229"/>
      <c r="ISB108" s="229"/>
      <c r="ISC108" s="229"/>
      <c r="ISD108" s="229"/>
      <c r="ISE108" s="229"/>
      <c r="ISF108" s="229"/>
      <c r="ISG108" s="229"/>
      <c r="ISH108" s="229"/>
      <c r="ISI108" s="229"/>
      <c r="ISJ108" s="229"/>
      <c r="ISK108" s="229"/>
      <c r="ISL108" s="229"/>
      <c r="ISM108" s="229"/>
      <c r="ISN108" s="229"/>
      <c r="ISO108" s="229"/>
      <c r="ISP108" s="229"/>
      <c r="ISQ108" s="229"/>
      <c r="ISR108" s="229"/>
      <c r="ISS108" s="229"/>
      <c r="IST108" s="229"/>
      <c r="ISU108" s="229"/>
      <c r="ISV108" s="229"/>
      <c r="ISW108" s="229"/>
      <c r="ISX108" s="229"/>
      <c r="ISY108" s="229"/>
      <c r="ISZ108" s="229"/>
      <c r="ITA108" s="229"/>
      <c r="ITB108" s="229"/>
      <c r="ITC108" s="229"/>
      <c r="ITD108" s="229"/>
      <c r="ITE108" s="229"/>
      <c r="ITF108" s="229"/>
      <c r="ITG108" s="229"/>
      <c r="ITH108" s="229"/>
      <c r="ITI108" s="229"/>
      <c r="ITJ108" s="229"/>
      <c r="ITK108" s="229"/>
      <c r="ITL108" s="229"/>
      <c r="ITM108" s="229"/>
      <c r="ITN108" s="229"/>
      <c r="ITO108" s="229"/>
      <c r="ITP108" s="229"/>
      <c r="ITQ108" s="229"/>
      <c r="ITR108" s="229"/>
      <c r="ITS108" s="229"/>
      <c r="ITT108" s="229"/>
      <c r="ITU108" s="229"/>
      <c r="ITV108" s="229"/>
      <c r="ITW108" s="229"/>
      <c r="ITX108" s="229"/>
      <c r="ITY108" s="229"/>
      <c r="ITZ108" s="229"/>
      <c r="IUA108" s="229"/>
      <c r="IUB108" s="229"/>
      <c r="IUC108" s="229"/>
      <c r="IUD108" s="229"/>
      <c r="IUE108" s="229"/>
      <c r="IUF108" s="229"/>
      <c r="IUG108" s="229"/>
      <c r="IUH108" s="229"/>
      <c r="IUI108" s="229"/>
      <c r="IUJ108" s="229"/>
      <c r="IUK108" s="229"/>
      <c r="IUL108" s="229"/>
      <c r="IUM108" s="229"/>
      <c r="IUN108" s="229"/>
      <c r="IUO108" s="229"/>
      <c r="IUP108" s="229"/>
      <c r="IUQ108" s="229"/>
      <c r="IUR108" s="229"/>
      <c r="IUS108" s="229"/>
      <c r="IUT108" s="229"/>
      <c r="IUU108" s="229"/>
      <c r="IUV108" s="229"/>
      <c r="IUW108" s="229"/>
      <c r="IUX108" s="229"/>
      <c r="IUY108" s="229"/>
      <c r="IUZ108" s="229"/>
      <c r="IVA108" s="229"/>
      <c r="IVB108" s="229"/>
      <c r="IVC108" s="229"/>
      <c r="IVD108" s="229"/>
      <c r="IVE108" s="229"/>
      <c r="IVF108" s="229"/>
      <c r="IVG108" s="229"/>
      <c r="IVH108" s="229"/>
      <c r="IVI108" s="229"/>
      <c r="IVJ108" s="229"/>
      <c r="IVK108" s="229"/>
      <c r="IVL108" s="229"/>
      <c r="IVM108" s="229"/>
      <c r="IVN108" s="229"/>
      <c r="IVO108" s="229"/>
      <c r="IVP108" s="229"/>
      <c r="IVQ108" s="229"/>
      <c r="IVR108" s="229"/>
      <c r="IVS108" s="229"/>
      <c r="IVT108" s="229"/>
      <c r="IVU108" s="229"/>
      <c r="IVV108" s="229"/>
      <c r="IVW108" s="229"/>
      <c r="IVX108" s="229"/>
      <c r="IVY108" s="229"/>
      <c r="IVZ108" s="229"/>
      <c r="IWA108" s="229"/>
      <c r="IWB108" s="229"/>
      <c r="IWC108" s="229"/>
      <c r="IWD108" s="229"/>
      <c r="IWE108" s="229"/>
      <c r="IWF108" s="229"/>
      <c r="IWG108" s="229"/>
      <c r="IWH108" s="229"/>
      <c r="IWI108" s="229"/>
      <c r="IWJ108" s="229"/>
      <c r="IWK108" s="229"/>
      <c r="IWL108" s="229"/>
      <c r="IWM108" s="229"/>
      <c r="IWN108" s="229"/>
      <c r="IWO108" s="229"/>
      <c r="IWP108" s="229"/>
      <c r="IWQ108" s="229"/>
      <c r="IWR108" s="229"/>
      <c r="IWS108" s="229"/>
      <c r="IWT108" s="229"/>
      <c r="IWU108" s="229"/>
      <c r="IWV108" s="229"/>
      <c r="IWW108" s="229"/>
      <c r="IWX108" s="229"/>
      <c r="IWY108" s="229"/>
      <c r="IWZ108" s="229"/>
      <c r="IXA108" s="229"/>
      <c r="IXB108" s="229"/>
      <c r="IXC108" s="229"/>
      <c r="IXD108" s="229"/>
      <c r="IXE108" s="229"/>
      <c r="IXF108" s="229"/>
      <c r="IXG108" s="229"/>
      <c r="IXH108" s="229"/>
      <c r="IXI108" s="229"/>
      <c r="IXJ108" s="229"/>
      <c r="IXK108" s="229"/>
      <c r="IXL108" s="229"/>
      <c r="IXM108" s="229"/>
      <c r="IXN108" s="229"/>
      <c r="IXO108" s="229"/>
      <c r="IXP108" s="229"/>
      <c r="IXQ108" s="229"/>
      <c r="IXR108" s="229"/>
      <c r="IXS108" s="229"/>
      <c r="IXT108" s="229"/>
      <c r="IXU108" s="229"/>
      <c r="IXV108" s="229"/>
      <c r="IXW108" s="229"/>
      <c r="IXX108" s="229"/>
      <c r="IXY108" s="229"/>
      <c r="IXZ108" s="229"/>
      <c r="IYA108" s="229"/>
      <c r="IYB108" s="229"/>
      <c r="IYC108" s="229"/>
      <c r="IYD108" s="229"/>
      <c r="IYE108" s="229"/>
      <c r="IYF108" s="229"/>
      <c r="IYG108" s="229"/>
      <c r="IYH108" s="229"/>
      <c r="IYI108" s="229"/>
      <c r="IYJ108" s="229"/>
      <c r="IYK108" s="229"/>
      <c r="IYL108" s="229"/>
      <c r="IYM108" s="229"/>
      <c r="IYN108" s="229"/>
      <c r="IYO108" s="229"/>
      <c r="IYP108" s="229"/>
      <c r="IYQ108" s="229"/>
      <c r="IYR108" s="229"/>
      <c r="IYS108" s="229"/>
      <c r="IYT108" s="229"/>
      <c r="IYU108" s="229"/>
      <c r="IYV108" s="229"/>
      <c r="IYW108" s="229"/>
      <c r="IYX108" s="229"/>
      <c r="IYY108" s="229"/>
      <c r="IYZ108" s="229"/>
      <c r="IZA108" s="229"/>
      <c r="IZB108" s="229"/>
      <c r="IZC108" s="229"/>
      <c r="IZD108" s="229"/>
      <c r="IZE108" s="229"/>
      <c r="IZF108" s="229"/>
      <c r="IZG108" s="229"/>
      <c r="IZH108" s="229"/>
      <c r="IZI108" s="229"/>
      <c r="IZJ108" s="229"/>
      <c r="IZK108" s="229"/>
      <c r="IZL108" s="229"/>
      <c r="IZM108" s="229"/>
      <c r="IZN108" s="229"/>
      <c r="IZO108" s="229"/>
      <c r="IZP108" s="229"/>
      <c r="IZQ108" s="229"/>
      <c r="IZR108" s="229"/>
      <c r="IZS108" s="229"/>
      <c r="IZT108" s="229"/>
      <c r="IZU108" s="229"/>
      <c r="IZV108" s="229"/>
      <c r="IZW108" s="229"/>
      <c r="IZX108" s="229"/>
      <c r="IZY108" s="229"/>
      <c r="IZZ108" s="229"/>
      <c r="JAA108" s="229"/>
      <c r="JAB108" s="229"/>
      <c r="JAC108" s="229"/>
      <c r="JAD108" s="229"/>
      <c r="JAE108" s="229"/>
      <c r="JAF108" s="229"/>
      <c r="JAG108" s="229"/>
      <c r="JAH108" s="229"/>
      <c r="JAI108" s="229"/>
      <c r="JAJ108" s="229"/>
      <c r="JAK108" s="229"/>
      <c r="JAL108" s="229"/>
      <c r="JAM108" s="229"/>
      <c r="JAN108" s="229"/>
      <c r="JAO108" s="229"/>
      <c r="JAP108" s="229"/>
      <c r="JAQ108" s="229"/>
      <c r="JAR108" s="229"/>
      <c r="JAS108" s="229"/>
      <c r="JAT108" s="229"/>
      <c r="JAU108" s="229"/>
      <c r="JAV108" s="229"/>
      <c r="JAW108" s="229"/>
      <c r="JAX108" s="229"/>
      <c r="JAY108" s="229"/>
      <c r="JAZ108" s="229"/>
      <c r="JBA108" s="229"/>
      <c r="JBB108" s="229"/>
      <c r="JBC108" s="229"/>
      <c r="JBD108" s="229"/>
      <c r="JBE108" s="229"/>
      <c r="JBF108" s="229"/>
      <c r="JBG108" s="229"/>
      <c r="JBH108" s="229"/>
      <c r="JBI108" s="229"/>
      <c r="JBJ108" s="229"/>
      <c r="JBK108" s="229"/>
      <c r="JBL108" s="229"/>
      <c r="JBM108" s="229"/>
      <c r="JBN108" s="229"/>
      <c r="JBO108" s="229"/>
      <c r="JBP108" s="229"/>
      <c r="JBQ108" s="229"/>
      <c r="JBR108" s="229"/>
      <c r="JBS108" s="229"/>
      <c r="JBT108" s="229"/>
      <c r="JBU108" s="229"/>
      <c r="JBV108" s="229"/>
      <c r="JBW108" s="229"/>
      <c r="JBX108" s="229"/>
      <c r="JBY108" s="229"/>
      <c r="JBZ108" s="229"/>
      <c r="JCA108" s="229"/>
      <c r="JCB108" s="229"/>
      <c r="JCC108" s="229"/>
      <c r="JCD108" s="229"/>
      <c r="JCE108" s="229"/>
      <c r="JCF108" s="229"/>
      <c r="JCG108" s="229"/>
      <c r="JCH108" s="229"/>
      <c r="JCI108" s="229"/>
      <c r="JCJ108" s="229"/>
      <c r="JCK108" s="229"/>
      <c r="JCL108" s="229"/>
      <c r="JCM108" s="229"/>
      <c r="JCN108" s="229"/>
      <c r="JCO108" s="229"/>
      <c r="JCP108" s="229"/>
      <c r="JCQ108" s="229"/>
      <c r="JCR108" s="229"/>
      <c r="JCS108" s="229"/>
      <c r="JCT108" s="229"/>
      <c r="JCU108" s="229"/>
      <c r="JCV108" s="229"/>
      <c r="JCW108" s="229"/>
      <c r="JCX108" s="229"/>
      <c r="JCY108" s="229"/>
      <c r="JCZ108" s="229"/>
      <c r="JDA108" s="229"/>
      <c r="JDB108" s="229"/>
      <c r="JDC108" s="229"/>
      <c r="JDD108" s="229"/>
      <c r="JDE108" s="229"/>
      <c r="JDF108" s="229"/>
      <c r="JDG108" s="229"/>
      <c r="JDH108" s="229"/>
      <c r="JDI108" s="229"/>
      <c r="JDJ108" s="229"/>
      <c r="JDK108" s="229"/>
      <c r="JDL108" s="229"/>
      <c r="JDM108" s="229"/>
      <c r="JDN108" s="229"/>
      <c r="JDO108" s="229"/>
      <c r="JDP108" s="229"/>
      <c r="JDQ108" s="229"/>
      <c r="JDR108" s="229"/>
      <c r="JDS108" s="229"/>
      <c r="JDT108" s="229"/>
      <c r="JDU108" s="229"/>
      <c r="JDV108" s="229"/>
      <c r="JDW108" s="229"/>
      <c r="JDX108" s="229"/>
      <c r="JDY108" s="229"/>
      <c r="JDZ108" s="229"/>
      <c r="JEA108" s="229"/>
      <c r="JEB108" s="229"/>
      <c r="JEC108" s="229"/>
      <c r="JED108" s="229"/>
      <c r="JEE108" s="229"/>
      <c r="JEF108" s="229"/>
      <c r="JEG108" s="229"/>
      <c r="JEH108" s="229"/>
      <c r="JEI108" s="229"/>
      <c r="JEJ108" s="229"/>
      <c r="JEK108" s="229"/>
      <c r="JEL108" s="229"/>
      <c r="JEM108" s="229"/>
      <c r="JEN108" s="229"/>
      <c r="JEO108" s="229"/>
      <c r="JEP108" s="229"/>
      <c r="JEQ108" s="229"/>
      <c r="JER108" s="229"/>
      <c r="JES108" s="229"/>
      <c r="JET108" s="229"/>
      <c r="JEU108" s="229"/>
      <c r="JEV108" s="229"/>
      <c r="JEW108" s="229"/>
      <c r="JEX108" s="229"/>
      <c r="JEY108" s="229"/>
      <c r="JEZ108" s="229"/>
      <c r="JFA108" s="229"/>
      <c r="JFB108" s="229"/>
      <c r="JFC108" s="229"/>
      <c r="JFD108" s="229"/>
      <c r="JFE108" s="229"/>
      <c r="JFF108" s="229"/>
      <c r="JFG108" s="229"/>
      <c r="JFH108" s="229"/>
      <c r="JFI108" s="229"/>
      <c r="JFJ108" s="229"/>
      <c r="JFK108" s="229"/>
      <c r="JFL108" s="229"/>
      <c r="JFM108" s="229"/>
      <c r="JFN108" s="229"/>
      <c r="JFO108" s="229"/>
      <c r="JFP108" s="229"/>
      <c r="JFQ108" s="229"/>
      <c r="JFR108" s="229"/>
      <c r="JFS108" s="229"/>
      <c r="JFT108" s="229"/>
      <c r="JFU108" s="229"/>
      <c r="JFV108" s="229"/>
      <c r="JFW108" s="229"/>
      <c r="JFX108" s="229"/>
      <c r="JFY108" s="229"/>
      <c r="JFZ108" s="229"/>
      <c r="JGA108" s="229"/>
      <c r="JGB108" s="229"/>
      <c r="JGC108" s="229"/>
      <c r="JGD108" s="229"/>
      <c r="JGE108" s="229"/>
      <c r="JGF108" s="229"/>
      <c r="JGG108" s="229"/>
      <c r="JGH108" s="229"/>
      <c r="JGI108" s="229"/>
      <c r="JGJ108" s="229"/>
      <c r="JGK108" s="229"/>
      <c r="JGL108" s="229"/>
      <c r="JGM108" s="229"/>
      <c r="JGN108" s="229"/>
      <c r="JGO108" s="229"/>
      <c r="JGP108" s="229"/>
      <c r="JGQ108" s="229"/>
      <c r="JGR108" s="229"/>
      <c r="JGS108" s="229"/>
      <c r="JGT108" s="229"/>
      <c r="JGU108" s="229"/>
      <c r="JGV108" s="229"/>
      <c r="JGW108" s="229"/>
      <c r="JGX108" s="229"/>
      <c r="JGY108" s="229"/>
      <c r="JGZ108" s="229"/>
      <c r="JHA108" s="229"/>
      <c r="JHB108" s="229"/>
      <c r="JHC108" s="229"/>
      <c r="JHD108" s="229"/>
      <c r="JHE108" s="229"/>
      <c r="JHF108" s="229"/>
      <c r="JHG108" s="229"/>
      <c r="JHH108" s="229"/>
      <c r="JHI108" s="229"/>
      <c r="JHJ108" s="229"/>
      <c r="JHK108" s="229"/>
      <c r="JHL108" s="229"/>
      <c r="JHM108" s="229"/>
      <c r="JHN108" s="229"/>
      <c r="JHO108" s="229"/>
      <c r="JHP108" s="229"/>
      <c r="JHQ108" s="229"/>
      <c r="JHR108" s="229"/>
      <c r="JHS108" s="229"/>
      <c r="JHT108" s="229"/>
      <c r="JHU108" s="229"/>
      <c r="JHV108" s="229"/>
      <c r="JHW108" s="229"/>
      <c r="JHX108" s="229"/>
      <c r="JHY108" s="229"/>
      <c r="JHZ108" s="229"/>
      <c r="JIA108" s="229"/>
      <c r="JIB108" s="229"/>
      <c r="JIC108" s="229"/>
      <c r="JID108" s="229"/>
      <c r="JIE108" s="229"/>
      <c r="JIF108" s="229"/>
      <c r="JIG108" s="229"/>
      <c r="JIH108" s="229"/>
      <c r="JII108" s="229"/>
      <c r="JIJ108" s="229"/>
      <c r="JIK108" s="229"/>
      <c r="JIL108" s="229"/>
      <c r="JIM108" s="229"/>
      <c r="JIN108" s="229"/>
      <c r="JIO108" s="229"/>
      <c r="JIP108" s="229"/>
      <c r="JIQ108" s="229"/>
      <c r="JIR108" s="229"/>
      <c r="JIS108" s="229"/>
      <c r="JIT108" s="229"/>
      <c r="JIU108" s="229"/>
      <c r="JIV108" s="229"/>
      <c r="JIW108" s="229"/>
      <c r="JIX108" s="229"/>
      <c r="JIY108" s="229"/>
      <c r="JIZ108" s="229"/>
      <c r="JJA108" s="229"/>
      <c r="JJB108" s="229"/>
      <c r="JJC108" s="229"/>
      <c r="JJD108" s="229"/>
      <c r="JJE108" s="229"/>
      <c r="JJF108" s="229"/>
      <c r="JJG108" s="229"/>
      <c r="JJH108" s="229"/>
      <c r="JJI108" s="229"/>
      <c r="JJJ108" s="229"/>
      <c r="JJK108" s="229"/>
      <c r="JJL108" s="229"/>
      <c r="JJM108" s="229"/>
      <c r="JJN108" s="229"/>
      <c r="JJO108" s="229"/>
      <c r="JJP108" s="229"/>
      <c r="JJQ108" s="229"/>
      <c r="JJR108" s="229"/>
      <c r="JJS108" s="229"/>
      <c r="JJT108" s="229"/>
      <c r="JJU108" s="229"/>
      <c r="JJV108" s="229"/>
      <c r="JJW108" s="229"/>
      <c r="JJX108" s="229"/>
      <c r="JJY108" s="229"/>
      <c r="JJZ108" s="229"/>
      <c r="JKA108" s="229"/>
      <c r="JKB108" s="229"/>
      <c r="JKC108" s="229"/>
      <c r="JKD108" s="229"/>
      <c r="JKE108" s="229"/>
      <c r="JKF108" s="229"/>
      <c r="JKG108" s="229"/>
      <c r="JKH108" s="229"/>
      <c r="JKI108" s="229"/>
      <c r="JKJ108" s="229"/>
      <c r="JKK108" s="229"/>
      <c r="JKL108" s="229"/>
      <c r="JKM108" s="229"/>
      <c r="JKN108" s="229"/>
      <c r="JKO108" s="229"/>
      <c r="JKP108" s="229"/>
      <c r="JKQ108" s="229"/>
      <c r="JKR108" s="229"/>
      <c r="JKS108" s="229"/>
      <c r="JKT108" s="229"/>
      <c r="JKU108" s="229"/>
      <c r="JKV108" s="229"/>
      <c r="JKW108" s="229"/>
      <c r="JKX108" s="229"/>
      <c r="JKY108" s="229"/>
      <c r="JKZ108" s="229"/>
      <c r="JLA108" s="229"/>
      <c r="JLB108" s="229"/>
      <c r="JLC108" s="229"/>
      <c r="JLD108" s="229"/>
      <c r="JLE108" s="229"/>
      <c r="JLF108" s="229"/>
      <c r="JLG108" s="229"/>
      <c r="JLH108" s="229"/>
      <c r="JLI108" s="229"/>
      <c r="JLJ108" s="229"/>
      <c r="JLK108" s="229"/>
      <c r="JLL108" s="229"/>
      <c r="JLM108" s="229"/>
      <c r="JLN108" s="229"/>
      <c r="JLO108" s="229"/>
      <c r="JLP108" s="229"/>
      <c r="JLQ108" s="229"/>
      <c r="JLR108" s="229"/>
      <c r="JLS108" s="229"/>
      <c r="JLT108" s="229"/>
      <c r="JLU108" s="229"/>
      <c r="JLV108" s="229"/>
      <c r="JLW108" s="229"/>
      <c r="JLX108" s="229"/>
      <c r="JLY108" s="229"/>
      <c r="JLZ108" s="229"/>
      <c r="JMA108" s="229"/>
      <c r="JMB108" s="229"/>
      <c r="JMC108" s="229"/>
      <c r="JMD108" s="229"/>
      <c r="JME108" s="229"/>
      <c r="JMF108" s="229"/>
      <c r="JMG108" s="229"/>
      <c r="JMH108" s="229"/>
      <c r="JMI108" s="229"/>
      <c r="JMJ108" s="229"/>
      <c r="JMK108" s="229"/>
      <c r="JML108" s="229"/>
      <c r="JMM108" s="229"/>
      <c r="JMN108" s="229"/>
      <c r="JMO108" s="229"/>
      <c r="JMP108" s="229"/>
      <c r="JMQ108" s="229"/>
      <c r="JMR108" s="229"/>
      <c r="JMS108" s="229"/>
      <c r="JMT108" s="229"/>
      <c r="JMU108" s="229"/>
      <c r="JMV108" s="229"/>
      <c r="JMW108" s="229"/>
      <c r="JMX108" s="229"/>
      <c r="JMY108" s="229"/>
      <c r="JMZ108" s="229"/>
      <c r="JNA108" s="229"/>
      <c r="JNB108" s="229"/>
      <c r="JNC108" s="229"/>
      <c r="JND108" s="229"/>
      <c r="JNE108" s="229"/>
      <c r="JNF108" s="229"/>
      <c r="JNG108" s="229"/>
      <c r="JNH108" s="229"/>
      <c r="JNI108" s="229"/>
      <c r="JNJ108" s="229"/>
      <c r="JNK108" s="229"/>
      <c r="JNL108" s="229"/>
      <c r="JNM108" s="229"/>
      <c r="JNN108" s="229"/>
      <c r="JNO108" s="229"/>
      <c r="JNP108" s="229"/>
      <c r="JNQ108" s="229"/>
      <c r="JNR108" s="229"/>
      <c r="JNS108" s="229"/>
      <c r="JNT108" s="229"/>
      <c r="JNU108" s="229"/>
      <c r="JNV108" s="229"/>
      <c r="JNW108" s="229"/>
      <c r="JNX108" s="229"/>
      <c r="JNY108" s="229"/>
      <c r="JNZ108" s="229"/>
      <c r="JOA108" s="229"/>
      <c r="JOB108" s="229"/>
      <c r="JOC108" s="229"/>
      <c r="JOD108" s="229"/>
      <c r="JOE108" s="229"/>
      <c r="JOF108" s="229"/>
      <c r="JOG108" s="229"/>
      <c r="JOH108" s="229"/>
      <c r="JOI108" s="229"/>
      <c r="JOJ108" s="229"/>
      <c r="JOK108" s="229"/>
      <c r="JOL108" s="229"/>
      <c r="JOM108" s="229"/>
      <c r="JON108" s="229"/>
      <c r="JOO108" s="229"/>
      <c r="JOP108" s="229"/>
      <c r="JOQ108" s="229"/>
      <c r="JOR108" s="229"/>
      <c r="JOS108" s="229"/>
      <c r="JOT108" s="229"/>
      <c r="JOU108" s="229"/>
      <c r="JOV108" s="229"/>
      <c r="JOW108" s="229"/>
      <c r="JOX108" s="229"/>
      <c r="JOY108" s="229"/>
      <c r="JOZ108" s="229"/>
      <c r="JPA108" s="229"/>
      <c r="JPB108" s="229"/>
      <c r="JPC108" s="229"/>
      <c r="JPD108" s="229"/>
      <c r="JPE108" s="229"/>
      <c r="JPF108" s="229"/>
      <c r="JPG108" s="229"/>
      <c r="JPH108" s="229"/>
      <c r="JPI108" s="229"/>
      <c r="JPJ108" s="229"/>
      <c r="JPK108" s="229"/>
      <c r="JPL108" s="229"/>
      <c r="JPM108" s="229"/>
      <c r="JPN108" s="229"/>
      <c r="JPO108" s="229"/>
      <c r="JPP108" s="229"/>
      <c r="JPQ108" s="229"/>
      <c r="JPR108" s="229"/>
      <c r="JPS108" s="229"/>
      <c r="JPT108" s="229"/>
      <c r="JPU108" s="229"/>
      <c r="JPV108" s="229"/>
      <c r="JPW108" s="229"/>
      <c r="JPX108" s="229"/>
      <c r="JPY108" s="229"/>
      <c r="JPZ108" s="229"/>
      <c r="JQA108" s="229"/>
      <c r="JQB108" s="229"/>
      <c r="JQC108" s="229"/>
      <c r="JQD108" s="229"/>
      <c r="JQE108" s="229"/>
      <c r="JQF108" s="229"/>
      <c r="JQG108" s="229"/>
      <c r="JQH108" s="229"/>
      <c r="JQI108" s="229"/>
      <c r="JQJ108" s="229"/>
      <c r="JQK108" s="229"/>
      <c r="JQL108" s="229"/>
      <c r="JQM108" s="229"/>
      <c r="JQN108" s="229"/>
      <c r="JQO108" s="229"/>
      <c r="JQP108" s="229"/>
      <c r="JQQ108" s="229"/>
      <c r="JQR108" s="229"/>
      <c r="JQS108" s="229"/>
      <c r="JQT108" s="229"/>
      <c r="JQU108" s="229"/>
      <c r="JQV108" s="229"/>
      <c r="JQW108" s="229"/>
      <c r="JQX108" s="229"/>
      <c r="JQY108" s="229"/>
      <c r="JQZ108" s="229"/>
      <c r="JRA108" s="229"/>
      <c r="JRB108" s="229"/>
      <c r="JRC108" s="229"/>
      <c r="JRD108" s="229"/>
      <c r="JRE108" s="229"/>
      <c r="JRF108" s="229"/>
      <c r="JRG108" s="229"/>
      <c r="JRH108" s="229"/>
      <c r="JRI108" s="229"/>
      <c r="JRJ108" s="229"/>
      <c r="JRK108" s="229"/>
      <c r="JRL108" s="229"/>
      <c r="JRM108" s="229"/>
      <c r="JRN108" s="229"/>
      <c r="JRO108" s="229"/>
      <c r="JRP108" s="229"/>
      <c r="JRQ108" s="229"/>
      <c r="JRR108" s="229"/>
      <c r="JRS108" s="229"/>
      <c r="JRT108" s="229"/>
      <c r="JRU108" s="229"/>
      <c r="JRV108" s="229"/>
      <c r="JRW108" s="229"/>
      <c r="JRX108" s="229"/>
      <c r="JRY108" s="229"/>
      <c r="JRZ108" s="229"/>
      <c r="JSA108" s="229"/>
      <c r="JSB108" s="229"/>
      <c r="JSC108" s="229"/>
      <c r="JSD108" s="229"/>
      <c r="JSE108" s="229"/>
      <c r="JSF108" s="229"/>
      <c r="JSG108" s="229"/>
      <c r="JSH108" s="229"/>
      <c r="JSI108" s="229"/>
      <c r="JSJ108" s="229"/>
      <c r="JSK108" s="229"/>
      <c r="JSL108" s="229"/>
      <c r="JSM108" s="229"/>
      <c r="JSN108" s="229"/>
      <c r="JSO108" s="229"/>
      <c r="JSP108" s="229"/>
      <c r="JSQ108" s="229"/>
      <c r="JSR108" s="229"/>
      <c r="JSS108" s="229"/>
      <c r="JST108" s="229"/>
      <c r="JSU108" s="229"/>
      <c r="JSV108" s="229"/>
      <c r="JSW108" s="229"/>
      <c r="JSX108" s="229"/>
      <c r="JSY108" s="229"/>
      <c r="JSZ108" s="229"/>
      <c r="JTA108" s="229"/>
      <c r="JTB108" s="229"/>
      <c r="JTC108" s="229"/>
      <c r="JTD108" s="229"/>
      <c r="JTE108" s="229"/>
      <c r="JTF108" s="229"/>
      <c r="JTG108" s="229"/>
      <c r="JTH108" s="229"/>
      <c r="JTI108" s="229"/>
      <c r="JTJ108" s="229"/>
      <c r="JTK108" s="229"/>
      <c r="JTL108" s="229"/>
      <c r="JTM108" s="229"/>
      <c r="JTN108" s="229"/>
      <c r="JTO108" s="229"/>
      <c r="JTP108" s="229"/>
      <c r="JTQ108" s="229"/>
      <c r="JTR108" s="229"/>
      <c r="JTS108" s="229"/>
      <c r="JTT108" s="229"/>
      <c r="JTU108" s="229"/>
      <c r="JTV108" s="229"/>
      <c r="JTW108" s="229"/>
      <c r="JTX108" s="229"/>
      <c r="JTY108" s="229"/>
      <c r="JTZ108" s="229"/>
      <c r="JUA108" s="229"/>
      <c r="JUB108" s="229"/>
      <c r="JUC108" s="229"/>
      <c r="JUD108" s="229"/>
      <c r="JUE108" s="229"/>
      <c r="JUF108" s="229"/>
      <c r="JUG108" s="229"/>
      <c r="JUH108" s="229"/>
      <c r="JUI108" s="229"/>
      <c r="JUJ108" s="229"/>
      <c r="JUK108" s="229"/>
      <c r="JUL108" s="229"/>
      <c r="JUM108" s="229"/>
      <c r="JUN108" s="229"/>
      <c r="JUO108" s="229"/>
      <c r="JUP108" s="229"/>
      <c r="JUQ108" s="229"/>
      <c r="JUR108" s="229"/>
      <c r="JUS108" s="229"/>
      <c r="JUT108" s="229"/>
      <c r="JUU108" s="229"/>
      <c r="JUV108" s="229"/>
      <c r="JUW108" s="229"/>
      <c r="JUX108" s="229"/>
      <c r="JUY108" s="229"/>
      <c r="JUZ108" s="229"/>
      <c r="JVA108" s="229"/>
      <c r="JVB108" s="229"/>
      <c r="JVC108" s="229"/>
      <c r="JVD108" s="229"/>
      <c r="JVE108" s="229"/>
      <c r="JVF108" s="229"/>
      <c r="JVG108" s="229"/>
      <c r="JVH108" s="229"/>
      <c r="JVI108" s="229"/>
      <c r="JVJ108" s="229"/>
      <c r="JVK108" s="229"/>
      <c r="JVL108" s="229"/>
      <c r="JVM108" s="229"/>
      <c r="JVN108" s="229"/>
      <c r="JVO108" s="229"/>
      <c r="JVP108" s="229"/>
      <c r="JVQ108" s="229"/>
      <c r="JVR108" s="229"/>
      <c r="JVS108" s="229"/>
      <c r="JVT108" s="229"/>
      <c r="JVU108" s="229"/>
      <c r="JVV108" s="229"/>
      <c r="JVW108" s="229"/>
      <c r="JVX108" s="229"/>
      <c r="JVY108" s="229"/>
      <c r="JVZ108" s="229"/>
      <c r="JWA108" s="229"/>
      <c r="JWB108" s="229"/>
      <c r="JWC108" s="229"/>
      <c r="JWD108" s="229"/>
      <c r="JWE108" s="229"/>
      <c r="JWF108" s="229"/>
      <c r="JWG108" s="229"/>
      <c r="JWH108" s="229"/>
      <c r="JWI108" s="229"/>
      <c r="JWJ108" s="229"/>
      <c r="JWK108" s="229"/>
      <c r="JWL108" s="229"/>
      <c r="JWM108" s="229"/>
      <c r="JWN108" s="229"/>
      <c r="JWO108" s="229"/>
      <c r="JWP108" s="229"/>
      <c r="JWQ108" s="229"/>
      <c r="JWR108" s="229"/>
      <c r="JWS108" s="229"/>
      <c r="JWT108" s="229"/>
      <c r="JWU108" s="229"/>
      <c r="JWV108" s="229"/>
      <c r="JWW108" s="229"/>
      <c r="JWX108" s="229"/>
      <c r="JWY108" s="229"/>
      <c r="JWZ108" s="229"/>
      <c r="JXA108" s="229"/>
      <c r="JXB108" s="229"/>
      <c r="JXC108" s="229"/>
      <c r="JXD108" s="229"/>
      <c r="JXE108" s="229"/>
      <c r="JXF108" s="229"/>
      <c r="JXG108" s="229"/>
      <c r="JXH108" s="229"/>
      <c r="JXI108" s="229"/>
      <c r="JXJ108" s="229"/>
      <c r="JXK108" s="229"/>
      <c r="JXL108" s="229"/>
      <c r="JXM108" s="229"/>
      <c r="JXN108" s="229"/>
      <c r="JXO108" s="229"/>
      <c r="JXP108" s="229"/>
      <c r="JXQ108" s="229"/>
      <c r="JXR108" s="229"/>
      <c r="JXS108" s="229"/>
      <c r="JXT108" s="229"/>
      <c r="JXU108" s="229"/>
      <c r="JXV108" s="229"/>
      <c r="JXW108" s="229"/>
      <c r="JXX108" s="229"/>
      <c r="JXY108" s="229"/>
      <c r="JXZ108" s="229"/>
      <c r="JYA108" s="229"/>
      <c r="JYB108" s="229"/>
      <c r="JYC108" s="229"/>
      <c r="JYD108" s="229"/>
      <c r="JYE108" s="229"/>
      <c r="JYF108" s="229"/>
      <c r="JYG108" s="229"/>
      <c r="JYH108" s="229"/>
      <c r="JYI108" s="229"/>
      <c r="JYJ108" s="229"/>
      <c r="JYK108" s="229"/>
      <c r="JYL108" s="229"/>
      <c r="JYM108" s="229"/>
      <c r="JYN108" s="229"/>
      <c r="JYO108" s="229"/>
      <c r="JYP108" s="229"/>
      <c r="JYQ108" s="229"/>
      <c r="JYR108" s="229"/>
      <c r="JYS108" s="229"/>
      <c r="JYT108" s="229"/>
      <c r="JYU108" s="229"/>
      <c r="JYV108" s="229"/>
      <c r="JYW108" s="229"/>
      <c r="JYX108" s="229"/>
      <c r="JYY108" s="229"/>
      <c r="JYZ108" s="229"/>
      <c r="JZA108" s="229"/>
      <c r="JZB108" s="229"/>
      <c r="JZC108" s="229"/>
      <c r="JZD108" s="229"/>
      <c r="JZE108" s="229"/>
      <c r="JZF108" s="229"/>
      <c r="JZG108" s="229"/>
      <c r="JZH108" s="229"/>
      <c r="JZI108" s="229"/>
      <c r="JZJ108" s="229"/>
      <c r="JZK108" s="229"/>
      <c r="JZL108" s="229"/>
      <c r="JZM108" s="229"/>
      <c r="JZN108" s="229"/>
      <c r="JZO108" s="229"/>
      <c r="JZP108" s="229"/>
      <c r="JZQ108" s="229"/>
      <c r="JZR108" s="229"/>
      <c r="JZS108" s="229"/>
      <c r="JZT108" s="229"/>
      <c r="JZU108" s="229"/>
      <c r="JZV108" s="229"/>
      <c r="JZW108" s="229"/>
      <c r="JZX108" s="229"/>
      <c r="JZY108" s="229"/>
      <c r="JZZ108" s="229"/>
      <c r="KAA108" s="229"/>
      <c r="KAB108" s="229"/>
      <c r="KAC108" s="229"/>
      <c r="KAD108" s="229"/>
      <c r="KAE108" s="229"/>
      <c r="KAF108" s="229"/>
      <c r="KAG108" s="229"/>
      <c r="KAH108" s="229"/>
      <c r="KAI108" s="229"/>
      <c r="KAJ108" s="229"/>
      <c r="KAK108" s="229"/>
      <c r="KAL108" s="229"/>
      <c r="KAM108" s="229"/>
      <c r="KAN108" s="229"/>
      <c r="KAO108" s="229"/>
      <c r="KAP108" s="229"/>
      <c r="KAQ108" s="229"/>
      <c r="KAR108" s="229"/>
      <c r="KAS108" s="229"/>
      <c r="KAT108" s="229"/>
      <c r="KAU108" s="229"/>
      <c r="KAV108" s="229"/>
      <c r="KAW108" s="229"/>
      <c r="KAX108" s="229"/>
      <c r="KAY108" s="229"/>
      <c r="KAZ108" s="229"/>
      <c r="KBA108" s="229"/>
      <c r="KBB108" s="229"/>
      <c r="KBC108" s="229"/>
      <c r="KBD108" s="229"/>
      <c r="KBE108" s="229"/>
      <c r="KBF108" s="229"/>
      <c r="KBG108" s="229"/>
      <c r="KBH108" s="229"/>
      <c r="KBI108" s="229"/>
      <c r="KBJ108" s="229"/>
      <c r="KBK108" s="229"/>
      <c r="KBL108" s="229"/>
      <c r="KBM108" s="229"/>
      <c r="KBN108" s="229"/>
      <c r="KBO108" s="229"/>
      <c r="KBP108" s="229"/>
      <c r="KBQ108" s="229"/>
      <c r="KBR108" s="229"/>
      <c r="KBS108" s="229"/>
      <c r="KBT108" s="229"/>
      <c r="KBU108" s="229"/>
      <c r="KBV108" s="229"/>
      <c r="KBW108" s="229"/>
      <c r="KBX108" s="229"/>
      <c r="KBY108" s="229"/>
      <c r="KBZ108" s="229"/>
      <c r="KCA108" s="229"/>
      <c r="KCB108" s="229"/>
      <c r="KCC108" s="229"/>
      <c r="KCD108" s="229"/>
      <c r="KCE108" s="229"/>
      <c r="KCF108" s="229"/>
      <c r="KCG108" s="229"/>
      <c r="KCH108" s="229"/>
      <c r="KCI108" s="229"/>
      <c r="KCJ108" s="229"/>
      <c r="KCK108" s="229"/>
      <c r="KCL108" s="229"/>
      <c r="KCM108" s="229"/>
      <c r="KCN108" s="229"/>
      <c r="KCO108" s="229"/>
      <c r="KCP108" s="229"/>
      <c r="KCQ108" s="229"/>
      <c r="KCR108" s="229"/>
      <c r="KCS108" s="229"/>
      <c r="KCT108" s="229"/>
      <c r="KCU108" s="229"/>
      <c r="KCV108" s="229"/>
      <c r="KCW108" s="229"/>
      <c r="KCX108" s="229"/>
      <c r="KCY108" s="229"/>
      <c r="KCZ108" s="229"/>
      <c r="KDA108" s="229"/>
      <c r="KDB108" s="229"/>
      <c r="KDC108" s="229"/>
      <c r="KDD108" s="229"/>
      <c r="KDE108" s="229"/>
      <c r="KDF108" s="229"/>
      <c r="KDG108" s="229"/>
      <c r="KDH108" s="229"/>
      <c r="KDI108" s="229"/>
      <c r="KDJ108" s="229"/>
      <c r="KDK108" s="229"/>
      <c r="KDL108" s="229"/>
      <c r="KDM108" s="229"/>
      <c r="KDN108" s="229"/>
      <c r="KDO108" s="229"/>
      <c r="KDP108" s="229"/>
      <c r="KDQ108" s="229"/>
      <c r="KDR108" s="229"/>
      <c r="KDS108" s="229"/>
      <c r="KDT108" s="229"/>
      <c r="KDU108" s="229"/>
      <c r="KDV108" s="229"/>
      <c r="KDW108" s="229"/>
      <c r="KDX108" s="229"/>
      <c r="KDY108" s="229"/>
      <c r="KDZ108" s="229"/>
      <c r="KEA108" s="229"/>
      <c r="KEB108" s="229"/>
      <c r="KEC108" s="229"/>
      <c r="KED108" s="229"/>
      <c r="KEE108" s="229"/>
      <c r="KEF108" s="229"/>
      <c r="KEG108" s="229"/>
      <c r="KEH108" s="229"/>
      <c r="KEI108" s="229"/>
      <c r="KEJ108" s="229"/>
      <c r="KEK108" s="229"/>
      <c r="KEL108" s="229"/>
      <c r="KEM108" s="229"/>
      <c r="KEN108" s="229"/>
      <c r="KEO108" s="229"/>
      <c r="KEP108" s="229"/>
      <c r="KEQ108" s="229"/>
      <c r="KER108" s="229"/>
      <c r="KES108" s="229"/>
      <c r="KET108" s="229"/>
      <c r="KEU108" s="229"/>
      <c r="KEV108" s="229"/>
      <c r="KEW108" s="229"/>
      <c r="KEX108" s="229"/>
      <c r="KEY108" s="229"/>
      <c r="KEZ108" s="229"/>
      <c r="KFA108" s="229"/>
      <c r="KFB108" s="229"/>
      <c r="KFC108" s="229"/>
      <c r="KFD108" s="229"/>
      <c r="KFE108" s="229"/>
      <c r="KFF108" s="229"/>
      <c r="KFG108" s="229"/>
      <c r="KFH108" s="229"/>
      <c r="KFI108" s="229"/>
      <c r="KFJ108" s="229"/>
      <c r="KFK108" s="229"/>
      <c r="KFL108" s="229"/>
      <c r="KFM108" s="229"/>
      <c r="KFN108" s="229"/>
      <c r="KFO108" s="229"/>
      <c r="KFP108" s="229"/>
      <c r="KFQ108" s="229"/>
      <c r="KFR108" s="229"/>
      <c r="KFS108" s="229"/>
      <c r="KFT108" s="229"/>
      <c r="KFU108" s="229"/>
      <c r="KFV108" s="229"/>
      <c r="KFW108" s="229"/>
      <c r="KFX108" s="229"/>
      <c r="KFY108" s="229"/>
      <c r="KFZ108" s="229"/>
      <c r="KGA108" s="229"/>
      <c r="KGB108" s="229"/>
      <c r="KGC108" s="229"/>
      <c r="KGD108" s="229"/>
      <c r="KGE108" s="229"/>
      <c r="KGF108" s="229"/>
      <c r="KGG108" s="229"/>
      <c r="KGH108" s="229"/>
      <c r="KGI108" s="229"/>
      <c r="KGJ108" s="229"/>
      <c r="KGK108" s="229"/>
      <c r="KGL108" s="229"/>
      <c r="KGM108" s="229"/>
      <c r="KGN108" s="229"/>
      <c r="KGO108" s="229"/>
      <c r="KGP108" s="229"/>
      <c r="KGQ108" s="229"/>
      <c r="KGR108" s="229"/>
      <c r="KGS108" s="229"/>
      <c r="KGT108" s="229"/>
      <c r="KGU108" s="229"/>
      <c r="KGV108" s="229"/>
      <c r="KGW108" s="229"/>
      <c r="KGX108" s="229"/>
      <c r="KGY108" s="229"/>
      <c r="KGZ108" s="229"/>
      <c r="KHA108" s="229"/>
      <c r="KHB108" s="229"/>
      <c r="KHC108" s="229"/>
      <c r="KHD108" s="229"/>
      <c r="KHE108" s="229"/>
      <c r="KHF108" s="229"/>
      <c r="KHG108" s="229"/>
      <c r="KHH108" s="229"/>
      <c r="KHI108" s="229"/>
      <c r="KHJ108" s="229"/>
      <c r="KHK108" s="229"/>
      <c r="KHL108" s="229"/>
      <c r="KHM108" s="229"/>
      <c r="KHN108" s="229"/>
      <c r="KHO108" s="229"/>
      <c r="KHP108" s="229"/>
      <c r="KHQ108" s="229"/>
      <c r="KHR108" s="229"/>
      <c r="KHS108" s="229"/>
      <c r="KHT108" s="229"/>
      <c r="KHU108" s="229"/>
      <c r="KHV108" s="229"/>
      <c r="KHW108" s="229"/>
      <c r="KHX108" s="229"/>
      <c r="KHY108" s="229"/>
      <c r="KHZ108" s="229"/>
      <c r="KIA108" s="229"/>
      <c r="KIB108" s="229"/>
      <c r="KIC108" s="229"/>
      <c r="KID108" s="229"/>
      <c r="KIE108" s="229"/>
      <c r="KIF108" s="229"/>
      <c r="KIG108" s="229"/>
      <c r="KIH108" s="229"/>
      <c r="KII108" s="229"/>
      <c r="KIJ108" s="229"/>
      <c r="KIK108" s="229"/>
      <c r="KIL108" s="229"/>
      <c r="KIM108" s="229"/>
      <c r="KIN108" s="229"/>
      <c r="KIO108" s="229"/>
      <c r="KIP108" s="229"/>
      <c r="KIQ108" s="229"/>
      <c r="KIR108" s="229"/>
      <c r="KIS108" s="229"/>
      <c r="KIT108" s="229"/>
      <c r="KIU108" s="229"/>
      <c r="KIV108" s="229"/>
      <c r="KIW108" s="229"/>
      <c r="KIX108" s="229"/>
      <c r="KIY108" s="229"/>
      <c r="KIZ108" s="229"/>
      <c r="KJA108" s="229"/>
      <c r="KJB108" s="229"/>
      <c r="KJC108" s="229"/>
      <c r="KJD108" s="229"/>
      <c r="KJE108" s="229"/>
      <c r="KJF108" s="229"/>
      <c r="KJG108" s="229"/>
      <c r="KJH108" s="229"/>
      <c r="KJI108" s="229"/>
      <c r="KJJ108" s="229"/>
      <c r="KJK108" s="229"/>
      <c r="KJL108" s="229"/>
      <c r="KJM108" s="229"/>
      <c r="KJN108" s="229"/>
      <c r="KJO108" s="229"/>
      <c r="KJP108" s="229"/>
      <c r="KJQ108" s="229"/>
      <c r="KJR108" s="229"/>
      <c r="KJS108" s="229"/>
      <c r="KJT108" s="229"/>
      <c r="KJU108" s="229"/>
      <c r="KJV108" s="229"/>
      <c r="KJW108" s="229"/>
      <c r="KJX108" s="229"/>
      <c r="KJY108" s="229"/>
      <c r="KJZ108" s="229"/>
      <c r="KKA108" s="229"/>
      <c r="KKB108" s="229"/>
      <c r="KKC108" s="229"/>
      <c r="KKD108" s="229"/>
      <c r="KKE108" s="229"/>
      <c r="KKF108" s="229"/>
      <c r="KKG108" s="229"/>
      <c r="KKH108" s="229"/>
      <c r="KKI108" s="229"/>
      <c r="KKJ108" s="229"/>
      <c r="KKK108" s="229"/>
      <c r="KKL108" s="229"/>
      <c r="KKM108" s="229"/>
      <c r="KKN108" s="229"/>
      <c r="KKO108" s="229"/>
      <c r="KKP108" s="229"/>
      <c r="KKQ108" s="229"/>
      <c r="KKR108" s="229"/>
      <c r="KKS108" s="229"/>
      <c r="KKT108" s="229"/>
      <c r="KKU108" s="229"/>
      <c r="KKV108" s="229"/>
      <c r="KKW108" s="229"/>
      <c r="KKX108" s="229"/>
      <c r="KKY108" s="229"/>
      <c r="KKZ108" s="229"/>
      <c r="KLA108" s="229"/>
      <c r="KLB108" s="229"/>
      <c r="KLC108" s="229"/>
      <c r="KLD108" s="229"/>
      <c r="KLE108" s="229"/>
      <c r="KLF108" s="229"/>
      <c r="KLG108" s="229"/>
      <c r="KLH108" s="229"/>
      <c r="KLI108" s="229"/>
      <c r="KLJ108" s="229"/>
      <c r="KLK108" s="229"/>
      <c r="KLL108" s="229"/>
      <c r="KLM108" s="229"/>
      <c r="KLN108" s="229"/>
      <c r="KLO108" s="229"/>
      <c r="KLP108" s="229"/>
      <c r="KLQ108" s="229"/>
      <c r="KLR108" s="229"/>
      <c r="KLS108" s="229"/>
      <c r="KLT108" s="229"/>
      <c r="KLU108" s="229"/>
      <c r="KLV108" s="229"/>
      <c r="KLW108" s="229"/>
      <c r="KLX108" s="229"/>
      <c r="KLY108" s="229"/>
      <c r="KLZ108" s="229"/>
      <c r="KMA108" s="229"/>
      <c r="KMB108" s="229"/>
      <c r="KMC108" s="229"/>
      <c r="KMD108" s="229"/>
      <c r="KME108" s="229"/>
      <c r="KMF108" s="229"/>
      <c r="KMG108" s="229"/>
      <c r="KMH108" s="229"/>
      <c r="KMI108" s="229"/>
      <c r="KMJ108" s="229"/>
      <c r="KMK108" s="229"/>
      <c r="KML108" s="229"/>
      <c r="KMM108" s="229"/>
      <c r="KMN108" s="229"/>
      <c r="KMO108" s="229"/>
      <c r="KMP108" s="229"/>
      <c r="KMQ108" s="229"/>
      <c r="KMR108" s="229"/>
      <c r="KMS108" s="229"/>
      <c r="KMT108" s="229"/>
      <c r="KMU108" s="229"/>
      <c r="KMV108" s="229"/>
      <c r="KMW108" s="229"/>
      <c r="KMX108" s="229"/>
      <c r="KMY108" s="229"/>
      <c r="KMZ108" s="229"/>
      <c r="KNA108" s="229"/>
      <c r="KNB108" s="229"/>
      <c r="KNC108" s="229"/>
      <c r="KND108" s="229"/>
      <c r="KNE108" s="229"/>
      <c r="KNF108" s="229"/>
      <c r="KNG108" s="229"/>
      <c r="KNH108" s="229"/>
      <c r="KNI108" s="229"/>
      <c r="KNJ108" s="229"/>
      <c r="KNK108" s="229"/>
      <c r="KNL108" s="229"/>
      <c r="KNM108" s="229"/>
      <c r="KNN108" s="229"/>
      <c r="KNO108" s="229"/>
      <c r="KNP108" s="229"/>
      <c r="KNQ108" s="229"/>
      <c r="KNR108" s="229"/>
      <c r="KNS108" s="229"/>
      <c r="KNT108" s="229"/>
      <c r="KNU108" s="229"/>
      <c r="KNV108" s="229"/>
      <c r="KNW108" s="229"/>
      <c r="KNX108" s="229"/>
      <c r="KNY108" s="229"/>
      <c r="KNZ108" s="229"/>
      <c r="KOA108" s="229"/>
      <c r="KOB108" s="229"/>
      <c r="KOC108" s="229"/>
      <c r="KOD108" s="229"/>
      <c r="KOE108" s="229"/>
      <c r="KOF108" s="229"/>
      <c r="KOG108" s="229"/>
      <c r="KOH108" s="229"/>
      <c r="KOI108" s="229"/>
      <c r="KOJ108" s="229"/>
      <c r="KOK108" s="229"/>
      <c r="KOL108" s="229"/>
      <c r="KOM108" s="229"/>
      <c r="KON108" s="229"/>
      <c r="KOO108" s="229"/>
      <c r="KOP108" s="229"/>
      <c r="KOQ108" s="229"/>
      <c r="KOR108" s="229"/>
      <c r="KOS108" s="229"/>
      <c r="KOT108" s="229"/>
      <c r="KOU108" s="229"/>
      <c r="KOV108" s="229"/>
      <c r="KOW108" s="229"/>
      <c r="KOX108" s="229"/>
      <c r="KOY108" s="229"/>
      <c r="KOZ108" s="229"/>
      <c r="KPA108" s="229"/>
      <c r="KPB108" s="229"/>
      <c r="KPC108" s="229"/>
      <c r="KPD108" s="229"/>
      <c r="KPE108" s="229"/>
      <c r="KPF108" s="229"/>
      <c r="KPG108" s="229"/>
      <c r="KPH108" s="229"/>
      <c r="KPI108" s="229"/>
      <c r="KPJ108" s="229"/>
      <c r="KPK108" s="229"/>
      <c r="KPL108" s="229"/>
      <c r="KPM108" s="229"/>
      <c r="KPN108" s="229"/>
      <c r="KPO108" s="229"/>
      <c r="KPP108" s="229"/>
      <c r="KPQ108" s="229"/>
      <c r="KPR108" s="229"/>
      <c r="KPS108" s="229"/>
      <c r="KPT108" s="229"/>
      <c r="KPU108" s="229"/>
      <c r="KPV108" s="229"/>
      <c r="KPW108" s="229"/>
      <c r="KPX108" s="229"/>
      <c r="KPY108" s="229"/>
      <c r="KPZ108" s="229"/>
      <c r="KQA108" s="229"/>
      <c r="KQB108" s="229"/>
      <c r="KQC108" s="229"/>
      <c r="KQD108" s="229"/>
      <c r="KQE108" s="229"/>
      <c r="KQF108" s="229"/>
      <c r="KQG108" s="229"/>
      <c r="KQH108" s="229"/>
      <c r="KQI108" s="229"/>
      <c r="KQJ108" s="229"/>
      <c r="KQK108" s="229"/>
      <c r="KQL108" s="229"/>
      <c r="KQM108" s="229"/>
      <c r="KQN108" s="229"/>
      <c r="KQO108" s="229"/>
      <c r="KQP108" s="229"/>
      <c r="KQQ108" s="229"/>
      <c r="KQR108" s="229"/>
      <c r="KQS108" s="229"/>
      <c r="KQT108" s="229"/>
      <c r="KQU108" s="229"/>
      <c r="KQV108" s="229"/>
      <c r="KQW108" s="229"/>
      <c r="KQX108" s="229"/>
      <c r="KQY108" s="229"/>
      <c r="KQZ108" s="229"/>
      <c r="KRA108" s="229"/>
      <c r="KRB108" s="229"/>
      <c r="KRC108" s="229"/>
      <c r="KRD108" s="229"/>
      <c r="KRE108" s="229"/>
      <c r="KRF108" s="229"/>
      <c r="KRG108" s="229"/>
      <c r="KRH108" s="229"/>
      <c r="KRI108" s="229"/>
      <c r="KRJ108" s="229"/>
      <c r="KRK108" s="229"/>
      <c r="KRL108" s="229"/>
      <c r="KRM108" s="229"/>
      <c r="KRN108" s="229"/>
      <c r="KRO108" s="229"/>
      <c r="KRP108" s="229"/>
      <c r="KRQ108" s="229"/>
      <c r="KRR108" s="229"/>
      <c r="KRS108" s="229"/>
      <c r="KRT108" s="229"/>
      <c r="KRU108" s="229"/>
      <c r="KRV108" s="229"/>
      <c r="KRW108" s="229"/>
      <c r="KRX108" s="229"/>
      <c r="KRY108" s="229"/>
      <c r="KRZ108" s="229"/>
      <c r="KSA108" s="229"/>
      <c r="KSB108" s="229"/>
      <c r="KSC108" s="229"/>
      <c r="KSD108" s="229"/>
      <c r="KSE108" s="229"/>
      <c r="KSF108" s="229"/>
      <c r="KSG108" s="229"/>
      <c r="KSH108" s="229"/>
      <c r="KSI108" s="229"/>
      <c r="KSJ108" s="229"/>
      <c r="KSK108" s="229"/>
      <c r="KSL108" s="229"/>
      <c r="KSM108" s="229"/>
      <c r="KSN108" s="229"/>
      <c r="KSO108" s="229"/>
      <c r="KSP108" s="229"/>
      <c r="KSQ108" s="229"/>
      <c r="KSR108" s="229"/>
      <c r="KSS108" s="229"/>
      <c r="KST108" s="229"/>
      <c r="KSU108" s="229"/>
      <c r="KSV108" s="229"/>
      <c r="KSW108" s="229"/>
      <c r="KSX108" s="229"/>
      <c r="KSY108" s="229"/>
      <c r="KSZ108" s="229"/>
      <c r="KTA108" s="229"/>
      <c r="KTB108" s="229"/>
      <c r="KTC108" s="229"/>
      <c r="KTD108" s="229"/>
      <c r="KTE108" s="229"/>
      <c r="KTF108" s="229"/>
      <c r="KTG108" s="229"/>
      <c r="KTH108" s="229"/>
      <c r="KTI108" s="229"/>
      <c r="KTJ108" s="229"/>
      <c r="KTK108" s="229"/>
      <c r="KTL108" s="229"/>
      <c r="KTM108" s="229"/>
      <c r="KTN108" s="229"/>
      <c r="KTO108" s="229"/>
      <c r="KTP108" s="229"/>
      <c r="KTQ108" s="229"/>
      <c r="KTR108" s="229"/>
      <c r="KTS108" s="229"/>
      <c r="KTT108" s="229"/>
      <c r="KTU108" s="229"/>
      <c r="KTV108" s="229"/>
      <c r="KTW108" s="229"/>
      <c r="KTX108" s="229"/>
      <c r="KTY108" s="229"/>
      <c r="KTZ108" s="229"/>
      <c r="KUA108" s="229"/>
      <c r="KUB108" s="229"/>
      <c r="KUC108" s="229"/>
      <c r="KUD108" s="229"/>
      <c r="KUE108" s="229"/>
      <c r="KUF108" s="229"/>
      <c r="KUG108" s="229"/>
      <c r="KUH108" s="229"/>
      <c r="KUI108" s="229"/>
      <c r="KUJ108" s="229"/>
      <c r="KUK108" s="229"/>
      <c r="KUL108" s="229"/>
      <c r="KUM108" s="229"/>
      <c r="KUN108" s="229"/>
      <c r="KUO108" s="229"/>
      <c r="KUP108" s="229"/>
      <c r="KUQ108" s="229"/>
      <c r="KUR108" s="229"/>
      <c r="KUS108" s="229"/>
      <c r="KUT108" s="229"/>
      <c r="KUU108" s="229"/>
      <c r="KUV108" s="229"/>
      <c r="KUW108" s="229"/>
      <c r="KUX108" s="229"/>
      <c r="KUY108" s="229"/>
      <c r="KUZ108" s="229"/>
      <c r="KVA108" s="229"/>
      <c r="KVB108" s="229"/>
      <c r="KVC108" s="229"/>
      <c r="KVD108" s="229"/>
      <c r="KVE108" s="229"/>
      <c r="KVF108" s="229"/>
      <c r="KVG108" s="229"/>
      <c r="KVH108" s="229"/>
      <c r="KVI108" s="229"/>
      <c r="KVJ108" s="229"/>
      <c r="KVK108" s="229"/>
      <c r="KVL108" s="229"/>
      <c r="KVM108" s="229"/>
      <c r="KVN108" s="229"/>
      <c r="KVO108" s="229"/>
      <c r="KVP108" s="229"/>
      <c r="KVQ108" s="229"/>
      <c r="KVR108" s="229"/>
      <c r="KVS108" s="229"/>
      <c r="KVT108" s="229"/>
      <c r="KVU108" s="229"/>
      <c r="KVV108" s="229"/>
      <c r="KVW108" s="229"/>
      <c r="KVX108" s="229"/>
      <c r="KVY108" s="229"/>
      <c r="KVZ108" s="229"/>
      <c r="KWA108" s="229"/>
      <c r="KWB108" s="229"/>
      <c r="KWC108" s="229"/>
      <c r="KWD108" s="229"/>
      <c r="KWE108" s="229"/>
      <c r="KWF108" s="229"/>
      <c r="KWG108" s="229"/>
      <c r="KWH108" s="229"/>
      <c r="KWI108" s="229"/>
      <c r="KWJ108" s="229"/>
      <c r="KWK108" s="229"/>
      <c r="KWL108" s="229"/>
      <c r="KWM108" s="229"/>
      <c r="KWN108" s="229"/>
      <c r="KWO108" s="229"/>
      <c r="KWP108" s="229"/>
      <c r="KWQ108" s="229"/>
      <c r="KWR108" s="229"/>
      <c r="KWS108" s="229"/>
      <c r="KWT108" s="229"/>
      <c r="KWU108" s="229"/>
      <c r="KWV108" s="229"/>
      <c r="KWW108" s="229"/>
      <c r="KWX108" s="229"/>
      <c r="KWY108" s="229"/>
      <c r="KWZ108" s="229"/>
      <c r="KXA108" s="229"/>
      <c r="KXB108" s="229"/>
      <c r="KXC108" s="229"/>
      <c r="KXD108" s="229"/>
      <c r="KXE108" s="229"/>
      <c r="KXF108" s="229"/>
      <c r="KXG108" s="229"/>
      <c r="KXH108" s="229"/>
      <c r="KXI108" s="229"/>
      <c r="KXJ108" s="229"/>
      <c r="KXK108" s="229"/>
      <c r="KXL108" s="229"/>
      <c r="KXM108" s="229"/>
      <c r="KXN108" s="229"/>
      <c r="KXO108" s="229"/>
      <c r="KXP108" s="229"/>
      <c r="KXQ108" s="229"/>
      <c r="KXR108" s="229"/>
      <c r="KXS108" s="229"/>
      <c r="KXT108" s="229"/>
      <c r="KXU108" s="229"/>
      <c r="KXV108" s="229"/>
      <c r="KXW108" s="229"/>
      <c r="KXX108" s="229"/>
      <c r="KXY108" s="229"/>
      <c r="KXZ108" s="229"/>
      <c r="KYA108" s="229"/>
      <c r="KYB108" s="229"/>
      <c r="KYC108" s="229"/>
      <c r="KYD108" s="229"/>
      <c r="KYE108" s="229"/>
      <c r="KYF108" s="229"/>
      <c r="KYG108" s="229"/>
      <c r="KYH108" s="229"/>
      <c r="KYI108" s="229"/>
      <c r="KYJ108" s="229"/>
      <c r="KYK108" s="229"/>
      <c r="KYL108" s="229"/>
      <c r="KYM108" s="229"/>
      <c r="KYN108" s="229"/>
      <c r="KYO108" s="229"/>
      <c r="KYP108" s="229"/>
      <c r="KYQ108" s="229"/>
      <c r="KYR108" s="229"/>
      <c r="KYS108" s="229"/>
      <c r="KYT108" s="229"/>
      <c r="KYU108" s="229"/>
      <c r="KYV108" s="229"/>
      <c r="KYW108" s="229"/>
      <c r="KYX108" s="229"/>
      <c r="KYY108" s="229"/>
      <c r="KYZ108" s="229"/>
      <c r="KZA108" s="229"/>
      <c r="KZB108" s="229"/>
      <c r="KZC108" s="229"/>
      <c r="KZD108" s="229"/>
      <c r="KZE108" s="229"/>
      <c r="KZF108" s="229"/>
      <c r="KZG108" s="229"/>
      <c r="KZH108" s="229"/>
      <c r="KZI108" s="229"/>
      <c r="KZJ108" s="229"/>
      <c r="KZK108" s="229"/>
      <c r="KZL108" s="229"/>
      <c r="KZM108" s="229"/>
      <c r="KZN108" s="229"/>
      <c r="KZO108" s="229"/>
      <c r="KZP108" s="229"/>
      <c r="KZQ108" s="229"/>
      <c r="KZR108" s="229"/>
      <c r="KZS108" s="229"/>
      <c r="KZT108" s="229"/>
      <c r="KZU108" s="229"/>
      <c r="KZV108" s="229"/>
      <c r="KZW108" s="229"/>
      <c r="KZX108" s="229"/>
      <c r="KZY108" s="229"/>
      <c r="KZZ108" s="229"/>
      <c r="LAA108" s="229"/>
      <c r="LAB108" s="229"/>
      <c r="LAC108" s="229"/>
      <c r="LAD108" s="229"/>
      <c r="LAE108" s="229"/>
      <c r="LAF108" s="229"/>
      <c r="LAG108" s="229"/>
      <c r="LAH108" s="229"/>
      <c r="LAI108" s="229"/>
      <c r="LAJ108" s="229"/>
      <c r="LAK108" s="229"/>
      <c r="LAL108" s="229"/>
      <c r="LAM108" s="229"/>
      <c r="LAN108" s="229"/>
      <c r="LAO108" s="229"/>
      <c r="LAP108" s="229"/>
      <c r="LAQ108" s="229"/>
      <c r="LAR108" s="229"/>
      <c r="LAS108" s="229"/>
      <c r="LAT108" s="229"/>
      <c r="LAU108" s="229"/>
      <c r="LAV108" s="229"/>
      <c r="LAW108" s="229"/>
      <c r="LAX108" s="229"/>
      <c r="LAY108" s="229"/>
      <c r="LAZ108" s="229"/>
      <c r="LBA108" s="229"/>
      <c r="LBB108" s="229"/>
      <c r="LBC108" s="229"/>
      <c r="LBD108" s="229"/>
      <c r="LBE108" s="229"/>
      <c r="LBF108" s="229"/>
      <c r="LBG108" s="229"/>
      <c r="LBH108" s="229"/>
      <c r="LBI108" s="229"/>
      <c r="LBJ108" s="229"/>
      <c r="LBK108" s="229"/>
      <c r="LBL108" s="229"/>
      <c r="LBM108" s="229"/>
      <c r="LBN108" s="229"/>
      <c r="LBO108" s="229"/>
      <c r="LBP108" s="229"/>
      <c r="LBQ108" s="229"/>
      <c r="LBR108" s="229"/>
      <c r="LBS108" s="229"/>
      <c r="LBT108" s="229"/>
      <c r="LBU108" s="229"/>
      <c r="LBV108" s="229"/>
      <c r="LBW108" s="229"/>
      <c r="LBX108" s="229"/>
      <c r="LBY108" s="229"/>
      <c r="LBZ108" s="229"/>
      <c r="LCA108" s="229"/>
      <c r="LCB108" s="229"/>
      <c r="LCC108" s="229"/>
      <c r="LCD108" s="229"/>
      <c r="LCE108" s="229"/>
      <c r="LCF108" s="229"/>
      <c r="LCG108" s="229"/>
      <c r="LCH108" s="229"/>
      <c r="LCI108" s="229"/>
      <c r="LCJ108" s="229"/>
      <c r="LCK108" s="229"/>
      <c r="LCL108" s="229"/>
      <c r="LCM108" s="229"/>
      <c r="LCN108" s="229"/>
      <c r="LCO108" s="229"/>
      <c r="LCP108" s="229"/>
      <c r="LCQ108" s="229"/>
      <c r="LCR108" s="229"/>
      <c r="LCS108" s="229"/>
      <c r="LCT108" s="229"/>
      <c r="LCU108" s="229"/>
      <c r="LCV108" s="229"/>
      <c r="LCW108" s="229"/>
      <c r="LCX108" s="229"/>
      <c r="LCY108" s="229"/>
      <c r="LCZ108" s="229"/>
      <c r="LDA108" s="229"/>
      <c r="LDB108" s="229"/>
      <c r="LDC108" s="229"/>
      <c r="LDD108" s="229"/>
      <c r="LDE108" s="229"/>
      <c r="LDF108" s="229"/>
      <c r="LDG108" s="229"/>
      <c r="LDH108" s="229"/>
      <c r="LDI108" s="229"/>
      <c r="LDJ108" s="229"/>
      <c r="LDK108" s="229"/>
      <c r="LDL108" s="229"/>
      <c r="LDM108" s="229"/>
      <c r="LDN108" s="229"/>
      <c r="LDO108" s="229"/>
      <c r="LDP108" s="229"/>
      <c r="LDQ108" s="229"/>
      <c r="LDR108" s="229"/>
      <c r="LDS108" s="229"/>
      <c r="LDT108" s="229"/>
      <c r="LDU108" s="229"/>
      <c r="LDV108" s="229"/>
      <c r="LDW108" s="229"/>
      <c r="LDX108" s="229"/>
      <c r="LDY108" s="229"/>
      <c r="LDZ108" s="229"/>
      <c r="LEA108" s="229"/>
      <c r="LEB108" s="229"/>
      <c r="LEC108" s="229"/>
      <c r="LED108" s="229"/>
      <c r="LEE108" s="229"/>
      <c r="LEF108" s="229"/>
      <c r="LEG108" s="229"/>
      <c r="LEH108" s="229"/>
      <c r="LEI108" s="229"/>
      <c r="LEJ108" s="229"/>
      <c r="LEK108" s="229"/>
      <c r="LEL108" s="229"/>
      <c r="LEM108" s="229"/>
      <c r="LEN108" s="229"/>
      <c r="LEO108" s="229"/>
      <c r="LEP108" s="229"/>
      <c r="LEQ108" s="229"/>
      <c r="LER108" s="229"/>
      <c r="LES108" s="229"/>
      <c r="LET108" s="229"/>
      <c r="LEU108" s="229"/>
      <c r="LEV108" s="229"/>
      <c r="LEW108" s="229"/>
      <c r="LEX108" s="229"/>
      <c r="LEY108" s="229"/>
      <c r="LEZ108" s="229"/>
      <c r="LFA108" s="229"/>
      <c r="LFB108" s="229"/>
      <c r="LFC108" s="229"/>
      <c r="LFD108" s="229"/>
      <c r="LFE108" s="229"/>
      <c r="LFF108" s="229"/>
      <c r="LFG108" s="229"/>
      <c r="LFH108" s="229"/>
      <c r="LFI108" s="229"/>
      <c r="LFJ108" s="229"/>
      <c r="LFK108" s="229"/>
      <c r="LFL108" s="229"/>
      <c r="LFM108" s="229"/>
      <c r="LFN108" s="229"/>
      <c r="LFO108" s="229"/>
      <c r="LFP108" s="229"/>
      <c r="LFQ108" s="229"/>
      <c r="LFR108" s="229"/>
      <c r="LFS108" s="229"/>
      <c r="LFT108" s="229"/>
      <c r="LFU108" s="229"/>
      <c r="LFV108" s="229"/>
      <c r="LFW108" s="229"/>
      <c r="LFX108" s="229"/>
      <c r="LFY108" s="229"/>
      <c r="LFZ108" s="229"/>
      <c r="LGA108" s="229"/>
      <c r="LGB108" s="229"/>
      <c r="LGC108" s="229"/>
      <c r="LGD108" s="229"/>
      <c r="LGE108" s="229"/>
      <c r="LGF108" s="229"/>
      <c r="LGG108" s="229"/>
      <c r="LGH108" s="229"/>
      <c r="LGI108" s="229"/>
      <c r="LGJ108" s="229"/>
      <c r="LGK108" s="229"/>
      <c r="LGL108" s="229"/>
      <c r="LGM108" s="229"/>
      <c r="LGN108" s="229"/>
      <c r="LGO108" s="229"/>
      <c r="LGP108" s="229"/>
      <c r="LGQ108" s="229"/>
      <c r="LGR108" s="229"/>
      <c r="LGS108" s="229"/>
      <c r="LGT108" s="229"/>
      <c r="LGU108" s="229"/>
      <c r="LGV108" s="229"/>
      <c r="LGW108" s="229"/>
      <c r="LGX108" s="229"/>
      <c r="LGY108" s="229"/>
      <c r="LGZ108" s="229"/>
      <c r="LHA108" s="229"/>
      <c r="LHB108" s="229"/>
      <c r="LHC108" s="229"/>
      <c r="LHD108" s="229"/>
      <c r="LHE108" s="229"/>
      <c r="LHF108" s="229"/>
      <c r="LHG108" s="229"/>
      <c r="LHH108" s="229"/>
      <c r="LHI108" s="229"/>
      <c r="LHJ108" s="229"/>
      <c r="LHK108" s="229"/>
      <c r="LHL108" s="229"/>
      <c r="LHM108" s="229"/>
      <c r="LHN108" s="229"/>
      <c r="LHO108" s="229"/>
      <c r="LHP108" s="229"/>
      <c r="LHQ108" s="229"/>
      <c r="LHR108" s="229"/>
      <c r="LHS108" s="229"/>
      <c r="LHT108" s="229"/>
      <c r="LHU108" s="229"/>
      <c r="LHV108" s="229"/>
      <c r="LHW108" s="229"/>
      <c r="LHX108" s="229"/>
      <c r="LHY108" s="229"/>
      <c r="LHZ108" s="229"/>
      <c r="LIA108" s="229"/>
      <c r="LIB108" s="229"/>
      <c r="LIC108" s="229"/>
      <c r="LID108" s="229"/>
      <c r="LIE108" s="229"/>
      <c r="LIF108" s="229"/>
      <c r="LIG108" s="229"/>
      <c r="LIH108" s="229"/>
      <c r="LII108" s="229"/>
      <c r="LIJ108" s="229"/>
      <c r="LIK108" s="229"/>
      <c r="LIL108" s="229"/>
      <c r="LIM108" s="229"/>
      <c r="LIN108" s="229"/>
      <c r="LIO108" s="229"/>
      <c r="LIP108" s="229"/>
      <c r="LIQ108" s="229"/>
      <c r="LIR108" s="229"/>
      <c r="LIS108" s="229"/>
      <c r="LIT108" s="229"/>
      <c r="LIU108" s="229"/>
      <c r="LIV108" s="229"/>
      <c r="LIW108" s="229"/>
      <c r="LIX108" s="229"/>
      <c r="LIY108" s="229"/>
      <c r="LIZ108" s="229"/>
      <c r="LJA108" s="229"/>
      <c r="LJB108" s="229"/>
      <c r="LJC108" s="229"/>
      <c r="LJD108" s="229"/>
      <c r="LJE108" s="229"/>
      <c r="LJF108" s="229"/>
      <c r="LJG108" s="229"/>
      <c r="LJH108" s="229"/>
      <c r="LJI108" s="229"/>
      <c r="LJJ108" s="229"/>
      <c r="LJK108" s="229"/>
      <c r="LJL108" s="229"/>
      <c r="LJM108" s="229"/>
      <c r="LJN108" s="229"/>
      <c r="LJO108" s="229"/>
      <c r="LJP108" s="229"/>
      <c r="LJQ108" s="229"/>
      <c r="LJR108" s="229"/>
      <c r="LJS108" s="229"/>
      <c r="LJT108" s="229"/>
      <c r="LJU108" s="229"/>
      <c r="LJV108" s="229"/>
      <c r="LJW108" s="229"/>
      <c r="LJX108" s="229"/>
      <c r="LJY108" s="229"/>
      <c r="LJZ108" s="229"/>
      <c r="LKA108" s="229"/>
      <c r="LKB108" s="229"/>
      <c r="LKC108" s="229"/>
      <c r="LKD108" s="229"/>
      <c r="LKE108" s="229"/>
      <c r="LKF108" s="229"/>
      <c r="LKG108" s="229"/>
      <c r="LKH108" s="229"/>
      <c r="LKI108" s="229"/>
      <c r="LKJ108" s="229"/>
      <c r="LKK108" s="229"/>
      <c r="LKL108" s="229"/>
      <c r="LKM108" s="229"/>
      <c r="LKN108" s="229"/>
      <c r="LKO108" s="229"/>
      <c r="LKP108" s="229"/>
      <c r="LKQ108" s="229"/>
      <c r="LKR108" s="229"/>
      <c r="LKS108" s="229"/>
      <c r="LKT108" s="229"/>
      <c r="LKU108" s="229"/>
      <c r="LKV108" s="229"/>
      <c r="LKW108" s="229"/>
      <c r="LKX108" s="229"/>
      <c r="LKY108" s="229"/>
      <c r="LKZ108" s="229"/>
      <c r="LLA108" s="229"/>
      <c r="LLB108" s="229"/>
      <c r="LLC108" s="229"/>
      <c r="LLD108" s="229"/>
      <c r="LLE108" s="229"/>
      <c r="LLF108" s="229"/>
      <c r="LLG108" s="229"/>
      <c r="LLH108" s="229"/>
      <c r="LLI108" s="229"/>
      <c r="LLJ108" s="229"/>
      <c r="LLK108" s="229"/>
      <c r="LLL108" s="229"/>
      <c r="LLM108" s="229"/>
      <c r="LLN108" s="229"/>
      <c r="LLO108" s="229"/>
      <c r="LLP108" s="229"/>
      <c r="LLQ108" s="229"/>
      <c r="LLR108" s="229"/>
      <c r="LLS108" s="229"/>
      <c r="LLT108" s="229"/>
      <c r="LLU108" s="229"/>
      <c r="LLV108" s="229"/>
      <c r="LLW108" s="229"/>
      <c r="LLX108" s="229"/>
      <c r="LLY108" s="229"/>
      <c r="LLZ108" s="229"/>
      <c r="LMA108" s="229"/>
      <c r="LMB108" s="229"/>
      <c r="LMC108" s="229"/>
      <c r="LMD108" s="229"/>
      <c r="LME108" s="229"/>
      <c r="LMF108" s="229"/>
      <c r="LMG108" s="229"/>
      <c r="LMH108" s="229"/>
      <c r="LMI108" s="229"/>
      <c r="LMJ108" s="229"/>
      <c r="LMK108" s="229"/>
      <c r="LML108" s="229"/>
      <c r="LMM108" s="229"/>
      <c r="LMN108" s="229"/>
      <c r="LMO108" s="229"/>
      <c r="LMP108" s="229"/>
      <c r="LMQ108" s="229"/>
      <c r="LMR108" s="229"/>
      <c r="LMS108" s="229"/>
      <c r="LMT108" s="229"/>
      <c r="LMU108" s="229"/>
      <c r="LMV108" s="229"/>
      <c r="LMW108" s="229"/>
      <c r="LMX108" s="229"/>
      <c r="LMY108" s="229"/>
      <c r="LMZ108" s="229"/>
      <c r="LNA108" s="229"/>
      <c r="LNB108" s="229"/>
      <c r="LNC108" s="229"/>
      <c r="LND108" s="229"/>
      <c r="LNE108" s="229"/>
      <c r="LNF108" s="229"/>
      <c r="LNG108" s="229"/>
      <c r="LNH108" s="229"/>
      <c r="LNI108" s="229"/>
      <c r="LNJ108" s="229"/>
      <c r="LNK108" s="229"/>
      <c r="LNL108" s="229"/>
      <c r="LNM108" s="229"/>
      <c r="LNN108" s="229"/>
      <c r="LNO108" s="229"/>
      <c r="LNP108" s="229"/>
      <c r="LNQ108" s="229"/>
      <c r="LNR108" s="229"/>
      <c r="LNS108" s="229"/>
      <c r="LNT108" s="229"/>
      <c r="LNU108" s="229"/>
      <c r="LNV108" s="229"/>
      <c r="LNW108" s="229"/>
      <c r="LNX108" s="229"/>
      <c r="LNY108" s="229"/>
      <c r="LNZ108" s="229"/>
      <c r="LOA108" s="229"/>
      <c r="LOB108" s="229"/>
      <c r="LOC108" s="229"/>
      <c r="LOD108" s="229"/>
      <c r="LOE108" s="229"/>
      <c r="LOF108" s="229"/>
      <c r="LOG108" s="229"/>
      <c r="LOH108" s="229"/>
      <c r="LOI108" s="229"/>
      <c r="LOJ108" s="229"/>
      <c r="LOK108" s="229"/>
      <c r="LOL108" s="229"/>
      <c r="LOM108" s="229"/>
      <c r="LON108" s="229"/>
      <c r="LOO108" s="229"/>
      <c r="LOP108" s="229"/>
      <c r="LOQ108" s="229"/>
      <c r="LOR108" s="229"/>
      <c r="LOS108" s="229"/>
      <c r="LOT108" s="229"/>
      <c r="LOU108" s="229"/>
      <c r="LOV108" s="229"/>
      <c r="LOW108" s="229"/>
      <c r="LOX108" s="229"/>
      <c r="LOY108" s="229"/>
      <c r="LOZ108" s="229"/>
      <c r="LPA108" s="229"/>
      <c r="LPB108" s="229"/>
      <c r="LPC108" s="229"/>
      <c r="LPD108" s="229"/>
      <c r="LPE108" s="229"/>
      <c r="LPF108" s="229"/>
      <c r="LPG108" s="229"/>
      <c r="LPH108" s="229"/>
      <c r="LPI108" s="229"/>
      <c r="LPJ108" s="229"/>
      <c r="LPK108" s="229"/>
      <c r="LPL108" s="229"/>
      <c r="LPM108" s="229"/>
      <c r="LPN108" s="229"/>
      <c r="LPO108" s="229"/>
      <c r="LPP108" s="229"/>
      <c r="LPQ108" s="229"/>
      <c r="LPR108" s="229"/>
      <c r="LPS108" s="229"/>
      <c r="LPT108" s="229"/>
      <c r="LPU108" s="229"/>
      <c r="LPV108" s="229"/>
      <c r="LPW108" s="229"/>
      <c r="LPX108" s="229"/>
      <c r="LPY108" s="229"/>
      <c r="LPZ108" s="229"/>
      <c r="LQA108" s="229"/>
      <c r="LQB108" s="229"/>
      <c r="LQC108" s="229"/>
      <c r="LQD108" s="229"/>
      <c r="LQE108" s="229"/>
      <c r="LQF108" s="229"/>
      <c r="LQG108" s="229"/>
      <c r="LQH108" s="229"/>
      <c r="LQI108" s="229"/>
      <c r="LQJ108" s="229"/>
      <c r="LQK108" s="229"/>
      <c r="LQL108" s="229"/>
      <c r="LQM108" s="229"/>
      <c r="LQN108" s="229"/>
      <c r="LQO108" s="229"/>
      <c r="LQP108" s="229"/>
      <c r="LQQ108" s="229"/>
      <c r="LQR108" s="229"/>
      <c r="LQS108" s="229"/>
      <c r="LQT108" s="229"/>
      <c r="LQU108" s="229"/>
      <c r="LQV108" s="229"/>
      <c r="LQW108" s="229"/>
      <c r="LQX108" s="229"/>
      <c r="LQY108" s="229"/>
      <c r="LQZ108" s="229"/>
      <c r="LRA108" s="229"/>
      <c r="LRB108" s="229"/>
      <c r="LRC108" s="229"/>
      <c r="LRD108" s="229"/>
      <c r="LRE108" s="229"/>
      <c r="LRF108" s="229"/>
      <c r="LRG108" s="229"/>
      <c r="LRH108" s="229"/>
      <c r="LRI108" s="229"/>
      <c r="LRJ108" s="229"/>
      <c r="LRK108" s="229"/>
      <c r="LRL108" s="229"/>
      <c r="LRM108" s="229"/>
      <c r="LRN108" s="229"/>
      <c r="LRO108" s="229"/>
      <c r="LRP108" s="229"/>
      <c r="LRQ108" s="229"/>
      <c r="LRR108" s="229"/>
      <c r="LRS108" s="229"/>
      <c r="LRT108" s="229"/>
      <c r="LRU108" s="229"/>
      <c r="LRV108" s="229"/>
      <c r="LRW108" s="229"/>
      <c r="LRX108" s="229"/>
      <c r="LRY108" s="229"/>
      <c r="LRZ108" s="229"/>
      <c r="LSA108" s="229"/>
      <c r="LSB108" s="229"/>
      <c r="LSC108" s="229"/>
      <c r="LSD108" s="229"/>
      <c r="LSE108" s="229"/>
      <c r="LSF108" s="229"/>
      <c r="LSG108" s="229"/>
      <c r="LSH108" s="229"/>
      <c r="LSI108" s="229"/>
      <c r="LSJ108" s="229"/>
      <c r="LSK108" s="229"/>
      <c r="LSL108" s="229"/>
      <c r="LSM108" s="229"/>
      <c r="LSN108" s="229"/>
      <c r="LSO108" s="229"/>
      <c r="LSP108" s="229"/>
      <c r="LSQ108" s="229"/>
      <c r="LSR108" s="229"/>
      <c r="LSS108" s="229"/>
      <c r="LST108" s="229"/>
      <c r="LSU108" s="229"/>
      <c r="LSV108" s="229"/>
      <c r="LSW108" s="229"/>
      <c r="LSX108" s="229"/>
      <c r="LSY108" s="229"/>
      <c r="LSZ108" s="229"/>
      <c r="LTA108" s="229"/>
      <c r="LTB108" s="229"/>
      <c r="LTC108" s="229"/>
      <c r="LTD108" s="229"/>
      <c r="LTE108" s="229"/>
      <c r="LTF108" s="229"/>
      <c r="LTG108" s="229"/>
      <c r="LTH108" s="229"/>
      <c r="LTI108" s="229"/>
      <c r="LTJ108" s="229"/>
      <c r="LTK108" s="229"/>
      <c r="LTL108" s="229"/>
      <c r="LTM108" s="229"/>
      <c r="LTN108" s="229"/>
      <c r="LTO108" s="229"/>
      <c r="LTP108" s="229"/>
      <c r="LTQ108" s="229"/>
      <c r="LTR108" s="229"/>
      <c r="LTS108" s="229"/>
      <c r="LTT108" s="229"/>
      <c r="LTU108" s="229"/>
      <c r="LTV108" s="229"/>
      <c r="LTW108" s="229"/>
      <c r="LTX108" s="229"/>
      <c r="LTY108" s="229"/>
      <c r="LTZ108" s="229"/>
      <c r="LUA108" s="229"/>
      <c r="LUB108" s="229"/>
      <c r="LUC108" s="229"/>
      <c r="LUD108" s="229"/>
      <c r="LUE108" s="229"/>
      <c r="LUF108" s="229"/>
      <c r="LUG108" s="229"/>
      <c r="LUH108" s="229"/>
      <c r="LUI108" s="229"/>
      <c r="LUJ108" s="229"/>
      <c r="LUK108" s="229"/>
      <c r="LUL108" s="229"/>
      <c r="LUM108" s="229"/>
      <c r="LUN108" s="229"/>
      <c r="LUO108" s="229"/>
      <c r="LUP108" s="229"/>
      <c r="LUQ108" s="229"/>
      <c r="LUR108" s="229"/>
      <c r="LUS108" s="229"/>
      <c r="LUT108" s="229"/>
      <c r="LUU108" s="229"/>
      <c r="LUV108" s="229"/>
      <c r="LUW108" s="229"/>
      <c r="LUX108" s="229"/>
      <c r="LUY108" s="229"/>
      <c r="LUZ108" s="229"/>
      <c r="LVA108" s="229"/>
      <c r="LVB108" s="229"/>
      <c r="LVC108" s="229"/>
      <c r="LVD108" s="229"/>
      <c r="LVE108" s="229"/>
      <c r="LVF108" s="229"/>
      <c r="LVG108" s="229"/>
      <c r="LVH108" s="229"/>
      <c r="LVI108" s="229"/>
      <c r="LVJ108" s="229"/>
      <c r="LVK108" s="229"/>
      <c r="LVL108" s="229"/>
      <c r="LVM108" s="229"/>
      <c r="LVN108" s="229"/>
      <c r="LVO108" s="229"/>
      <c r="LVP108" s="229"/>
      <c r="LVQ108" s="229"/>
      <c r="LVR108" s="229"/>
      <c r="LVS108" s="229"/>
      <c r="LVT108" s="229"/>
      <c r="LVU108" s="229"/>
      <c r="LVV108" s="229"/>
      <c r="LVW108" s="229"/>
      <c r="LVX108" s="229"/>
      <c r="LVY108" s="229"/>
      <c r="LVZ108" s="229"/>
      <c r="LWA108" s="229"/>
      <c r="LWB108" s="229"/>
      <c r="LWC108" s="229"/>
      <c r="LWD108" s="229"/>
      <c r="LWE108" s="229"/>
      <c r="LWF108" s="229"/>
      <c r="LWG108" s="229"/>
      <c r="LWH108" s="229"/>
      <c r="LWI108" s="229"/>
      <c r="LWJ108" s="229"/>
      <c r="LWK108" s="229"/>
      <c r="LWL108" s="229"/>
      <c r="LWM108" s="229"/>
      <c r="LWN108" s="229"/>
      <c r="LWO108" s="229"/>
      <c r="LWP108" s="229"/>
      <c r="LWQ108" s="229"/>
      <c r="LWR108" s="229"/>
      <c r="LWS108" s="229"/>
      <c r="LWT108" s="229"/>
      <c r="LWU108" s="229"/>
      <c r="LWV108" s="229"/>
      <c r="LWW108" s="229"/>
      <c r="LWX108" s="229"/>
      <c r="LWY108" s="229"/>
      <c r="LWZ108" s="229"/>
      <c r="LXA108" s="229"/>
      <c r="LXB108" s="229"/>
      <c r="LXC108" s="229"/>
      <c r="LXD108" s="229"/>
      <c r="LXE108" s="229"/>
      <c r="LXF108" s="229"/>
      <c r="LXG108" s="229"/>
      <c r="LXH108" s="229"/>
      <c r="LXI108" s="229"/>
      <c r="LXJ108" s="229"/>
      <c r="LXK108" s="229"/>
      <c r="LXL108" s="229"/>
      <c r="LXM108" s="229"/>
      <c r="LXN108" s="229"/>
      <c r="LXO108" s="229"/>
      <c r="LXP108" s="229"/>
      <c r="LXQ108" s="229"/>
      <c r="LXR108" s="229"/>
      <c r="LXS108" s="229"/>
      <c r="LXT108" s="229"/>
      <c r="LXU108" s="229"/>
      <c r="LXV108" s="229"/>
      <c r="LXW108" s="229"/>
      <c r="LXX108" s="229"/>
      <c r="LXY108" s="229"/>
      <c r="LXZ108" s="229"/>
      <c r="LYA108" s="229"/>
      <c r="LYB108" s="229"/>
      <c r="LYC108" s="229"/>
      <c r="LYD108" s="229"/>
      <c r="LYE108" s="229"/>
      <c r="LYF108" s="229"/>
      <c r="LYG108" s="229"/>
      <c r="LYH108" s="229"/>
      <c r="LYI108" s="229"/>
      <c r="LYJ108" s="229"/>
      <c r="LYK108" s="229"/>
      <c r="LYL108" s="229"/>
      <c r="LYM108" s="229"/>
      <c r="LYN108" s="229"/>
      <c r="LYO108" s="229"/>
      <c r="LYP108" s="229"/>
      <c r="LYQ108" s="229"/>
      <c r="LYR108" s="229"/>
      <c r="LYS108" s="229"/>
      <c r="LYT108" s="229"/>
      <c r="LYU108" s="229"/>
      <c r="LYV108" s="229"/>
      <c r="LYW108" s="229"/>
      <c r="LYX108" s="229"/>
      <c r="LYY108" s="229"/>
      <c r="LYZ108" s="229"/>
      <c r="LZA108" s="229"/>
      <c r="LZB108" s="229"/>
      <c r="LZC108" s="229"/>
      <c r="LZD108" s="229"/>
      <c r="LZE108" s="229"/>
      <c r="LZF108" s="229"/>
      <c r="LZG108" s="229"/>
      <c r="LZH108" s="229"/>
      <c r="LZI108" s="229"/>
      <c r="LZJ108" s="229"/>
      <c r="LZK108" s="229"/>
      <c r="LZL108" s="229"/>
      <c r="LZM108" s="229"/>
      <c r="LZN108" s="229"/>
      <c r="LZO108" s="229"/>
      <c r="LZP108" s="229"/>
      <c r="LZQ108" s="229"/>
      <c r="LZR108" s="229"/>
      <c r="LZS108" s="229"/>
      <c r="LZT108" s="229"/>
      <c r="LZU108" s="229"/>
      <c r="LZV108" s="229"/>
      <c r="LZW108" s="229"/>
      <c r="LZX108" s="229"/>
      <c r="LZY108" s="229"/>
      <c r="LZZ108" s="229"/>
      <c r="MAA108" s="229"/>
      <c r="MAB108" s="229"/>
      <c r="MAC108" s="229"/>
      <c r="MAD108" s="229"/>
      <c r="MAE108" s="229"/>
      <c r="MAF108" s="229"/>
      <c r="MAG108" s="229"/>
      <c r="MAH108" s="229"/>
      <c r="MAI108" s="229"/>
      <c r="MAJ108" s="229"/>
      <c r="MAK108" s="229"/>
      <c r="MAL108" s="229"/>
      <c r="MAM108" s="229"/>
      <c r="MAN108" s="229"/>
      <c r="MAO108" s="229"/>
      <c r="MAP108" s="229"/>
      <c r="MAQ108" s="229"/>
      <c r="MAR108" s="229"/>
      <c r="MAS108" s="229"/>
      <c r="MAT108" s="229"/>
      <c r="MAU108" s="229"/>
      <c r="MAV108" s="229"/>
      <c r="MAW108" s="229"/>
      <c r="MAX108" s="229"/>
      <c r="MAY108" s="229"/>
      <c r="MAZ108" s="229"/>
      <c r="MBA108" s="229"/>
      <c r="MBB108" s="229"/>
      <c r="MBC108" s="229"/>
      <c r="MBD108" s="229"/>
      <c r="MBE108" s="229"/>
      <c r="MBF108" s="229"/>
      <c r="MBG108" s="229"/>
      <c r="MBH108" s="229"/>
      <c r="MBI108" s="229"/>
      <c r="MBJ108" s="229"/>
      <c r="MBK108" s="229"/>
      <c r="MBL108" s="229"/>
      <c r="MBM108" s="229"/>
      <c r="MBN108" s="229"/>
      <c r="MBO108" s="229"/>
      <c r="MBP108" s="229"/>
      <c r="MBQ108" s="229"/>
      <c r="MBR108" s="229"/>
      <c r="MBS108" s="229"/>
      <c r="MBT108" s="229"/>
      <c r="MBU108" s="229"/>
      <c r="MBV108" s="229"/>
      <c r="MBW108" s="229"/>
      <c r="MBX108" s="229"/>
      <c r="MBY108" s="229"/>
      <c r="MBZ108" s="229"/>
      <c r="MCA108" s="229"/>
      <c r="MCB108" s="229"/>
      <c r="MCC108" s="229"/>
      <c r="MCD108" s="229"/>
      <c r="MCE108" s="229"/>
      <c r="MCF108" s="229"/>
      <c r="MCG108" s="229"/>
      <c r="MCH108" s="229"/>
      <c r="MCI108" s="229"/>
      <c r="MCJ108" s="229"/>
      <c r="MCK108" s="229"/>
      <c r="MCL108" s="229"/>
      <c r="MCM108" s="229"/>
      <c r="MCN108" s="229"/>
      <c r="MCO108" s="229"/>
      <c r="MCP108" s="229"/>
      <c r="MCQ108" s="229"/>
      <c r="MCR108" s="229"/>
      <c r="MCS108" s="229"/>
      <c r="MCT108" s="229"/>
      <c r="MCU108" s="229"/>
      <c r="MCV108" s="229"/>
      <c r="MCW108" s="229"/>
      <c r="MCX108" s="229"/>
      <c r="MCY108" s="229"/>
      <c r="MCZ108" s="229"/>
      <c r="MDA108" s="229"/>
      <c r="MDB108" s="229"/>
      <c r="MDC108" s="229"/>
      <c r="MDD108" s="229"/>
      <c r="MDE108" s="229"/>
      <c r="MDF108" s="229"/>
      <c r="MDG108" s="229"/>
      <c r="MDH108" s="229"/>
      <c r="MDI108" s="229"/>
      <c r="MDJ108" s="229"/>
      <c r="MDK108" s="229"/>
      <c r="MDL108" s="229"/>
      <c r="MDM108" s="229"/>
      <c r="MDN108" s="229"/>
      <c r="MDO108" s="229"/>
      <c r="MDP108" s="229"/>
      <c r="MDQ108" s="229"/>
      <c r="MDR108" s="229"/>
      <c r="MDS108" s="229"/>
      <c r="MDT108" s="229"/>
      <c r="MDU108" s="229"/>
      <c r="MDV108" s="229"/>
      <c r="MDW108" s="229"/>
      <c r="MDX108" s="229"/>
      <c r="MDY108" s="229"/>
      <c r="MDZ108" s="229"/>
      <c r="MEA108" s="229"/>
      <c r="MEB108" s="229"/>
      <c r="MEC108" s="229"/>
      <c r="MED108" s="229"/>
      <c r="MEE108" s="229"/>
      <c r="MEF108" s="229"/>
      <c r="MEG108" s="229"/>
      <c r="MEH108" s="229"/>
      <c r="MEI108" s="229"/>
      <c r="MEJ108" s="229"/>
      <c r="MEK108" s="229"/>
      <c r="MEL108" s="229"/>
      <c r="MEM108" s="229"/>
      <c r="MEN108" s="229"/>
      <c r="MEO108" s="229"/>
      <c r="MEP108" s="229"/>
      <c r="MEQ108" s="229"/>
      <c r="MER108" s="229"/>
      <c r="MES108" s="229"/>
      <c r="MET108" s="229"/>
      <c r="MEU108" s="229"/>
      <c r="MEV108" s="229"/>
      <c r="MEW108" s="229"/>
      <c r="MEX108" s="229"/>
      <c r="MEY108" s="229"/>
      <c r="MEZ108" s="229"/>
      <c r="MFA108" s="229"/>
      <c r="MFB108" s="229"/>
      <c r="MFC108" s="229"/>
      <c r="MFD108" s="229"/>
      <c r="MFE108" s="229"/>
      <c r="MFF108" s="229"/>
      <c r="MFG108" s="229"/>
      <c r="MFH108" s="229"/>
      <c r="MFI108" s="229"/>
      <c r="MFJ108" s="229"/>
      <c r="MFK108" s="229"/>
      <c r="MFL108" s="229"/>
      <c r="MFM108" s="229"/>
      <c r="MFN108" s="229"/>
      <c r="MFO108" s="229"/>
      <c r="MFP108" s="229"/>
      <c r="MFQ108" s="229"/>
      <c r="MFR108" s="229"/>
      <c r="MFS108" s="229"/>
      <c r="MFT108" s="229"/>
      <c r="MFU108" s="229"/>
      <c r="MFV108" s="229"/>
      <c r="MFW108" s="229"/>
      <c r="MFX108" s="229"/>
      <c r="MFY108" s="229"/>
      <c r="MFZ108" s="229"/>
      <c r="MGA108" s="229"/>
      <c r="MGB108" s="229"/>
      <c r="MGC108" s="229"/>
      <c r="MGD108" s="229"/>
      <c r="MGE108" s="229"/>
      <c r="MGF108" s="229"/>
      <c r="MGG108" s="229"/>
      <c r="MGH108" s="229"/>
      <c r="MGI108" s="229"/>
      <c r="MGJ108" s="229"/>
      <c r="MGK108" s="229"/>
      <c r="MGL108" s="229"/>
      <c r="MGM108" s="229"/>
      <c r="MGN108" s="229"/>
      <c r="MGO108" s="229"/>
      <c r="MGP108" s="229"/>
      <c r="MGQ108" s="229"/>
      <c r="MGR108" s="229"/>
      <c r="MGS108" s="229"/>
      <c r="MGT108" s="229"/>
      <c r="MGU108" s="229"/>
      <c r="MGV108" s="229"/>
      <c r="MGW108" s="229"/>
      <c r="MGX108" s="229"/>
      <c r="MGY108" s="229"/>
      <c r="MGZ108" s="229"/>
      <c r="MHA108" s="229"/>
      <c r="MHB108" s="229"/>
      <c r="MHC108" s="229"/>
      <c r="MHD108" s="229"/>
      <c r="MHE108" s="229"/>
      <c r="MHF108" s="229"/>
      <c r="MHG108" s="229"/>
      <c r="MHH108" s="229"/>
      <c r="MHI108" s="229"/>
      <c r="MHJ108" s="229"/>
      <c r="MHK108" s="229"/>
      <c r="MHL108" s="229"/>
      <c r="MHM108" s="229"/>
      <c r="MHN108" s="229"/>
      <c r="MHO108" s="229"/>
      <c r="MHP108" s="229"/>
      <c r="MHQ108" s="229"/>
      <c r="MHR108" s="229"/>
      <c r="MHS108" s="229"/>
      <c r="MHT108" s="229"/>
      <c r="MHU108" s="229"/>
      <c r="MHV108" s="229"/>
      <c r="MHW108" s="229"/>
      <c r="MHX108" s="229"/>
      <c r="MHY108" s="229"/>
      <c r="MHZ108" s="229"/>
      <c r="MIA108" s="229"/>
      <c r="MIB108" s="229"/>
      <c r="MIC108" s="229"/>
      <c r="MID108" s="229"/>
      <c r="MIE108" s="229"/>
      <c r="MIF108" s="229"/>
      <c r="MIG108" s="229"/>
      <c r="MIH108" s="229"/>
      <c r="MII108" s="229"/>
      <c r="MIJ108" s="229"/>
      <c r="MIK108" s="229"/>
      <c r="MIL108" s="229"/>
      <c r="MIM108" s="229"/>
      <c r="MIN108" s="229"/>
      <c r="MIO108" s="229"/>
      <c r="MIP108" s="229"/>
      <c r="MIQ108" s="229"/>
      <c r="MIR108" s="229"/>
      <c r="MIS108" s="229"/>
      <c r="MIT108" s="229"/>
      <c r="MIU108" s="229"/>
      <c r="MIV108" s="229"/>
      <c r="MIW108" s="229"/>
      <c r="MIX108" s="229"/>
      <c r="MIY108" s="229"/>
      <c r="MIZ108" s="229"/>
      <c r="MJA108" s="229"/>
      <c r="MJB108" s="229"/>
      <c r="MJC108" s="229"/>
      <c r="MJD108" s="229"/>
      <c r="MJE108" s="229"/>
      <c r="MJF108" s="229"/>
      <c r="MJG108" s="229"/>
      <c r="MJH108" s="229"/>
      <c r="MJI108" s="229"/>
      <c r="MJJ108" s="229"/>
      <c r="MJK108" s="229"/>
      <c r="MJL108" s="229"/>
      <c r="MJM108" s="229"/>
      <c r="MJN108" s="229"/>
      <c r="MJO108" s="229"/>
      <c r="MJP108" s="229"/>
      <c r="MJQ108" s="229"/>
      <c r="MJR108" s="229"/>
      <c r="MJS108" s="229"/>
      <c r="MJT108" s="229"/>
      <c r="MJU108" s="229"/>
      <c r="MJV108" s="229"/>
      <c r="MJW108" s="229"/>
      <c r="MJX108" s="229"/>
      <c r="MJY108" s="229"/>
      <c r="MJZ108" s="229"/>
      <c r="MKA108" s="229"/>
      <c r="MKB108" s="229"/>
      <c r="MKC108" s="229"/>
      <c r="MKD108" s="229"/>
      <c r="MKE108" s="229"/>
      <c r="MKF108" s="229"/>
      <c r="MKG108" s="229"/>
      <c r="MKH108" s="229"/>
      <c r="MKI108" s="229"/>
      <c r="MKJ108" s="229"/>
      <c r="MKK108" s="229"/>
      <c r="MKL108" s="229"/>
      <c r="MKM108" s="229"/>
      <c r="MKN108" s="229"/>
      <c r="MKO108" s="229"/>
      <c r="MKP108" s="229"/>
      <c r="MKQ108" s="229"/>
      <c r="MKR108" s="229"/>
      <c r="MKS108" s="229"/>
      <c r="MKT108" s="229"/>
      <c r="MKU108" s="229"/>
      <c r="MKV108" s="229"/>
      <c r="MKW108" s="229"/>
      <c r="MKX108" s="229"/>
      <c r="MKY108" s="229"/>
      <c r="MKZ108" s="229"/>
      <c r="MLA108" s="229"/>
      <c r="MLB108" s="229"/>
      <c r="MLC108" s="229"/>
      <c r="MLD108" s="229"/>
      <c r="MLE108" s="229"/>
      <c r="MLF108" s="229"/>
      <c r="MLG108" s="229"/>
      <c r="MLH108" s="229"/>
      <c r="MLI108" s="229"/>
      <c r="MLJ108" s="229"/>
      <c r="MLK108" s="229"/>
      <c r="MLL108" s="229"/>
      <c r="MLM108" s="229"/>
      <c r="MLN108" s="229"/>
      <c r="MLO108" s="229"/>
      <c r="MLP108" s="229"/>
      <c r="MLQ108" s="229"/>
      <c r="MLR108" s="229"/>
      <c r="MLS108" s="229"/>
      <c r="MLT108" s="229"/>
      <c r="MLU108" s="229"/>
      <c r="MLV108" s="229"/>
      <c r="MLW108" s="229"/>
      <c r="MLX108" s="229"/>
      <c r="MLY108" s="229"/>
      <c r="MLZ108" s="229"/>
      <c r="MMA108" s="229"/>
      <c r="MMB108" s="229"/>
      <c r="MMC108" s="229"/>
      <c r="MMD108" s="229"/>
      <c r="MME108" s="229"/>
      <c r="MMF108" s="229"/>
      <c r="MMG108" s="229"/>
      <c r="MMH108" s="229"/>
      <c r="MMI108" s="229"/>
      <c r="MMJ108" s="229"/>
      <c r="MMK108" s="229"/>
      <c r="MML108" s="229"/>
      <c r="MMM108" s="229"/>
      <c r="MMN108" s="229"/>
      <c r="MMO108" s="229"/>
      <c r="MMP108" s="229"/>
      <c r="MMQ108" s="229"/>
      <c r="MMR108" s="229"/>
      <c r="MMS108" s="229"/>
      <c r="MMT108" s="229"/>
      <c r="MMU108" s="229"/>
      <c r="MMV108" s="229"/>
      <c r="MMW108" s="229"/>
      <c r="MMX108" s="229"/>
      <c r="MMY108" s="229"/>
      <c r="MMZ108" s="229"/>
      <c r="MNA108" s="229"/>
      <c r="MNB108" s="229"/>
      <c r="MNC108" s="229"/>
      <c r="MND108" s="229"/>
      <c r="MNE108" s="229"/>
      <c r="MNF108" s="229"/>
      <c r="MNG108" s="229"/>
      <c r="MNH108" s="229"/>
      <c r="MNI108" s="229"/>
      <c r="MNJ108" s="229"/>
      <c r="MNK108" s="229"/>
      <c r="MNL108" s="229"/>
      <c r="MNM108" s="229"/>
      <c r="MNN108" s="229"/>
      <c r="MNO108" s="229"/>
      <c r="MNP108" s="229"/>
      <c r="MNQ108" s="229"/>
      <c r="MNR108" s="229"/>
      <c r="MNS108" s="229"/>
      <c r="MNT108" s="229"/>
      <c r="MNU108" s="229"/>
      <c r="MNV108" s="229"/>
      <c r="MNW108" s="229"/>
      <c r="MNX108" s="229"/>
      <c r="MNY108" s="229"/>
      <c r="MNZ108" s="229"/>
      <c r="MOA108" s="229"/>
      <c r="MOB108" s="229"/>
      <c r="MOC108" s="229"/>
      <c r="MOD108" s="229"/>
      <c r="MOE108" s="229"/>
      <c r="MOF108" s="229"/>
      <c r="MOG108" s="229"/>
      <c r="MOH108" s="229"/>
      <c r="MOI108" s="229"/>
      <c r="MOJ108" s="229"/>
      <c r="MOK108" s="229"/>
      <c r="MOL108" s="229"/>
      <c r="MOM108" s="229"/>
      <c r="MON108" s="229"/>
      <c r="MOO108" s="229"/>
      <c r="MOP108" s="229"/>
      <c r="MOQ108" s="229"/>
      <c r="MOR108" s="229"/>
      <c r="MOS108" s="229"/>
      <c r="MOT108" s="229"/>
      <c r="MOU108" s="229"/>
      <c r="MOV108" s="229"/>
      <c r="MOW108" s="229"/>
      <c r="MOX108" s="229"/>
      <c r="MOY108" s="229"/>
      <c r="MOZ108" s="229"/>
      <c r="MPA108" s="229"/>
      <c r="MPB108" s="229"/>
      <c r="MPC108" s="229"/>
      <c r="MPD108" s="229"/>
      <c r="MPE108" s="229"/>
      <c r="MPF108" s="229"/>
      <c r="MPG108" s="229"/>
      <c r="MPH108" s="229"/>
      <c r="MPI108" s="229"/>
      <c r="MPJ108" s="229"/>
      <c r="MPK108" s="229"/>
      <c r="MPL108" s="229"/>
      <c r="MPM108" s="229"/>
      <c r="MPN108" s="229"/>
      <c r="MPO108" s="229"/>
      <c r="MPP108" s="229"/>
      <c r="MPQ108" s="229"/>
      <c r="MPR108" s="229"/>
      <c r="MPS108" s="229"/>
      <c r="MPT108" s="229"/>
      <c r="MPU108" s="229"/>
      <c r="MPV108" s="229"/>
      <c r="MPW108" s="229"/>
      <c r="MPX108" s="229"/>
      <c r="MPY108" s="229"/>
      <c r="MPZ108" s="229"/>
      <c r="MQA108" s="229"/>
      <c r="MQB108" s="229"/>
      <c r="MQC108" s="229"/>
      <c r="MQD108" s="229"/>
      <c r="MQE108" s="229"/>
      <c r="MQF108" s="229"/>
      <c r="MQG108" s="229"/>
      <c r="MQH108" s="229"/>
      <c r="MQI108" s="229"/>
      <c r="MQJ108" s="229"/>
      <c r="MQK108" s="229"/>
      <c r="MQL108" s="229"/>
      <c r="MQM108" s="229"/>
      <c r="MQN108" s="229"/>
      <c r="MQO108" s="229"/>
      <c r="MQP108" s="229"/>
      <c r="MQQ108" s="229"/>
      <c r="MQR108" s="229"/>
      <c r="MQS108" s="229"/>
      <c r="MQT108" s="229"/>
      <c r="MQU108" s="229"/>
      <c r="MQV108" s="229"/>
      <c r="MQW108" s="229"/>
      <c r="MQX108" s="229"/>
      <c r="MQY108" s="229"/>
      <c r="MQZ108" s="229"/>
      <c r="MRA108" s="229"/>
      <c r="MRB108" s="229"/>
      <c r="MRC108" s="229"/>
      <c r="MRD108" s="229"/>
      <c r="MRE108" s="229"/>
      <c r="MRF108" s="229"/>
      <c r="MRG108" s="229"/>
      <c r="MRH108" s="229"/>
      <c r="MRI108" s="229"/>
      <c r="MRJ108" s="229"/>
      <c r="MRK108" s="229"/>
      <c r="MRL108" s="229"/>
      <c r="MRM108" s="229"/>
      <c r="MRN108" s="229"/>
      <c r="MRO108" s="229"/>
      <c r="MRP108" s="229"/>
      <c r="MRQ108" s="229"/>
      <c r="MRR108" s="229"/>
      <c r="MRS108" s="229"/>
      <c r="MRT108" s="229"/>
      <c r="MRU108" s="229"/>
      <c r="MRV108" s="229"/>
      <c r="MRW108" s="229"/>
      <c r="MRX108" s="229"/>
      <c r="MRY108" s="229"/>
      <c r="MRZ108" s="229"/>
      <c r="MSA108" s="229"/>
      <c r="MSB108" s="229"/>
      <c r="MSC108" s="229"/>
      <c r="MSD108" s="229"/>
      <c r="MSE108" s="229"/>
      <c r="MSF108" s="229"/>
      <c r="MSG108" s="229"/>
      <c r="MSH108" s="229"/>
      <c r="MSI108" s="229"/>
      <c r="MSJ108" s="229"/>
      <c r="MSK108" s="229"/>
      <c r="MSL108" s="229"/>
      <c r="MSM108" s="229"/>
      <c r="MSN108" s="229"/>
      <c r="MSO108" s="229"/>
      <c r="MSP108" s="229"/>
      <c r="MSQ108" s="229"/>
      <c r="MSR108" s="229"/>
      <c r="MSS108" s="229"/>
      <c r="MST108" s="229"/>
      <c r="MSU108" s="229"/>
      <c r="MSV108" s="229"/>
      <c r="MSW108" s="229"/>
      <c r="MSX108" s="229"/>
      <c r="MSY108" s="229"/>
      <c r="MSZ108" s="229"/>
      <c r="MTA108" s="229"/>
      <c r="MTB108" s="229"/>
      <c r="MTC108" s="229"/>
      <c r="MTD108" s="229"/>
      <c r="MTE108" s="229"/>
      <c r="MTF108" s="229"/>
      <c r="MTG108" s="229"/>
      <c r="MTH108" s="229"/>
      <c r="MTI108" s="229"/>
      <c r="MTJ108" s="229"/>
      <c r="MTK108" s="229"/>
      <c r="MTL108" s="229"/>
      <c r="MTM108" s="229"/>
      <c r="MTN108" s="229"/>
      <c r="MTO108" s="229"/>
      <c r="MTP108" s="229"/>
      <c r="MTQ108" s="229"/>
      <c r="MTR108" s="229"/>
      <c r="MTS108" s="229"/>
      <c r="MTT108" s="229"/>
      <c r="MTU108" s="229"/>
      <c r="MTV108" s="229"/>
      <c r="MTW108" s="229"/>
      <c r="MTX108" s="229"/>
      <c r="MTY108" s="229"/>
      <c r="MTZ108" s="229"/>
      <c r="MUA108" s="229"/>
      <c r="MUB108" s="229"/>
      <c r="MUC108" s="229"/>
      <c r="MUD108" s="229"/>
      <c r="MUE108" s="229"/>
      <c r="MUF108" s="229"/>
      <c r="MUG108" s="229"/>
      <c r="MUH108" s="229"/>
      <c r="MUI108" s="229"/>
      <c r="MUJ108" s="229"/>
      <c r="MUK108" s="229"/>
      <c r="MUL108" s="229"/>
      <c r="MUM108" s="229"/>
      <c r="MUN108" s="229"/>
      <c r="MUO108" s="229"/>
      <c r="MUP108" s="229"/>
      <c r="MUQ108" s="229"/>
      <c r="MUR108" s="229"/>
      <c r="MUS108" s="229"/>
      <c r="MUT108" s="229"/>
      <c r="MUU108" s="229"/>
      <c r="MUV108" s="229"/>
      <c r="MUW108" s="229"/>
      <c r="MUX108" s="229"/>
      <c r="MUY108" s="229"/>
      <c r="MUZ108" s="229"/>
      <c r="MVA108" s="229"/>
      <c r="MVB108" s="229"/>
      <c r="MVC108" s="229"/>
      <c r="MVD108" s="229"/>
      <c r="MVE108" s="229"/>
      <c r="MVF108" s="229"/>
      <c r="MVG108" s="229"/>
      <c r="MVH108" s="229"/>
      <c r="MVI108" s="229"/>
      <c r="MVJ108" s="229"/>
      <c r="MVK108" s="229"/>
      <c r="MVL108" s="229"/>
      <c r="MVM108" s="229"/>
      <c r="MVN108" s="229"/>
      <c r="MVO108" s="229"/>
      <c r="MVP108" s="229"/>
      <c r="MVQ108" s="229"/>
      <c r="MVR108" s="229"/>
      <c r="MVS108" s="229"/>
      <c r="MVT108" s="229"/>
      <c r="MVU108" s="229"/>
      <c r="MVV108" s="229"/>
      <c r="MVW108" s="229"/>
      <c r="MVX108" s="229"/>
      <c r="MVY108" s="229"/>
      <c r="MVZ108" s="229"/>
      <c r="MWA108" s="229"/>
      <c r="MWB108" s="229"/>
      <c r="MWC108" s="229"/>
      <c r="MWD108" s="229"/>
      <c r="MWE108" s="229"/>
      <c r="MWF108" s="229"/>
      <c r="MWG108" s="229"/>
      <c r="MWH108" s="229"/>
      <c r="MWI108" s="229"/>
      <c r="MWJ108" s="229"/>
      <c r="MWK108" s="229"/>
      <c r="MWL108" s="229"/>
      <c r="MWM108" s="229"/>
      <c r="MWN108" s="229"/>
      <c r="MWO108" s="229"/>
      <c r="MWP108" s="229"/>
      <c r="MWQ108" s="229"/>
      <c r="MWR108" s="229"/>
      <c r="MWS108" s="229"/>
      <c r="MWT108" s="229"/>
      <c r="MWU108" s="229"/>
      <c r="MWV108" s="229"/>
      <c r="MWW108" s="229"/>
      <c r="MWX108" s="229"/>
      <c r="MWY108" s="229"/>
      <c r="MWZ108" s="229"/>
      <c r="MXA108" s="229"/>
      <c r="MXB108" s="229"/>
      <c r="MXC108" s="229"/>
      <c r="MXD108" s="229"/>
      <c r="MXE108" s="229"/>
      <c r="MXF108" s="229"/>
      <c r="MXG108" s="229"/>
      <c r="MXH108" s="229"/>
      <c r="MXI108" s="229"/>
      <c r="MXJ108" s="229"/>
      <c r="MXK108" s="229"/>
      <c r="MXL108" s="229"/>
      <c r="MXM108" s="229"/>
      <c r="MXN108" s="229"/>
      <c r="MXO108" s="229"/>
      <c r="MXP108" s="229"/>
      <c r="MXQ108" s="229"/>
      <c r="MXR108" s="229"/>
      <c r="MXS108" s="229"/>
      <c r="MXT108" s="229"/>
      <c r="MXU108" s="229"/>
      <c r="MXV108" s="229"/>
      <c r="MXW108" s="229"/>
      <c r="MXX108" s="229"/>
      <c r="MXY108" s="229"/>
      <c r="MXZ108" s="229"/>
      <c r="MYA108" s="229"/>
      <c r="MYB108" s="229"/>
      <c r="MYC108" s="229"/>
      <c r="MYD108" s="229"/>
      <c r="MYE108" s="229"/>
      <c r="MYF108" s="229"/>
      <c r="MYG108" s="229"/>
      <c r="MYH108" s="229"/>
      <c r="MYI108" s="229"/>
      <c r="MYJ108" s="229"/>
      <c r="MYK108" s="229"/>
      <c r="MYL108" s="229"/>
      <c r="MYM108" s="229"/>
      <c r="MYN108" s="229"/>
      <c r="MYO108" s="229"/>
      <c r="MYP108" s="229"/>
      <c r="MYQ108" s="229"/>
      <c r="MYR108" s="229"/>
      <c r="MYS108" s="229"/>
      <c r="MYT108" s="229"/>
      <c r="MYU108" s="229"/>
      <c r="MYV108" s="229"/>
      <c r="MYW108" s="229"/>
      <c r="MYX108" s="229"/>
      <c r="MYY108" s="229"/>
      <c r="MYZ108" s="229"/>
      <c r="MZA108" s="229"/>
      <c r="MZB108" s="229"/>
      <c r="MZC108" s="229"/>
      <c r="MZD108" s="229"/>
      <c r="MZE108" s="229"/>
      <c r="MZF108" s="229"/>
      <c r="MZG108" s="229"/>
      <c r="MZH108" s="229"/>
      <c r="MZI108" s="229"/>
      <c r="MZJ108" s="229"/>
      <c r="MZK108" s="229"/>
      <c r="MZL108" s="229"/>
      <c r="MZM108" s="229"/>
      <c r="MZN108" s="229"/>
      <c r="MZO108" s="229"/>
      <c r="MZP108" s="229"/>
      <c r="MZQ108" s="229"/>
      <c r="MZR108" s="229"/>
      <c r="MZS108" s="229"/>
      <c r="MZT108" s="229"/>
      <c r="MZU108" s="229"/>
      <c r="MZV108" s="229"/>
      <c r="MZW108" s="229"/>
      <c r="MZX108" s="229"/>
      <c r="MZY108" s="229"/>
      <c r="MZZ108" s="229"/>
      <c r="NAA108" s="229"/>
      <c r="NAB108" s="229"/>
      <c r="NAC108" s="229"/>
      <c r="NAD108" s="229"/>
      <c r="NAE108" s="229"/>
      <c r="NAF108" s="229"/>
      <c r="NAG108" s="229"/>
      <c r="NAH108" s="229"/>
      <c r="NAI108" s="229"/>
      <c r="NAJ108" s="229"/>
      <c r="NAK108" s="229"/>
      <c r="NAL108" s="229"/>
      <c r="NAM108" s="229"/>
      <c r="NAN108" s="229"/>
      <c r="NAO108" s="229"/>
      <c r="NAP108" s="229"/>
      <c r="NAQ108" s="229"/>
      <c r="NAR108" s="229"/>
      <c r="NAS108" s="229"/>
      <c r="NAT108" s="229"/>
      <c r="NAU108" s="229"/>
      <c r="NAV108" s="229"/>
      <c r="NAW108" s="229"/>
      <c r="NAX108" s="229"/>
      <c r="NAY108" s="229"/>
      <c r="NAZ108" s="229"/>
      <c r="NBA108" s="229"/>
      <c r="NBB108" s="229"/>
      <c r="NBC108" s="229"/>
      <c r="NBD108" s="229"/>
      <c r="NBE108" s="229"/>
      <c r="NBF108" s="229"/>
      <c r="NBG108" s="229"/>
      <c r="NBH108" s="229"/>
      <c r="NBI108" s="229"/>
      <c r="NBJ108" s="229"/>
      <c r="NBK108" s="229"/>
      <c r="NBL108" s="229"/>
      <c r="NBM108" s="229"/>
      <c r="NBN108" s="229"/>
      <c r="NBO108" s="229"/>
      <c r="NBP108" s="229"/>
      <c r="NBQ108" s="229"/>
      <c r="NBR108" s="229"/>
      <c r="NBS108" s="229"/>
      <c r="NBT108" s="229"/>
      <c r="NBU108" s="229"/>
      <c r="NBV108" s="229"/>
      <c r="NBW108" s="229"/>
      <c r="NBX108" s="229"/>
      <c r="NBY108" s="229"/>
      <c r="NBZ108" s="229"/>
      <c r="NCA108" s="229"/>
      <c r="NCB108" s="229"/>
      <c r="NCC108" s="229"/>
      <c r="NCD108" s="229"/>
      <c r="NCE108" s="229"/>
      <c r="NCF108" s="229"/>
      <c r="NCG108" s="229"/>
      <c r="NCH108" s="229"/>
      <c r="NCI108" s="229"/>
      <c r="NCJ108" s="229"/>
      <c r="NCK108" s="229"/>
      <c r="NCL108" s="229"/>
      <c r="NCM108" s="229"/>
      <c r="NCN108" s="229"/>
      <c r="NCO108" s="229"/>
      <c r="NCP108" s="229"/>
      <c r="NCQ108" s="229"/>
      <c r="NCR108" s="229"/>
      <c r="NCS108" s="229"/>
      <c r="NCT108" s="229"/>
      <c r="NCU108" s="229"/>
      <c r="NCV108" s="229"/>
      <c r="NCW108" s="229"/>
      <c r="NCX108" s="229"/>
      <c r="NCY108" s="229"/>
      <c r="NCZ108" s="229"/>
      <c r="NDA108" s="229"/>
      <c r="NDB108" s="229"/>
      <c r="NDC108" s="229"/>
      <c r="NDD108" s="229"/>
      <c r="NDE108" s="229"/>
      <c r="NDF108" s="229"/>
      <c r="NDG108" s="229"/>
      <c r="NDH108" s="229"/>
      <c r="NDI108" s="229"/>
      <c r="NDJ108" s="229"/>
      <c r="NDK108" s="229"/>
      <c r="NDL108" s="229"/>
      <c r="NDM108" s="229"/>
      <c r="NDN108" s="229"/>
      <c r="NDO108" s="229"/>
      <c r="NDP108" s="229"/>
      <c r="NDQ108" s="229"/>
      <c r="NDR108" s="229"/>
      <c r="NDS108" s="229"/>
      <c r="NDT108" s="229"/>
      <c r="NDU108" s="229"/>
      <c r="NDV108" s="229"/>
      <c r="NDW108" s="229"/>
      <c r="NDX108" s="229"/>
      <c r="NDY108" s="229"/>
      <c r="NDZ108" s="229"/>
      <c r="NEA108" s="229"/>
      <c r="NEB108" s="229"/>
      <c r="NEC108" s="229"/>
      <c r="NED108" s="229"/>
      <c r="NEE108" s="229"/>
      <c r="NEF108" s="229"/>
      <c r="NEG108" s="229"/>
      <c r="NEH108" s="229"/>
      <c r="NEI108" s="229"/>
      <c r="NEJ108" s="229"/>
      <c r="NEK108" s="229"/>
      <c r="NEL108" s="229"/>
      <c r="NEM108" s="229"/>
      <c r="NEN108" s="229"/>
      <c r="NEO108" s="229"/>
      <c r="NEP108" s="229"/>
      <c r="NEQ108" s="229"/>
      <c r="NER108" s="229"/>
      <c r="NES108" s="229"/>
      <c r="NET108" s="229"/>
      <c r="NEU108" s="229"/>
      <c r="NEV108" s="229"/>
      <c r="NEW108" s="229"/>
      <c r="NEX108" s="229"/>
      <c r="NEY108" s="229"/>
      <c r="NEZ108" s="229"/>
      <c r="NFA108" s="229"/>
      <c r="NFB108" s="229"/>
      <c r="NFC108" s="229"/>
      <c r="NFD108" s="229"/>
      <c r="NFE108" s="229"/>
      <c r="NFF108" s="229"/>
      <c r="NFG108" s="229"/>
      <c r="NFH108" s="229"/>
      <c r="NFI108" s="229"/>
      <c r="NFJ108" s="229"/>
      <c r="NFK108" s="229"/>
      <c r="NFL108" s="229"/>
      <c r="NFM108" s="229"/>
      <c r="NFN108" s="229"/>
      <c r="NFO108" s="229"/>
      <c r="NFP108" s="229"/>
      <c r="NFQ108" s="229"/>
      <c r="NFR108" s="229"/>
      <c r="NFS108" s="229"/>
      <c r="NFT108" s="229"/>
      <c r="NFU108" s="229"/>
      <c r="NFV108" s="229"/>
      <c r="NFW108" s="229"/>
      <c r="NFX108" s="229"/>
      <c r="NFY108" s="229"/>
      <c r="NFZ108" s="229"/>
      <c r="NGA108" s="229"/>
      <c r="NGB108" s="229"/>
      <c r="NGC108" s="229"/>
      <c r="NGD108" s="229"/>
      <c r="NGE108" s="229"/>
      <c r="NGF108" s="229"/>
      <c r="NGG108" s="229"/>
      <c r="NGH108" s="229"/>
      <c r="NGI108" s="229"/>
      <c r="NGJ108" s="229"/>
      <c r="NGK108" s="229"/>
      <c r="NGL108" s="229"/>
      <c r="NGM108" s="229"/>
      <c r="NGN108" s="229"/>
      <c r="NGO108" s="229"/>
      <c r="NGP108" s="229"/>
      <c r="NGQ108" s="229"/>
      <c r="NGR108" s="229"/>
      <c r="NGS108" s="229"/>
      <c r="NGT108" s="229"/>
      <c r="NGU108" s="229"/>
      <c r="NGV108" s="229"/>
      <c r="NGW108" s="229"/>
      <c r="NGX108" s="229"/>
      <c r="NGY108" s="229"/>
      <c r="NGZ108" s="229"/>
      <c r="NHA108" s="229"/>
      <c r="NHB108" s="229"/>
      <c r="NHC108" s="229"/>
      <c r="NHD108" s="229"/>
      <c r="NHE108" s="229"/>
      <c r="NHF108" s="229"/>
      <c r="NHG108" s="229"/>
      <c r="NHH108" s="229"/>
      <c r="NHI108" s="229"/>
      <c r="NHJ108" s="229"/>
      <c r="NHK108" s="229"/>
      <c r="NHL108" s="229"/>
      <c r="NHM108" s="229"/>
      <c r="NHN108" s="229"/>
      <c r="NHO108" s="229"/>
      <c r="NHP108" s="229"/>
      <c r="NHQ108" s="229"/>
      <c r="NHR108" s="229"/>
      <c r="NHS108" s="229"/>
      <c r="NHT108" s="229"/>
      <c r="NHU108" s="229"/>
      <c r="NHV108" s="229"/>
      <c r="NHW108" s="229"/>
      <c r="NHX108" s="229"/>
      <c r="NHY108" s="229"/>
      <c r="NHZ108" s="229"/>
      <c r="NIA108" s="229"/>
      <c r="NIB108" s="229"/>
      <c r="NIC108" s="229"/>
      <c r="NID108" s="229"/>
      <c r="NIE108" s="229"/>
      <c r="NIF108" s="229"/>
      <c r="NIG108" s="229"/>
      <c r="NIH108" s="229"/>
      <c r="NII108" s="229"/>
      <c r="NIJ108" s="229"/>
      <c r="NIK108" s="229"/>
      <c r="NIL108" s="229"/>
      <c r="NIM108" s="229"/>
      <c r="NIN108" s="229"/>
      <c r="NIO108" s="229"/>
      <c r="NIP108" s="229"/>
      <c r="NIQ108" s="229"/>
      <c r="NIR108" s="229"/>
      <c r="NIS108" s="229"/>
      <c r="NIT108" s="229"/>
      <c r="NIU108" s="229"/>
      <c r="NIV108" s="229"/>
      <c r="NIW108" s="229"/>
      <c r="NIX108" s="229"/>
      <c r="NIY108" s="229"/>
      <c r="NIZ108" s="229"/>
      <c r="NJA108" s="229"/>
      <c r="NJB108" s="229"/>
      <c r="NJC108" s="229"/>
      <c r="NJD108" s="229"/>
      <c r="NJE108" s="229"/>
      <c r="NJF108" s="229"/>
      <c r="NJG108" s="229"/>
      <c r="NJH108" s="229"/>
      <c r="NJI108" s="229"/>
      <c r="NJJ108" s="229"/>
      <c r="NJK108" s="229"/>
      <c r="NJL108" s="229"/>
      <c r="NJM108" s="229"/>
      <c r="NJN108" s="229"/>
      <c r="NJO108" s="229"/>
      <c r="NJP108" s="229"/>
      <c r="NJQ108" s="229"/>
      <c r="NJR108" s="229"/>
      <c r="NJS108" s="229"/>
      <c r="NJT108" s="229"/>
      <c r="NJU108" s="229"/>
      <c r="NJV108" s="229"/>
      <c r="NJW108" s="229"/>
      <c r="NJX108" s="229"/>
      <c r="NJY108" s="229"/>
      <c r="NJZ108" s="229"/>
      <c r="NKA108" s="229"/>
      <c r="NKB108" s="229"/>
      <c r="NKC108" s="229"/>
      <c r="NKD108" s="229"/>
      <c r="NKE108" s="229"/>
      <c r="NKF108" s="229"/>
      <c r="NKG108" s="229"/>
      <c r="NKH108" s="229"/>
      <c r="NKI108" s="229"/>
      <c r="NKJ108" s="229"/>
      <c r="NKK108" s="229"/>
      <c r="NKL108" s="229"/>
      <c r="NKM108" s="229"/>
      <c r="NKN108" s="229"/>
      <c r="NKO108" s="229"/>
      <c r="NKP108" s="229"/>
      <c r="NKQ108" s="229"/>
      <c r="NKR108" s="229"/>
      <c r="NKS108" s="229"/>
      <c r="NKT108" s="229"/>
      <c r="NKU108" s="229"/>
      <c r="NKV108" s="229"/>
      <c r="NKW108" s="229"/>
      <c r="NKX108" s="229"/>
      <c r="NKY108" s="229"/>
      <c r="NKZ108" s="229"/>
      <c r="NLA108" s="229"/>
      <c r="NLB108" s="229"/>
      <c r="NLC108" s="229"/>
      <c r="NLD108" s="229"/>
      <c r="NLE108" s="229"/>
      <c r="NLF108" s="229"/>
      <c r="NLG108" s="229"/>
      <c r="NLH108" s="229"/>
      <c r="NLI108" s="229"/>
      <c r="NLJ108" s="229"/>
      <c r="NLK108" s="229"/>
      <c r="NLL108" s="229"/>
      <c r="NLM108" s="229"/>
      <c r="NLN108" s="229"/>
      <c r="NLO108" s="229"/>
      <c r="NLP108" s="229"/>
      <c r="NLQ108" s="229"/>
      <c r="NLR108" s="229"/>
      <c r="NLS108" s="229"/>
      <c r="NLT108" s="229"/>
      <c r="NLU108" s="229"/>
      <c r="NLV108" s="229"/>
      <c r="NLW108" s="229"/>
      <c r="NLX108" s="229"/>
      <c r="NLY108" s="229"/>
      <c r="NLZ108" s="229"/>
      <c r="NMA108" s="229"/>
      <c r="NMB108" s="229"/>
      <c r="NMC108" s="229"/>
      <c r="NMD108" s="229"/>
      <c r="NME108" s="229"/>
      <c r="NMF108" s="229"/>
      <c r="NMG108" s="229"/>
      <c r="NMH108" s="229"/>
      <c r="NMI108" s="229"/>
      <c r="NMJ108" s="229"/>
      <c r="NMK108" s="229"/>
      <c r="NML108" s="229"/>
      <c r="NMM108" s="229"/>
      <c r="NMN108" s="229"/>
      <c r="NMO108" s="229"/>
      <c r="NMP108" s="229"/>
      <c r="NMQ108" s="229"/>
      <c r="NMR108" s="229"/>
      <c r="NMS108" s="229"/>
      <c r="NMT108" s="229"/>
      <c r="NMU108" s="229"/>
      <c r="NMV108" s="229"/>
      <c r="NMW108" s="229"/>
      <c r="NMX108" s="229"/>
      <c r="NMY108" s="229"/>
      <c r="NMZ108" s="229"/>
      <c r="NNA108" s="229"/>
      <c r="NNB108" s="229"/>
      <c r="NNC108" s="229"/>
      <c r="NND108" s="229"/>
      <c r="NNE108" s="229"/>
      <c r="NNF108" s="229"/>
      <c r="NNG108" s="229"/>
      <c r="NNH108" s="229"/>
      <c r="NNI108" s="229"/>
      <c r="NNJ108" s="229"/>
      <c r="NNK108" s="229"/>
      <c r="NNL108" s="229"/>
      <c r="NNM108" s="229"/>
      <c r="NNN108" s="229"/>
      <c r="NNO108" s="229"/>
      <c r="NNP108" s="229"/>
      <c r="NNQ108" s="229"/>
      <c r="NNR108" s="229"/>
      <c r="NNS108" s="229"/>
      <c r="NNT108" s="229"/>
      <c r="NNU108" s="229"/>
      <c r="NNV108" s="229"/>
      <c r="NNW108" s="229"/>
      <c r="NNX108" s="229"/>
      <c r="NNY108" s="229"/>
      <c r="NNZ108" s="229"/>
      <c r="NOA108" s="229"/>
      <c r="NOB108" s="229"/>
      <c r="NOC108" s="229"/>
      <c r="NOD108" s="229"/>
      <c r="NOE108" s="229"/>
      <c r="NOF108" s="229"/>
      <c r="NOG108" s="229"/>
      <c r="NOH108" s="229"/>
      <c r="NOI108" s="229"/>
      <c r="NOJ108" s="229"/>
      <c r="NOK108" s="229"/>
      <c r="NOL108" s="229"/>
      <c r="NOM108" s="229"/>
      <c r="NON108" s="229"/>
      <c r="NOO108" s="229"/>
      <c r="NOP108" s="229"/>
      <c r="NOQ108" s="229"/>
      <c r="NOR108" s="229"/>
      <c r="NOS108" s="229"/>
      <c r="NOT108" s="229"/>
      <c r="NOU108" s="229"/>
      <c r="NOV108" s="229"/>
      <c r="NOW108" s="229"/>
      <c r="NOX108" s="229"/>
      <c r="NOY108" s="229"/>
      <c r="NOZ108" s="229"/>
      <c r="NPA108" s="229"/>
      <c r="NPB108" s="229"/>
      <c r="NPC108" s="229"/>
      <c r="NPD108" s="229"/>
      <c r="NPE108" s="229"/>
      <c r="NPF108" s="229"/>
      <c r="NPG108" s="229"/>
      <c r="NPH108" s="229"/>
      <c r="NPI108" s="229"/>
      <c r="NPJ108" s="229"/>
      <c r="NPK108" s="229"/>
      <c r="NPL108" s="229"/>
      <c r="NPM108" s="229"/>
      <c r="NPN108" s="229"/>
      <c r="NPO108" s="229"/>
      <c r="NPP108" s="229"/>
      <c r="NPQ108" s="229"/>
      <c r="NPR108" s="229"/>
      <c r="NPS108" s="229"/>
      <c r="NPT108" s="229"/>
      <c r="NPU108" s="229"/>
      <c r="NPV108" s="229"/>
      <c r="NPW108" s="229"/>
      <c r="NPX108" s="229"/>
      <c r="NPY108" s="229"/>
      <c r="NPZ108" s="229"/>
      <c r="NQA108" s="229"/>
      <c r="NQB108" s="229"/>
      <c r="NQC108" s="229"/>
      <c r="NQD108" s="229"/>
      <c r="NQE108" s="229"/>
      <c r="NQF108" s="229"/>
      <c r="NQG108" s="229"/>
      <c r="NQH108" s="229"/>
      <c r="NQI108" s="229"/>
      <c r="NQJ108" s="229"/>
      <c r="NQK108" s="229"/>
      <c r="NQL108" s="229"/>
      <c r="NQM108" s="229"/>
      <c r="NQN108" s="229"/>
      <c r="NQO108" s="229"/>
      <c r="NQP108" s="229"/>
      <c r="NQQ108" s="229"/>
      <c r="NQR108" s="229"/>
      <c r="NQS108" s="229"/>
      <c r="NQT108" s="229"/>
      <c r="NQU108" s="229"/>
      <c r="NQV108" s="229"/>
      <c r="NQW108" s="229"/>
      <c r="NQX108" s="229"/>
      <c r="NQY108" s="229"/>
      <c r="NQZ108" s="229"/>
      <c r="NRA108" s="229"/>
      <c r="NRB108" s="229"/>
      <c r="NRC108" s="229"/>
      <c r="NRD108" s="229"/>
      <c r="NRE108" s="229"/>
      <c r="NRF108" s="229"/>
      <c r="NRG108" s="229"/>
      <c r="NRH108" s="229"/>
      <c r="NRI108" s="229"/>
      <c r="NRJ108" s="229"/>
      <c r="NRK108" s="229"/>
      <c r="NRL108" s="229"/>
      <c r="NRM108" s="229"/>
      <c r="NRN108" s="229"/>
      <c r="NRO108" s="229"/>
      <c r="NRP108" s="229"/>
      <c r="NRQ108" s="229"/>
      <c r="NRR108" s="229"/>
      <c r="NRS108" s="229"/>
      <c r="NRT108" s="229"/>
      <c r="NRU108" s="229"/>
      <c r="NRV108" s="229"/>
      <c r="NRW108" s="229"/>
      <c r="NRX108" s="229"/>
      <c r="NRY108" s="229"/>
      <c r="NRZ108" s="229"/>
      <c r="NSA108" s="229"/>
      <c r="NSB108" s="229"/>
      <c r="NSC108" s="229"/>
      <c r="NSD108" s="229"/>
      <c r="NSE108" s="229"/>
      <c r="NSF108" s="229"/>
      <c r="NSG108" s="229"/>
      <c r="NSH108" s="229"/>
      <c r="NSI108" s="229"/>
      <c r="NSJ108" s="229"/>
      <c r="NSK108" s="229"/>
      <c r="NSL108" s="229"/>
      <c r="NSM108" s="229"/>
      <c r="NSN108" s="229"/>
      <c r="NSO108" s="229"/>
      <c r="NSP108" s="229"/>
      <c r="NSQ108" s="229"/>
      <c r="NSR108" s="229"/>
      <c r="NSS108" s="229"/>
      <c r="NST108" s="229"/>
      <c r="NSU108" s="229"/>
      <c r="NSV108" s="229"/>
      <c r="NSW108" s="229"/>
      <c r="NSX108" s="229"/>
      <c r="NSY108" s="229"/>
      <c r="NSZ108" s="229"/>
      <c r="NTA108" s="229"/>
      <c r="NTB108" s="229"/>
      <c r="NTC108" s="229"/>
      <c r="NTD108" s="229"/>
      <c r="NTE108" s="229"/>
      <c r="NTF108" s="229"/>
      <c r="NTG108" s="229"/>
      <c r="NTH108" s="229"/>
      <c r="NTI108" s="229"/>
      <c r="NTJ108" s="229"/>
      <c r="NTK108" s="229"/>
      <c r="NTL108" s="229"/>
      <c r="NTM108" s="229"/>
      <c r="NTN108" s="229"/>
      <c r="NTO108" s="229"/>
      <c r="NTP108" s="229"/>
      <c r="NTQ108" s="229"/>
      <c r="NTR108" s="229"/>
      <c r="NTS108" s="229"/>
      <c r="NTT108" s="229"/>
      <c r="NTU108" s="229"/>
      <c r="NTV108" s="229"/>
      <c r="NTW108" s="229"/>
      <c r="NTX108" s="229"/>
      <c r="NTY108" s="229"/>
      <c r="NTZ108" s="229"/>
      <c r="NUA108" s="229"/>
      <c r="NUB108" s="229"/>
      <c r="NUC108" s="229"/>
      <c r="NUD108" s="229"/>
      <c r="NUE108" s="229"/>
      <c r="NUF108" s="229"/>
      <c r="NUG108" s="229"/>
      <c r="NUH108" s="229"/>
      <c r="NUI108" s="229"/>
      <c r="NUJ108" s="229"/>
      <c r="NUK108" s="229"/>
      <c r="NUL108" s="229"/>
      <c r="NUM108" s="229"/>
      <c r="NUN108" s="229"/>
      <c r="NUO108" s="229"/>
      <c r="NUP108" s="229"/>
      <c r="NUQ108" s="229"/>
      <c r="NUR108" s="229"/>
      <c r="NUS108" s="229"/>
      <c r="NUT108" s="229"/>
      <c r="NUU108" s="229"/>
      <c r="NUV108" s="229"/>
      <c r="NUW108" s="229"/>
      <c r="NUX108" s="229"/>
      <c r="NUY108" s="229"/>
      <c r="NUZ108" s="229"/>
      <c r="NVA108" s="229"/>
      <c r="NVB108" s="229"/>
      <c r="NVC108" s="229"/>
      <c r="NVD108" s="229"/>
      <c r="NVE108" s="229"/>
      <c r="NVF108" s="229"/>
      <c r="NVG108" s="229"/>
      <c r="NVH108" s="229"/>
      <c r="NVI108" s="229"/>
      <c r="NVJ108" s="229"/>
      <c r="NVK108" s="229"/>
      <c r="NVL108" s="229"/>
      <c r="NVM108" s="229"/>
      <c r="NVN108" s="229"/>
      <c r="NVO108" s="229"/>
      <c r="NVP108" s="229"/>
      <c r="NVQ108" s="229"/>
      <c r="NVR108" s="229"/>
      <c r="NVS108" s="229"/>
      <c r="NVT108" s="229"/>
      <c r="NVU108" s="229"/>
      <c r="NVV108" s="229"/>
      <c r="NVW108" s="229"/>
      <c r="NVX108" s="229"/>
      <c r="NVY108" s="229"/>
      <c r="NVZ108" s="229"/>
      <c r="NWA108" s="229"/>
      <c r="NWB108" s="229"/>
      <c r="NWC108" s="229"/>
      <c r="NWD108" s="229"/>
      <c r="NWE108" s="229"/>
      <c r="NWF108" s="229"/>
      <c r="NWG108" s="229"/>
      <c r="NWH108" s="229"/>
      <c r="NWI108" s="229"/>
      <c r="NWJ108" s="229"/>
      <c r="NWK108" s="229"/>
      <c r="NWL108" s="229"/>
      <c r="NWM108" s="229"/>
      <c r="NWN108" s="229"/>
      <c r="NWO108" s="229"/>
      <c r="NWP108" s="229"/>
      <c r="NWQ108" s="229"/>
      <c r="NWR108" s="229"/>
      <c r="NWS108" s="229"/>
      <c r="NWT108" s="229"/>
      <c r="NWU108" s="229"/>
      <c r="NWV108" s="229"/>
      <c r="NWW108" s="229"/>
      <c r="NWX108" s="229"/>
      <c r="NWY108" s="229"/>
      <c r="NWZ108" s="229"/>
      <c r="NXA108" s="229"/>
      <c r="NXB108" s="229"/>
      <c r="NXC108" s="229"/>
      <c r="NXD108" s="229"/>
      <c r="NXE108" s="229"/>
      <c r="NXF108" s="229"/>
      <c r="NXG108" s="229"/>
      <c r="NXH108" s="229"/>
      <c r="NXI108" s="229"/>
      <c r="NXJ108" s="229"/>
      <c r="NXK108" s="229"/>
      <c r="NXL108" s="229"/>
      <c r="NXM108" s="229"/>
      <c r="NXN108" s="229"/>
      <c r="NXO108" s="229"/>
      <c r="NXP108" s="229"/>
      <c r="NXQ108" s="229"/>
      <c r="NXR108" s="229"/>
      <c r="NXS108" s="229"/>
      <c r="NXT108" s="229"/>
      <c r="NXU108" s="229"/>
      <c r="NXV108" s="229"/>
      <c r="NXW108" s="229"/>
      <c r="NXX108" s="229"/>
      <c r="NXY108" s="229"/>
      <c r="NXZ108" s="229"/>
      <c r="NYA108" s="229"/>
      <c r="NYB108" s="229"/>
      <c r="NYC108" s="229"/>
      <c r="NYD108" s="229"/>
      <c r="NYE108" s="229"/>
      <c r="NYF108" s="229"/>
      <c r="NYG108" s="229"/>
      <c r="NYH108" s="229"/>
      <c r="NYI108" s="229"/>
      <c r="NYJ108" s="229"/>
      <c r="NYK108" s="229"/>
      <c r="NYL108" s="229"/>
      <c r="NYM108" s="229"/>
      <c r="NYN108" s="229"/>
      <c r="NYO108" s="229"/>
      <c r="NYP108" s="229"/>
      <c r="NYQ108" s="229"/>
      <c r="NYR108" s="229"/>
      <c r="NYS108" s="229"/>
      <c r="NYT108" s="229"/>
      <c r="NYU108" s="229"/>
      <c r="NYV108" s="229"/>
      <c r="NYW108" s="229"/>
      <c r="NYX108" s="229"/>
      <c r="NYY108" s="229"/>
      <c r="NYZ108" s="229"/>
      <c r="NZA108" s="229"/>
      <c r="NZB108" s="229"/>
      <c r="NZC108" s="229"/>
      <c r="NZD108" s="229"/>
      <c r="NZE108" s="229"/>
      <c r="NZF108" s="229"/>
      <c r="NZG108" s="229"/>
      <c r="NZH108" s="229"/>
      <c r="NZI108" s="229"/>
      <c r="NZJ108" s="229"/>
      <c r="NZK108" s="229"/>
      <c r="NZL108" s="229"/>
      <c r="NZM108" s="229"/>
      <c r="NZN108" s="229"/>
      <c r="NZO108" s="229"/>
      <c r="NZP108" s="229"/>
      <c r="NZQ108" s="229"/>
      <c r="NZR108" s="229"/>
      <c r="NZS108" s="229"/>
      <c r="NZT108" s="229"/>
      <c r="NZU108" s="229"/>
      <c r="NZV108" s="229"/>
      <c r="NZW108" s="229"/>
      <c r="NZX108" s="229"/>
      <c r="NZY108" s="229"/>
      <c r="NZZ108" s="229"/>
      <c r="OAA108" s="229"/>
      <c r="OAB108" s="229"/>
      <c r="OAC108" s="229"/>
      <c r="OAD108" s="229"/>
      <c r="OAE108" s="229"/>
      <c r="OAF108" s="229"/>
      <c r="OAG108" s="229"/>
      <c r="OAH108" s="229"/>
      <c r="OAI108" s="229"/>
      <c r="OAJ108" s="229"/>
      <c r="OAK108" s="229"/>
      <c r="OAL108" s="229"/>
      <c r="OAM108" s="229"/>
      <c r="OAN108" s="229"/>
      <c r="OAO108" s="229"/>
      <c r="OAP108" s="229"/>
      <c r="OAQ108" s="229"/>
      <c r="OAR108" s="229"/>
      <c r="OAS108" s="229"/>
      <c r="OAT108" s="229"/>
      <c r="OAU108" s="229"/>
      <c r="OAV108" s="229"/>
      <c r="OAW108" s="229"/>
      <c r="OAX108" s="229"/>
      <c r="OAY108" s="229"/>
      <c r="OAZ108" s="229"/>
      <c r="OBA108" s="229"/>
      <c r="OBB108" s="229"/>
      <c r="OBC108" s="229"/>
      <c r="OBD108" s="229"/>
      <c r="OBE108" s="229"/>
      <c r="OBF108" s="229"/>
      <c r="OBG108" s="229"/>
      <c r="OBH108" s="229"/>
      <c r="OBI108" s="229"/>
      <c r="OBJ108" s="229"/>
      <c r="OBK108" s="229"/>
      <c r="OBL108" s="229"/>
      <c r="OBM108" s="229"/>
      <c r="OBN108" s="229"/>
      <c r="OBO108" s="229"/>
      <c r="OBP108" s="229"/>
      <c r="OBQ108" s="229"/>
      <c r="OBR108" s="229"/>
      <c r="OBS108" s="229"/>
      <c r="OBT108" s="229"/>
      <c r="OBU108" s="229"/>
      <c r="OBV108" s="229"/>
      <c r="OBW108" s="229"/>
      <c r="OBX108" s="229"/>
      <c r="OBY108" s="229"/>
      <c r="OBZ108" s="229"/>
      <c r="OCA108" s="229"/>
      <c r="OCB108" s="229"/>
      <c r="OCC108" s="229"/>
      <c r="OCD108" s="229"/>
      <c r="OCE108" s="229"/>
      <c r="OCF108" s="229"/>
      <c r="OCG108" s="229"/>
      <c r="OCH108" s="229"/>
      <c r="OCI108" s="229"/>
      <c r="OCJ108" s="229"/>
      <c r="OCK108" s="229"/>
      <c r="OCL108" s="229"/>
      <c r="OCM108" s="229"/>
      <c r="OCN108" s="229"/>
      <c r="OCO108" s="229"/>
      <c r="OCP108" s="229"/>
      <c r="OCQ108" s="229"/>
      <c r="OCR108" s="229"/>
      <c r="OCS108" s="229"/>
      <c r="OCT108" s="229"/>
      <c r="OCU108" s="229"/>
      <c r="OCV108" s="229"/>
      <c r="OCW108" s="229"/>
      <c r="OCX108" s="229"/>
      <c r="OCY108" s="229"/>
      <c r="OCZ108" s="229"/>
      <c r="ODA108" s="229"/>
      <c r="ODB108" s="229"/>
      <c r="ODC108" s="229"/>
      <c r="ODD108" s="229"/>
      <c r="ODE108" s="229"/>
      <c r="ODF108" s="229"/>
      <c r="ODG108" s="229"/>
      <c r="ODH108" s="229"/>
      <c r="ODI108" s="229"/>
      <c r="ODJ108" s="229"/>
      <c r="ODK108" s="229"/>
      <c r="ODL108" s="229"/>
      <c r="ODM108" s="229"/>
      <c r="ODN108" s="229"/>
      <c r="ODO108" s="229"/>
      <c r="ODP108" s="229"/>
      <c r="ODQ108" s="229"/>
      <c r="ODR108" s="229"/>
      <c r="ODS108" s="229"/>
      <c r="ODT108" s="229"/>
      <c r="ODU108" s="229"/>
      <c r="ODV108" s="229"/>
      <c r="ODW108" s="229"/>
      <c r="ODX108" s="229"/>
      <c r="ODY108" s="229"/>
      <c r="ODZ108" s="229"/>
      <c r="OEA108" s="229"/>
      <c r="OEB108" s="229"/>
      <c r="OEC108" s="229"/>
      <c r="OED108" s="229"/>
      <c r="OEE108" s="229"/>
      <c r="OEF108" s="229"/>
      <c r="OEG108" s="229"/>
      <c r="OEH108" s="229"/>
      <c r="OEI108" s="229"/>
      <c r="OEJ108" s="229"/>
      <c r="OEK108" s="229"/>
      <c r="OEL108" s="229"/>
      <c r="OEM108" s="229"/>
      <c r="OEN108" s="229"/>
      <c r="OEO108" s="229"/>
      <c r="OEP108" s="229"/>
      <c r="OEQ108" s="229"/>
      <c r="OER108" s="229"/>
      <c r="OES108" s="229"/>
      <c r="OET108" s="229"/>
      <c r="OEU108" s="229"/>
      <c r="OEV108" s="229"/>
      <c r="OEW108" s="229"/>
      <c r="OEX108" s="229"/>
      <c r="OEY108" s="229"/>
      <c r="OEZ108" s="229"/>
      <c r="OFA108" s="229"/>
      <c r="OFB108" s="229"/>
      <c r="OFC108" s="229"/>
      <c r="OFD108" s="229"/>
      <c r="OFE108" s="229"/>
      <c r="OFF108" s="229"/>
      <c r="OFG108" s="229"/>
      <c r="OFH108" s="229"/>
      <c r="OFI108" s="229"/>
      <c r="OFJ108" s="229"/>
      <c r="OFK108" s="229"/>
      <c r="OFL108" s="229"/>
      <c r="OFM108" s="229"/>
      <c r="OFN108" s="229"/>
      <c r="OFO108" s="229"/>
      <c r="OFP108" s="229"/>
      <c r="OFQ108" s="229"/>
      <c r="OFR108" s="229"/>
      <c r="OFS108" s="229"/>
      <c r="OFT108" s="229"/>
      <c r="OFU108" s="229"/>
      <c r="OFV108" s="229"/>
      <c r="OFW108" s="229"/>
      <c r="OFX108" s="229"/>
      <c r="OFY108" s="229"/>
      <c r="OFZ108" s="229"/>
      <c r="OGA108" s="229"/>
      <c r="OGB108" s="229"/>
      <c r="OGC108" s="229"/>
      <c r="OGD108" s="229"/>
      <c r="OGE108" s="229"/>
      <c r="OGF108" s="229"/>
      <c r="OGG108" s="229"/>
      <c r="OGH108" s="229"/>
      <c r="OGI108" s="229"/>
      <c r="OGJ108" s="229"/>
      <c r="OGK108" s="229"/>
      <c r="OGL108" s="229"/>
      <c r="OGM108" s="229"/>
      <c r="OGN108" s="229"/>
      <c r="OGO108" s="229"/>
      <c r="OGP108" s="229"/>
      <c r="OGQ108" s="229"/>
      <c r="OGR108" s="229"/>
      <c r="OGS108" s="229"/>
      <c r="OGT108" s="229"/>
      <c r="OGU108" s="229"/>
      <c r="OGV108" s="229"/>
      <c r="OGW108" s="229"/>
      <c r="OGX108" s="229"/>
      <c r="OGY108" s="229"/>
      <c r="OGZ108" s="229"/>
      <c r="OHA108" s="229"/>
      <c r="OHB108" s="229"/>
      <c r="OHC108" s="229"/>
      <c r="OHD108" s="229"/>
      <c r="OHE108" s="229"/>
      <c r="OHF108" s="229"/>
      <c r="OHG108" s="229"/>
      <c r="OHH108" s="229"/>
      <c r="OHI108" s="229"/>
      <c r="OHJ108" s="229"/>
      <c r="OHK108" s="229"/>
      <c r="OHL108" s="229"/>
      <c r="OHM108" s="229"/>
      <c r="OHN108" s="229"/>
      <c r="OHO108" s="229"/>
      <c r="OHP108" s="229"/>
      <c r="OHQ108" s="229"/>
      <c r="OHR108" s="229"/>
      <c r="OHS108" s="229"/>
      <c r="OHT108" s="229"/>
      <c r="OHU108" s="229"/>
      <c r="OHV108" s="229"/>
      <c r="OHW108" s="229"/>
      <c r="OHX108" s="229"/>
      <c r="OHY108" s="229"/>
      <c r="OHZ108" s="229"/>
      <c r="OIA108" s="229"/>
      <c r="OIB108" s="229"/>
      <c r="OIC108" s="229"/>
      <c r="OID108" s="229"/>
      <c r="OIE108" s="229"/>
      <c r="OIF108" s="229"/>
      <c r="OIG108" s="229"/>
      <c r="OIH108" s="229"/>
      <c r="OII108" s="229"/>
      <c r="OIJ108" s="229"/>
      <c r="OIK108" s="229"/>
      <c r="OIL108" s="229"/>
      <c r="OIM108" s="229"/>
      <c r="OIN108" s="229"/>
      <c r="OIO108" s="229"/>
      <c r="OIP108" s="229"/>
      <c r="OIQ108" s="229"/>
      <c r="OIR108" s="229"/>
      <c r="OIS108" s="229"/>
      <c r="OIT108" s="229"/>
      <c r="OIU108" s="229"/>
      <c r="OIV108" s="229"/>
      <c r="OIW108" s="229"/>
      <c r="OIX108" s="229"/>
      <c r="OIY108" s="229"/>
      <c r="OIZ108" s="229"/>
      <c r="OJA108" s="229"/>
      <c r="OJB108" s="229"/>
      <c r="OJC108" s="229"/>
      <c r="OJD108" s="229"/>
      <c r="OJE108" s="229"/>
      <c r="OJF108" s="229"/>
      <c r="OJG108" s="229"/>
      <c r="OJH108" s="229"/>
      <c r="OJI108" s="229"/>
      <c r="OJJ108" s="229"/>
      <c r="OJK108" s="229"/>
      <c r="OJL108" s="229"/>
      <c r="OJM108" s="229"/>
      <c r="OJN108" s="229"/>
      <c r="OJO108" s="229"/>
      <c r="OJP108" s="229"/>
      <c r="OJQ108" s="229"/>
      <c r="OJR108" s="229"/>
      <c r="OJS108" s="229"/>
      <c r="OJT108" s="229"/>
      <c r="OJU108" s="229"/>
      <c r="OJV108" s="229"/>
      <c r="OJW108" s="229"/>
      <c r="OJX108" s="229"/>
      <c r="OJY108" s="229"/>
      <c r="OJZ108" s="229"/>
      <c r="OKA108" s="229"/>
      <c r="OKB108" s="229"/>
      <c r="OKC108" s="229"/>
      <c r="OKD108" s="229"/>
      <c r="OKE108" s="229"/>
      <c r="OKF108" s="229"/>
      <c r="OKG108" s="229"/>
      <c r="OKH108" s="229"/>
      <c r="OKI108" s="229"/>
      <c r="OKJ108" s="229"/>
      <c r="OKK108" s="229"/>
      <c r="OKL108" s="229"/>
      <c r="OKM108" s="229"/>
      <c r="OKN108" s="229"/>
      <c r="OKO108" s="229"/>
      <c r="OKP108" s="229"/>
      <c r="OKQ108" s="229"/>
      <c r="OKR108" s="229"/>
      <c r="OKS108" s="229"/>
      <c r="OKT108" s="229"/>
      <c r="OKU108" s="229"/>
      <c r="OKV108" s="229"/>
      <c r="OKW108" s="229"/>
      <c r="OKX108" s="229"/>
      <c r="OKY108" s="229"/>
      <c r="OKZ108" s="229"/>
      <c r="OLA108" s="229"/>
      <c r="OLB108" s="229"/>
      <c r="OLC108" s="229"/>
      <c r="OLD108" s="229"/>
      <c r="OLE108" s="229"/>
      <c r="OLF108" s="229"/>
      <c r="OLG108" s="229"/>
      <c r="OLH108" s="229"/>
      <c r="OLI108" s="229"/>
      <c r="OLJ108" s="229"/>
      <c r="OLK108" s="229"/>
      <c r="OLL108" s="229"/>
      <c r="OLM108" s="229"/>
      <c r="OLN108" s="229"/>
      <c r="OLO108" s="229"/>
      <c r="OLP108" s="229"/>
      <c r="OLQ108" s="229"/>
      <c r="OLR108" s="229"/>
      <c r="OLS108" s="229"/>
      <c r="OLT108" s="229"/>
      <c r="OLU108" s="229"/>
      <c r="OLV108" s="229"/>
      <c r="OLW108" s="229"/>
      <c r="OLX108" s="229"/>
      <c r="OLY108" s="229"/>
      <c r="OLZ108" s="229"/>
      <c r="OMA108" s="229"/>
      <c r="OMB108" s="229"/>
      <c r="OMC108" s="229"/>
      <c r="OMD108" s="229"/>
      <c r="OME108" s="229"/>
      <c r="OMF108" s="229"/>
      <c r="OMG108" s="229"/>
      <c r="OMH108" s="229"/>
      <c r="OMI108" s="229"/>
      <c r="OMJ108" s="229"/>
      <c r="OMK108" s="229"/>
      <c r="OML108" s="229"/>
      <c r="OMM108" s="229"/>
      <c r="OMN108" s="229"/>
      <c r="OMO108" s="229"/>
      <c r="OMP108" s="229"/>
      <c r="OMQ108" s="229"/>
      <c r="OMR108" s="229"/>
      <c r="OMS108" s="229"/>
      <c r="OMT108" s="229"/>
      <c r="OMU108" s="229"/>
      <c r="OMV108" s="229"/>
      <c r="OMW108" s="229"/>
      <c r="OMX108" s="229"/>
      <c r="OMY108" s="229"/>
      <c r="OMZ108" s="229"/>
      <c r="ONA108" s="229"/>
      <c r="ONB108" s="229"/>
      <c r="ONC108" s="229"/>
      <c r="OND108" s="229"/>
      <c r="ONE108" s="229"/>
      <c r="ONF108" s="229"/>
      <c r="ONG108" s="229"/>
      <c r="ONH108" s="229"/>
      <c r="ONI108" s="229"/>
      <c r="ONJ108" s="229"/>
      <c r="ONK108" s="229"/>
      <c r="ONL108" s="229"/>
      <c r="ONM108" s="229"/>
      <c r="ONN108" s="229"/>
      <c r="ONO108" s="229"/>
      <c r="ONP108" s="229"/>
      <c r="ONQ108" s="229"/>
      <c r="ONR108" s="229"/>
      <c r="ONS108" s="229"/>
      <c r="ONT108" s="229"/>
      <c r="ONU108" s="229"/>
      <c r="ONV108" s="229"/>
      <c r="ONW108" s="229"/>
      <c r="ONX108" s="229"/>
      <c r="ONY108" s="229"/>
      <c r="ONZ108" s="229"/>
      <c r="OOA108" s="229"/>
      <c r="OOB108" s="229"/>
      <c r="OOC108" s="229"/>
      <c r="OOD108" s="229"/>
      <c r="OOE108" s="229"/>
      <c r="OOF108" s="229"/>
      <c r="OOG108" s="229"/>
      <c r="OOH108" s="229"/>
      <c r="OOI108" s="229"/>
      <c r="OOJ108" s="229"/>
      <c r="OOK108" s="229"/>
      <c r="OOL108" s="229"/>
      <c r="OOM108" s="229"/>
      <c r="OON108" s="229"/>
      <c r="OOO108" s="229"/>
      <c r="OOP108" s="229"/>
      <c r="OOQ108" s="229"/>
      <c r="OOR108" s="229"/>
      <c r="OOS108" s="229"/>
      <c r="OOT108" s="229"/>
      <c r="OOU108" s="229"/>
      <c r="OOV108" s="229"/>
      <c r="OOW108" s="229"/>
      <c r="OOX108" s="229"/>
      <c r="OOY108" s="229"/>
      <c r="OOZ108" s="229"/>
      <c r="OPA108" s="229"/>
      <c r="OPB108" s="229"/>
      <c r="OPC108" s="229"/>
      <c r="OPD108" s="229"/>
      <c r="OPE108" s="229"/>
      <c r="OPF108" s="229"/>
      <c r="OPG108" s="229"/>
      <c r="OPH108" s="229"/>
      <c r="OPI108" s="229"/>
      <c r="OPJ108" s="229"/>
      <c r="OPK108" s="229"/>
      <c r="OPL108" s="229"/>
      <c r="OPM108" s="229"/>
      <c r="OPN108" s="229"/>
      <c r="OPO108" s="229"/>
      <c r="OPP108" s="229"/>
      <c r="OPQ108" s="229"/>
      <c r="OPR108" s="229"/>
      <c r="OPS108" s="229"/>
      <c r="OPT108" s="229"/>
      <c r="OPU108" s="229"/>
      <c r="OPV108" s="229"/>
      <c r="OPW108" s="229"/>
      <c r="OPX108" s="229"/>
      <c r="OPY108" s="229"/>
      <c r="OPZ108" s="229"/>
      <c r="OQA108" s="229"/>
      <c r="OQB108" s="229"/>
      <c r="OQC108" s="229"/>
      <c r="OQD108" s="229"/>
      <c r="OQE108" s="229"/>
      <c r="OQF108" s="229"/>
      <c r="OQG108" s="229"/>
      <c r="OQH108" s="229"/>
      <c r="OQI108" s="229"/>
      <c r="OQJ108" s="229"/>
      <c r="OQK108" s="229"/>
      <c r="OQL108" s="229"/>
      <c r="OQM108" s="229"/>
      <c r="OQN108" s="229"/>
      <c r="OQO108" s="229"/>
      <c r="OQP108" s="229"/>
      <c r="OQQ108" s="229"/>
      <c r="OQR108" s="229"/>
      <c r="OQS108" s="229"/>
      <c r="OQT108" s="229"/>
      <c r="OQU108" s="229"/>
      <c r="OQV108" s="229"/>
      <c r="OQW108" s="229"/>
      <c r="OQX108" s="229"/>
      <c r="OQY108" s="229"/>
      <c r="OQZ108" s="229"/>
      <c r="ORA108" s="229"/>
      <c r="ORB108" s="229"/>
      <c r="ORC108" s="229"/>
      <c r="ORD108" s="229"/>
      <c r="ORE108" s="229"/>
      <c r="ORF108" s="229"/>
      <c r="ORG108" s="229"/>
      <c r="ORH108" s="229"/>
      <c r="ORI108" s="229"/>
      <c r="ORJ108" s="229"/>
      <c r="ORK108" s="229"/>
      <c r="ORL108" s="229"/>
      <c r="ORM108" s="229"/>
      <c r="ORN108" s="229"/>
      <c r="ORO108" s="229"/>
      <c r="ORP108" s="229"/>
      <c r="ORQ108" s="229"/>
      <c r="ORR108" s="229"/>
      <c r="ORS108" s="229"/>
      <c r="ORT108" s="229"/>
      <c r="ORU108" s="229"/>
      <c r="ORV108" s="229"/>
      <c r="ORW108" s="229"/>
      <c r="ORX108" s="229"/>
      <c r="ORY108" s="229"/>
      <c r="ORZ108" s="229"/>
      <c r="OSA108" s="229"/>
      <c r="OSB108" s="229"/>
      <c r="OSC108" s="229"/>
      <c r="OSD108" s="229"/>
      <c r="OSE108" s="229"/>
      <c r="OSF108" s="229"/>
      <c r="OSG108" s="229"/>
      <c r="OSH108" s="229"/>
      <c r="OSI108" s="229"/>
      <c r="OSJ108" s="229"/>
      <c r="OSK108" s="229"/>
      <c r="OSL108" s="229"/>
      <c r="OSM108" s="229"/>
      <c r="OSN108" s="229"/>
      <c r="OSO108" s="229"/>
      <c r="OSP108" s="229"/>
      <c r="OSQ108" s="229"/>
      <c r="OSR108" s="229"/>
      <c r="OSS108" s="229"/>
      <c r="OST108" s="229"/>
      <c r="OSU108" s="229"/>
      <c r="OSV108" s="229"/>
      <c r="OSW108" s="229"/>
      <c r="OSX108" s="229"/>
      <c r="OSY108" s="229"/>
      <c r="OSZ108" s="229"/>
      <c r="OTA108" s="229"/>
      <c r="OTB108" s="229"/>
      <c r="OTC108" s="229"/>
      <c r="OTD108" s="229"/>
      <c r="OTE108" s="229"/>
      <c r="OTF108" s="229"/>
      <c r="OTG108" s="229"/>
      <c r="OTH108" s="229"/>
      <c r="OTI108" s="229"/>
      <c r="OTJ108" s="229"/>
      <c r="OTK108" s="229"/>
      <c r="OTL108" s="229"/>
      <c r="OTM108" s="229"/>
      <c r="OTN108" s="229"/>
      <c r="OTO108" s="229"/>
      <c r="OTP108" s="229"/>
      <c r="OTQ108" s="229"/>
      <c r="OTR108" s="229"/>
      <c r="OTS108" s="229"/>
      <c r="OTT108" s="229"/>
      <c r="OTU108" s="229"/>
      <c r="OTV108" s="229"/>
      <c r="OTW108" s="229"/>
      <c r="OTX108" s="229"/>
      <c r="OTY108" s="229"/>
      <c r="OTZ108" s="229"/>
      <c r="OUA108" s="229"/>
      <c r="OUB108" s="229"/>
      <c r="OUC108" s="229"/>
      <c r="OUD108" s="229"/>
      <c r="OUE108" s="229"/>
      <c r="OUF108" s="229"/>
      <c r="OUG108" s="229"/>
      <c r="OUH108" s="229"/>
      <c r="OUI108" s="229"/>
      <c r="OUJ108" s="229"/>
      <c r="OUK108" s="229"/>
      <c r="OUL108" s="229"/>
      <c r="OUM108" s="229"/>
      <c r="OUN108" s="229"/>
      <c r="OUO108" s="229"/>
      <c r="OUP108" s="229"/>
      <c r="OUQ108" s="229"/>
      <c r="OUR108" s="229"/>
      <c r="OUS108" s="229"/>
      <c r="OUT108" s="229"/>
      <c r="OUU108" s="229"/>
      <c r="OUV108" s="229"/>
      <c r="OUW108" s="229"/>
      <c r="OUX108" s="229"/>
      <c r="OUY108" s="229"/>
      <c r="OUZ108" s="229"/>
      <c r="OVA108" s="229"/>
      <c r="OVB108" s="229"/>
      <c r="OVC108" s="229"/>
      <c r="OVD108" s="229"/>
      <c r="OVE108" s="229"/>
      <c r="OVF108" s="229"/>
      <c r="OVG108" s="229"/>
      <c r="OVH108" s="229"/>
      <c r="OVI108" s="229"/>
      <c r="OVJ108" s="229"/>
      <c r="OVK108" s="229"/>
      <c r="OVL108" s="229"/>
      <c r="OVM108" s="229"/>
      <c r="OVN108" s="229"/>
      <c r="OVO108" s="229"/>
      <c r="OVP108" s="229"/>
      <c r="OVQ108" s="229"/>
      <c r="OVR108" s="229"/>
      <c r="OVS108" s="229"/>
      <c r="OVT108" s="229"/>
      <c r="OVU108" s="229"/>
      <c r="OVV108" s="229"/>
      <c r="OVW108" s="229"/>
      <c r="OVX108" s="229"/>
      <c r="OVY108" s="229"/>
      <c r="OVZ108" s="229"/>
      <c r="OWA108" s="229"/>
      <c r="OWB108" s="229"/>
      <c r="OWC108" s="229"/>
      <c r="OWD108" s="229"/>
      <c r="OWE108" s="229"/>
      <c r="OWF108" s="229"/>
      <c r="OWG108" s="229"/>
      <c r="OWH108" s="229"/>
      <c r="OWI108" s="229"/>
      <c r="OWJ108" s="229"/>
      <c r="OWK108" s="229"/>
      <c r="OWL108" s="229"/>
      <c r="OWM108" s="229"/>
      <c r="OWN108" s="229"/>
      <c r="OWO108" s="229"/>
      <c r="OWP108" s="229"/>
      <c r="OWQ108" s="229"/>
      <c r="OWR108" s="229"/>
      <c r="OWS108" s="229"/>
      <c r="OWT108" s="229"/>
      <c r="OWU108" s="229"/>
      <c r="OWV108" s="229"/>
      <c r="OWW108" s="229"/>
      <c r="OWX108" s="229"/>
      <c r="OWY108" s="229"/>
      <c r="OWZ108" s="229"/>
      <c r="OXA108" s="229"/>
      <c r="OXB108" s="229"/>
      <c r="OXC108" s="229"/>
      <c r="OXD108" s="229"/>
      <c r="OXE108" s="229"/>
      <c r="OXF108" s="229"/>
      <c r="OXG108" s="229"/>
      <c r="OXH108" s="229"/>
      <c r="OXI108" s="229"/>
      <c r="OXJ108" s="229"/>
      <c r="OXK108" s="229"/>
      <c r="OXL108" s="229"/>
      <c r="OXM108" s="229"/>
      <c r="OXN108" s="229"/>
      <c r="OXO108" s="229"/>
      <c r="OXP108" s="229"/>
      <c r="OXQ108" s="229"/>
      <c r="OXR108" s="229"/>
      <c r="OXS108" s="229"/>
      <c r="OXT108" s="229"/>
      <c r="OXU108" s="229"/>
      <c r="OXV108" s="229"/>
      <c r="OXW108" s="229"/>
      <c r="OXX108" s="229"/>
      <c r="OXY108" s="229"/>
      <c r="OXZ108" s="229"/>
      <c r="OYA108" s="229"/>
      <c r="OYB108" s="229"/>
      <c r="OYC108" s="229"/>
      <c r="OYD108" s="229"/>
      <c r="OYE108" s="229"/>
      <c r="OYF108" s="229"/>
      <c r="OYG108" s="229"/>
      <c r="OYH108" s="229"/>
      <c r="OYI108" s="229"/>
      <c r="OYJ108" s="229"/>
      <c r="OYK108" s="229"/>
      <c r="OYL108" s="229"/>
      <c r="OYM108" s="229"/>
      <c r="OYN108" s="229"/>
      <c r="OYO108" s="229"/>
      <c r="OYP108" s="229"/>
      <c r="OYQ108" s="229"/>
      <c r="OYR108" s="229"/>
      <c r="OYS108" s="229"/>
      <c r="OYT108" s="229"/>
      <c r="OYU108" s="229"/>
      <c r="OYV108" s="229"/>
      <c r="OYW108" s="229"/>
      <c r="OYX108" s="229"/>
      <c r="OYY108" s="229"/>
      <c r="OYZ108" s="229"/>
      <c r="OZA108" s="229"/>
      <c r="OZB108" s="229"/>
      <c r="OZC108" s="229"/>
      <c r="OZD108" s="229"/>
      <c r="OZE108" s="229"/>
      <c r="OZF108" s="229"/>
      <c r="OZG108" s="229"/>
      <c r="OZH108" s="229"/>
      <c r="OZI108" s="229"/>
      <c r="OZJ108" s="229"/>
      <c r="OZK108" s="229"/>
      <c r="OZL108" s="229"/>
      <c r="OZM108" s="229"/>
      <c r="OZN108" s="229"/>
      <c r="OZO108" s="229"/>
      <c r="OZP108" s="229"/>
      <c r="OZQ108" s="229"/>
      <c r="OZR108" s="229"/>
      <c r="OZS108" s="229"/>
      <c r="OZT108" s="229"/>
      <c r="OZU108" s="229"/>
      <c r="OZV108" s="229"/>
      <c r="OZW108" s="229"/>
      <c r="OZX108" s="229"/>
      <c r="OZY108" s="229"/>
      <c r="OZZ108" s="229"/>
      <c r="PAA108" s="229"/>
      <c r="PAB108" s="229"/>
      <c r="PAC108" s="229"/>
      <c r="PAD108" s="229"/>
      <c r="PAE108" s="229"/>
      <c r="PAF108" s="229"/>
      <c r="PAG108" s="229"/>
      <c r="PAH108" s="229"/>
      <c r="PAI108" s="229"/>
      <c r="PAJ108" s="229"/>
      <c r="PAK108" s="229"/>
      <c r="PAL108" s="229"/>
      <c r="PAM108" s="229"/>
      <c r="PAN108" s="229"/>
      <c r="PAO108" s="229"/>
      <c r="PAP108" s="229"/>
      <c r="PAQ108" s="229"/>
      <c r="PAR108" s="229"/>
      <c r="PAS108" s="229"/>
      <c r="PAT108" s="229"/>
      <c r="PAU108" s="229"/>
      <c r="PAV108" s="229"/>
      <c r="PAW108" s="229"/>
      <c r="PAX108" s="229"/>
      <c r="PAY108" s="229"/>
      <c r="PAZ108" s="229"/>
      <c r="PBA108" s="229"/>
      <c r="PBB108" s="229"/>
      <c r="PBC108" s="229"/>
      <c r="PBD108" s="229"/>
      <c r="PBE108" s="229"/>
      <c r="PBF108" s="229"/>
      <c r="PBG108" s="229"/>
      <c r="PBH108" s="229"/>
      <c r="PBI108" s="229"/>
      <c r="PBJ108" s="229"/>
      <c r="PBK108" s="229"/>
      <c r="PBL108" s="229"/>
      <c r="PBM108" s="229"/>
      <c r="PBN108" s="229"/>
      <c r="PBO108" s="229"/>
      <c r="PBP108" s="229"/>
      <c r="PBQ108" s="229"/>
      <c r="PBR108" s="229"/>
      <c r="PBS108" s="229"/>
      <c r="PBT108" s="229"/>
      <c r="PBU108" s="229"/>
      <c r="PBV108" s="229"/>
      <c r="PBW108" s="229"/>
      <c r="PBX108" s="229"/>
      <c r="PBY108" s="229"/>
      <c r="PBZ108" s="229"/>
      <c r="PCA108" s="229"/>
      <c r="PCB108" s="229"/>
      <c r="PCC108" s="229"/>
      <c r="PCD108" s="229"/>
      <c r="PCE108" s="229"/>
      <c r="PCF108" s="229"/>
      <c r="PCG108" s="229"/>
      <c r="PCH108" s="229"/>
      <c r="PCI108" s="229"/>
      <c r="PCJ108" s="229"/>
      <c r="PCK108" s="229"/>
      <c r="PCL108" s="229"/>
      <c r="PCM108" s="229"/>
      <c r="PCN108" s="229"/>
      <c r="PCO108" s="229"/>
      <c r="PCP108" s="229"/>
      <c r="PCQ108" s="229"/>
      <c r="PCR108" s="229"/>
      <c r="PCS108" s="229"/>
      <c r="PCT108" s="229"/>
      <c r="PCU108" s="229"/>
      <c r="PCV108" s="229"/>
      <c r="PCW108" s="229"/>
      <c r="PCX108" s="229"/>
      <c r="PCY108" s="229"/>
      <c r="PCZ108" s="229"/>
      <c r="PDA108" s="229"/>
      <c r="PDB108" s="229"/>
      <c r="PDC108" s="229"/>
      <c r="PDD108" s="229"/>
      <c r="PDE108" s="229"/>
      <c r="PDF108" s="229"/>
      <c r="PDG108" s="229"/>
      <c r="PDH108" s="229"/>
      <c r="PDI108" s="229"/>
      <c r="PDJ108" s="229"/>
      <c r="PDK108" s="229"/>
      <c r="PDL108" s="229"/>
      <c r="PDM108" s="229"/>
      <c r="PDN108" s="229"/>
      <c r="PDO108" s="229"/>
      <c r="PDP108" s="229"/>
      <c r="PDQ108" s="229"/>
      <c r="PDR108" s="229"/>
      <c r="PDS108" s="229"/>
      <c r="PDT108" s="229"/>
      <c r="PDU108" s="229"/>
      <c r="PDV108" s="229"/>
      <c r="PDW108" s="229"/>
      <c r="PDX108" s="229"/>
      <c r="PDY108" s="229"/>
      <c r="PDZ108" s="229"/>
      <c r="PEA108" s="229"/>
      <c r="PEB108" s="229"/>
      <c r="PEC108" s="229"/>
      <c r="PED108" s="229"/>
      <c r="PEE108" s="229"/>
      <c r="PEF108" s="229"/>
      <c r="PEG108" s="229"/>
      <c r="PEH108" s="229"/>
      <c r="PEI108" s="229"/>
      <c r="PEJ108" s="229"/>
      <c r="PEK108" s="229"/>
      <c r="PEL108" s="229"/>
      <c r="PEM108" s="229"/>
      <c r="PEN108" s="229"/>
      <c r="PEO108" s="229"/>
      <c r="PEP108" s="229"/>
      <c r="PEQ108" s="229"/>
      <c r="PER108" s="229"/>
      <c r="PES108" s="229"/>
      <c r="PET108" s="229"/>
      <c r="PEU108" s="229"/>
      <c r="PEV108" s="229"/>
      <c r="PEW108" s="229"/>
      <c r="PEX108" s="229"/>
      <c r="PEY108" s="229"/>
      <c r="PEZ108" s="229"/>
      <c r="PFA108" s="229"/>
      <c r="PFB108" s="229"/>
      <c r="PFC108" s="229"/>
      <c r="PFD108" s="229"/>
      <c r="PFE108" s="229"/>
      <c r="PFF108" s="229"/>
      <c r="PFG108" s="229"/>
      <c r="PFH108" s="229"/>
      <c r="PFI108" s="229"/>
      <c r="PFJ108" s="229"/>
      <c r="PFK108" s="229"/>
      <c r="PFL108" s="229"/>
      <c r="PFM108" s="229"/>
      <c r="PFN108" s="229"/>
      <c r="PFO108" s="229"/>
      <c r="PFP108" s="229"/>
      <c r="PFQ108" s="229"/>
      <c r="PFR108" s="229"/>
      <c r="PFS108" s="229"/>
      <c r="PFT108" s="229"/>
      <c r="PFU108" s="229"/>
      <c r="PFV108" s="229"/>
      <c r="PFW108" s="229"/>
      <c r="PFX108" s="229"/>
      <c r="PFY108" s="229"/>
      <c r="PFZ108" s="229"/>
      <c r="PGA108" s="229"/>
      <c r="PGB108" s="229"/>
      <c r="PGC108" s="229"/>
      <c r="PGD108" s="229"/>
      <c r="PGE108" s="229"/>
      <c r="PGF108" s="229"/>
      <c r="PGG108" s="229"/>
      <c r="PGH108" s="229"/>
      <c r="PGI108" s="229"/>
      <c r="PGJ108" s="229"/>
      <c r="PGK108" s="229"/>
      <c r="PGL108" s="229"/>
      <c r="PGM108" s="229"/>
      <c r="PGN108" s="229"/>
      <c r="PGO108" s="229"/>
      <c r="PGP108" s="229"/>
      <c r="PGQ108" s="229"/>
      <c r="PGR108" s="229"/>
      <c r="PGS108" s="229"/>
      <c r="PGT108" s="229"/>
      <c r="PGU108" s="229"/>
      <c r="PGV108" s="229"/>
      <c r="PGW108" s="229"/>
      <c r="PGX108" s="229"/>
      <c r="PGY108" s="229"/>
      <c r="PGZ108" s="229"/>
      <c r="PHA108" s="229"/>
      <c r="PHB108" s="229"/>
      <c r="PHC108" s="229"/>
      <c r="PHD108" s="229"/>
      <c r="PHE108" s="229"/>
      <c r="PHF108" s="229"/>
      <c r="PHG108" s="229"/>
      <c r="PHH108" s="229"/>
      <c r="PHI108" s="229"/>
      <c r="PHJ108" s="229"/>
      <c r="PHK108" s="229"/>
      <c r="PHL108" s="229"/>
      <c r="PHM108" s="229"/>
      <c r="PHN108" s="229"/>
      <c r="PHO108" s="229"/>
      <c r="PHP108" s="229"/>
      <c r="PHQ108" s="229"/>
      <c r="PHR108" s="229"/>
      <c r="PHS108" s="229"/>
      <c r="PHT108" s="229"/>
      <c r="PHU108" s="229"/>
      <c r="PHV108" s="229"/>
      <c r="PHW108" s="229"/>
      <c r="PHX108" s="229"/>
      <c r="PHY108" s="229"/>
      <c r="PHZ108" s="229"/>
      <c r="PIA108" s="229"/>
      <c r="PIB108" s="229"/>
      <c r="PIC108" s="229"/>
      <c r="PID108" s="229"/>
      <c r="PIE108" s="229"/>
      <c r="PIF108" s="229"/>
      <c r="PIG108" s="229"/>
      <c r="PIH108" s="229"/>
      <c r="PII108" s="229"/>
      <c r="PIJ108" s="229"/>
      <c r="PIK108" s="229"/>
      <c r="PIL108" s="229"/>
      <c r="PIM108" s="229"/>
      <c r="PIN108" s="229"/>
      <c r="PIO108" s="229"/>
      <c r="PIP108" s="229"/>
      <c r="PIQ108" s="229"/>
      <c r="PIR108" s="229"/>
      <c r="PIS108" s="229"/>
      <c r="PIT108" s="229"/>
      <c r="PIU108" s="229"/>
      <c r="PIV108" s="229"/>
      <c r="PIW108" s="229"/>
      <c r="PIX108" s="229"/>
      <c r="PIY108" s="229"/>
      <c r="PIZ108" s="229"/>
      <c r="PJA108" s="229"/>
      <c r="PJB108" s="229"/>
      <c r="PJC108" s="229"/>
      <c r="PJD108" s="229"/>
      <c r="PJE108" s="229"/>
      <c r="PJF108" s="229"/>
      <c r="PJG108" s="229"/>
      <c r="PJH108" s="229"/>
      <c r="PJI108" s="229"/>
      <c r="PJJ108" s="229"/>
      <c r="PJK108" s="229"/>
      <c r="PJL108" s="229"/>
      <c r="PJM108" s="229"/>
      <c r="PJN108" s="229"/>
      <c r="PJO108" s="229"/>
      <c r="PJP108" s="229"/>
      <c r="PJQ108" s="229"/>
      <c r="PJR108" s="229"/>
      <c r="PJS108" s="229"/>
      <c r="PJT108" s="229"/>
      <c r="PJU108" s="229"/>
      <c r="PJV108" s="229"/>
      <c r="PJW108" s="229"/>
      <c r="PJX108" s="229"/>
      <c r="PJY108" s="229"/>
      <c r="PJZ108" s="229"/>
      <c r="PKA108" s="229"/>
      <c r="PKB108" s="229"/>
      <c r="PKC108" s="229"/>
      <c r="PKD108" s="229"/>
      <c r="PKE108" s="229"/>
      <c r="PKF108" s="229"/>
      <c r="PKG108" s="229"/>
      <c r="PKH108" s="229"/>
      <c r="PKI108" s="229"/>
      <c r="PKJ108" s="229"/>
      <c r="PKK108" s="229"/>
      <c r="PKL108" s="229"/>
      <c r="PKM108" s="229"/>
      <c r="PKN108" s="229"/>
      <c r="PKO108" s="229"/>
      <c r="PKP108" s="229"/>
      <c r="PKQ108" s="229"/>
      <c r="PKR108" s="229"/>
      <c r="PKS108" s="229"/>
      <c r="PKT108" s="229"/>
      <c r="PKU108" s="229"/>
      <c r="PKV108" s="229"/>
      <c r="PKW108" s="229"/>
      <c r="PKX108" s="229"/>
      <c r="PKY108" s="229"/>
      <c r="PKZ108" s="229"/>
      <c r="PLA108" s="229"/>
      <c r="PLB108" s="229"/>
      <c r="PLC108" s="229"/>
      <c r="PLD108" s="229"/>
      <c r="PLE108" s="229"/>
      <c r="PLF108" s="229"/>
      <c r="PLG108" s="229"/>
      <c r="PLH108" s="229"/>
      <c r="PLI108" s="229"/>
      <c r="PLJ108" s="229"/>
      <c r="PLK108" s="229"/>
      <c r="PLL108" s="229"/>
      <c r="PLM108" s="229"/>
      <c r="PLN108" s="229"/>
      <c r="PLO108" s="229"/>
      <c r="PLP108" s="229"/>
      <c r="PLQ108" s="229"/>
      <c r="PLR108" s="229"/>
      <c r="PLS108" s="229"/>
      <c r="PLT108" s="229"/>
      <c r="PLU108" s="229"/>
      <c r="PLV108" s="229"/>
      <c r="PLW108" s="229"/>
      <c r="PLX108" s="229"/>
      <c r="PLY108" s="229"/>
      <c r="PLZ108" s="229"/>
      <c r="PMA108" s="229"/>
      <c r="PMB108" s="229"/>
      <c r="PMC108" s="229"/>
      <c r="PMD108" s="229"/>
      <c r="PME108" s="229"/>
      <c r="PMF108" s="229"/>
      <c r="PMG108" s="229"/>
      <c r="PMH108" s="229"/>
      <c r="PMI108" s="229"/>
      <c r="PMJ108" s="229"/>
      <c r="PMK108" s="229"/>
      <c r="PML108" s="229"/>
      <c r="PMM108" s="229"/>
      <c r="PMN108" s="229"/>
      <c r="PMO108" s="229"/>
      <c r="PMP108" s="229"/>
      <c r="PMQ108" s="229"/>
      <c r="PMR108" s="229"/>
      <c r="PMS108" s="229"/>
      <c r="PMT108" s="229"/>
      <c r="PMU108" s="229"/>
      <c r="PMV108" s="229"/>
      <c r="PMW108" s="229"/>
      <c r="PMX108" s="229"/>
      <c r="PMY108" s="229"/>
      <c r="PMZ108" s="229"/>
      <c r="PNA108" s="229"/>
      <c r="PNB108" s="229"/>
      <c r="PNC108" s="229"/>
      <c r="PND108" s="229"/>
      <c r="PNE108" s="229"/>
      <c r="PNF108" s="229"/>
      <c r="PNG108" s="229"/>
      <c r="PNH108" s="229"/>
      <c r="PNI108" s="229"/>
      <c r="PNJ108" s="229"/>
      <c r="PNK108" s="229"/>
      <c r="PNL108" s="229"/>
      <c r="PNM108" s="229"/>
      <c r="PNN108" s="229"/>
      <c r="PNO108" s="229"/>
      <c r="PNP108" s="229"/>
      <c r="PNQ108" s="229"/>
      <c r="PNR108" s="229"/>
      <c r="PNS108" s="229"/>
      <c r="PNT108" s="229"/>
      <c r="PNU108" s="229"/>
      <c r="PNV108" s="229"/>
      <c r="PNW108" s="229"/>
      <c r="PNX108" s="229"/>
      <c r="PNY108" s="229"/>
      <c r="PNZ108" s="229"/>
      <c r="POA108" s="229"/>
      <c r="POB108" s="229"/>
      <c r="POC108" s="229"/>
      <c r="POD108" s="229"/>
      <c r="POE108" s="229"/>
      <c r="POF108" s="229"/>
      <c r="POG108" s="229"/>
      <c r="POH108" s="229"/>
      <c r="POI108" s="229"/>
      <c r="POJ108" s="229"/>
      <c r="POK108" s="229"/>
      <c r="POL108" s="229"/>
      <c r="POM108" s="229"/>
      <c r="PON108" s="229"/>
      <c r="POO108" s="229"/>
      <c r="POP108" s="229"/>
      <c r="POQ108" s="229"/>
      <c r="POR108" s="229"/>
      <c r="POS108" s="229"/>
      <c r="POT108" s="229"/>
      <c r="POU108" s="229"/>
      <c r="POV108" s="229"/>
      <c r="POW108" s="229"/>
      <c r="POX108" s="229"/>
      <c r="POY108" s="229"/>
      <c r="POZ108" s="229"/>
      <c r="PPA108" s="229"/>
      <c r="PPB108" s="229"/>
      <c r="PPC108" s="229"/>
      <c r="PPD108" s="229"/>
      <c r="PPE108" s="229"/>
      <c r="PPF108" s="229"/>
      <c r="PPG108" s="229"/>
      <c r="PPH108" s="229"/>
      <c r="PPI108" s="229"/>
      <c r="PPJ108" s="229"/>
      <c r="PPK108" s="229"/>
      <c r="PPL108" s="229"/>
      <c r="PPM108" s="229"/>
      <c r="PPN108" s="229"/>
      <c r="PPO108" s="229"/>
      <c r="PPP108" s="229"/>
      <c r="PPQ108" s="229"/>
      <c r="PPR108" s="229"/>
      <c r="PPS108" s="229"/>
      <c r="PPT108" s="229"/>
      <c r="PPU108" s="229"/>
      <c r="PPV108" s="229"/>
      <c r="PPW108" s="229"/>
      <c r="PPX108" s="229"/>
      <c r="PPY108" s="229"/>
      <c r="PPZ108" s="229"/>
      <c r="PQA108" s="229"/>
      <c r="PQB108" s="229"/>
      <c r="PQC108" s="229"/>
      <c r="PQD108" s="229"/>
      <c r="PQE108" s="229"/>
      <c r="PQF108" s="229"/>
      <c r="PQG108" s="229"/>
      <c r="PQH108" s="229"/>
      <c r="PQI108" s="229"/>
      <c r="PQJ108" s="229"/>
      <c r="PQK108" s="229"/>
      <c r="PQL108" s="229"/>
      <c r="PQM108" s="229"/>
      <c r="PQN108" s="229"/>
      <c r="PQO108" s="229"/>
      <c r="PQP108" s="229"/>
      <c r="PQQ108" s="229"/>
      <c r="PQR108" s="229"/>
      <c r="PQS108" s="229"/>
      <c r="PQT108" s="229"/>
      <c r="PQU108" s="229"/>
      <c r="PQV108" s="229"/>
      <c r="PQW108" s="229"/>
      <c r="PQX108" s="229"/>
      <c r="PQY108" s="229"/>
      <c r="PQZ108" s="229"/>
      <c r="PRA108" s="229"/>
      <c r="PRB108" s="229"/>
      <c r="PRC108" s="229"/>
      <c r="PRD108" s="229"/>
      <c r="PRE108" s="229"/>
      <c r="PRF108" s="229"/>
      <c r="PRG108" s="229"/>
      <c r="PRH108" s="229"/>
      <c r="PRI108" s="229"/>
      <c r="PRJ108" s="229"/>
      <c r="PRK108" s="229"/>
      <c r="PRL108" s="229"/>
      <c r="PRM108" s="229"/>
      <c r="PRN108" s="229"/>
      <c r="PRO108" s="229"/>
      <c r="PRP108" s="229"/>
      <c r="PRQ108" s="229"/>
      <c r="PRR108" s="229"/>
      <c r="PRS108" s="229"/>
      <c r="PRT108" s="229"/>
      <c r="PRU108" s="229"/>
      <c r="PRV108" s="229"/>
      <c r="PRW108" s="229"/>
      <c r="PRX108" s="229"/>
      <c r="PRY108" s="229"/>
      <c r="PRZ108" s="229"/>
      <c r="PSA108" s="229"/>
      <c r="PSB108" s="229"/>
      <c r="PSC108" s="229"/>
      <c r="PSD108" s="229"/>
      <c r="PSE108" s="229"/>
      <c r="PSF108" s="229"/>
      <c r="PSG108" s="229"/>
      <c r="PSH108" s="229"/>
      <c r="PSI108" s="229"/>
      <c r="PSJ108" s="229"/>
      <c r="PSK108" s="229"/>
      <c r="PSL108" s="229"/>
      <c r="PSM108" s="229"/>
      <c r="PSN108" s="229"/>
      <c r="PSO108" s="229"/>
      <c r="PSP108" s="229"/>
      <c r="PSQ108" s="229"/>
      <c r="PSR108" s="229"/>
      <c r="PSS108" s="229"/>
      <c r="PST108" s="229"/>
      <c r="PSU108" s="229"/>
      <c r="PSV108" s="229"/>
      <c r="PSW108" s="229"/>
      <c r="PSX108" s="229"/>
      <c r="PSY108" s="229"/>
      <c r="PSZ108" s="229"/>
      <c r="PTA108" s="229"/>
      <c r="PTB108" s="229"/>
      <c r="PTC108" s="229"/>
      <c r="PTD108" s="229"/>
      <c r="PTE108" s="229"/>
      <c r="PTF108" s="229"/>
      <c r="PTG108" s="229"/>
      <c r="PTH108" s="229"/>
      <c r="PTI108" s="229"/>
      <c r="PTJ108" s="229"/>
      <c r="PTK108" s="229"/>
      <c r="PTL108" s="229"/>
      <c r="PTM108" s="229"/>
      <c r="PTN108" s="229"/>
      <c r="PTO108" s="229"/>
      <c r="PTP108" s="229"/>
      <c r="PTQ108" s="229"/>
      <c r="PTR108" s="229"/>
      <c r="PTS108" s="229"/>
      <c r="PTT108" s="229"/>
      <c r="PTU108" s="229"/>
      <c r="PTV108" s="229"/>
      <c r="PTW108" s="229"/>
      <c r="PTX108" s="229"/>
      <c r="PTY108" s="229"/>
      <c r="PTZ108" s="229"/>
      <c r="PUA108" s="229"/>
      <c r="PUB108" s="229"/>
      <c r="PUC108" s="229"/>
      <c r="PUD108" s="229"/>
      <c r="PUE108" s="229"/>
      <c r="PUF108" s="229"/>
      <c r="PUG108" s="229"/>
      <c r="PUH108" s="229"/>
      <c r="PUI108" s="229"/>
      <c r="PUJ108" s="229"/>
      <c r="PUK108" s="229"/>
      <c r="PUL108" s="229"/>
      <c r="PUM108" s="229"/>
      <c r="PUN108" s="229"/>
      <c r="PUO108" s="229"/>
      <c r="PUP108" s="229"/>
      <c r="PUQ108" s="229"/>
      <c r="PUR108" s="229"/>
      <c r="PUS108" s="229"/>
      <c r="PUT108" s="229"/>
      <c r="PUU108" s="229"/>
      <c r="PUV108" s="229"/>
      <c r="PUW108" s="229"/>
      <c r="PUX108" s="229"/>
      <c r="PUY108" s="229"/>
      <c r="PUZ108" s="229"/>
      <c r="PVA108" s="229"/>
      <c r="PVB108" s="229"/>
      <c r="PVC108" s="229"/>
      <c r="PVD108" s="229"/>
      <c r="PVE108" s="229"/>
      <c r="PVF108" s="229"/>
      <c r="PVG108" s="229"/>
      <c r="PVH108" s="229"/>
      <c r="PVI108" s="229"/>
      <c r="PVJ108" s="229"/>
      <c r="PVK108" s="229"/>
      <c r="PVL108" s="229"/>
      <c r="PVM108" s="229"/>
      <c r="PVN108" s="229"/>
      <c r="PVO108" s="229"/>
      <c r="PVP108" s="229"/>
      <c r="PVQ108" s="229"/>
      <c r="PVR108" s="229"/>
      <c r="PVS108" s="229"/>
      <c r="PVT108" s="229"/>
      <c r="PVU108" s="229"/>
      <c r="PVV108" s="229"/>
      <c r="PVW108" s="229"/>
      <c r="PVX108" s="229"/>
      <c r="PVY108" s="229"/>
      <c r="PVZ108" s="229"/>
      <c r="PWA108" s="229"/>
      <c r="PWB108" s="229"/>
      <c r="PWC108" s="229"/>
      <c r="PWD108" s="229"/>
      <c r="PWE108" s="229"/>
      <c r="PWF108" s="229"/>
      <c r="PWG108" s="229"/>
      <c r="PWH108" s="229"/>
      <c r="PWI108" s="229"/>
      <c r="PWJ108" s="229"/>
      <c r="PWK108" s="229"/>
      <c r="PWL108" s="229"/>
      <c r="PWM108" s="229"/>
      <c r="PWN108" s="229"/>
      <c r="PWO108" s="229"/>
      <c r="PWP108" s="229"/>
      <c r="PWQ108" s="229"/>
      <c r="PWR108" s="229"/>
      <c r="PWS108" s="229"/>
      <c r="PWT108" s="229"/>
      <c r="PWU108" s="229"/>
      <c r="PWV108" s="229"/>
      <c r="PWW108" s="229"/>
      <c r="PWX108" s="229"/>
      <c r="PWY108" s="229"/>
      <c r="PWZ108" s="229"/>
      <c r="PXA108" s="229"/>
      <c r="PXB108" s="229"/>
      <c r="PXC108" s="229"/>
      <c r="PXD108" s="229"/>
      <c r="PXE108" s="229"/>
      <c r="PXF108" s="229"/>
      <c r="PXG108" s="229"/>
      <c r="PXH108" s="229"/>
      <c r="PXI108" s="229"/>
      <c r="PXJ108" s="229"/>
      <c r="PXK108" s="229"/>
      <c r="PXL108" s="229"/>
      <c r="PXM108" s="229"/>
      <c r="PXN108" s="229"/>
      <c r="PXO108" s="229"/>
      <c r="PXP108" s="229"/>
      <c r="PXQ108" s="229"/>
      <c r="PXR108" s="229"/>
      <c r="PXS108" s="229"/>
      <c r="PXT108" s="229"/>
      <c r="PXU108" s="229"/>
      <c r="PXV108" s="229"/>
      <c r="PXW108" s="229"/>
      <c r="PXX108" s="229"/>
      <c r="PXY108" s="229"/>
      <c r="PXZ108" s="229"/>
      <c r="PYA108" s="229"/>
      <c r="PYB108" s="229"/>
      <c r="PYC108" s="229"/>
      <c r="PYD108" s="229"/>
      <c r="PYE108" s="229"/>
      <c r="PYF108" s="229"/>
      <c r="PYG108" s="229"/>
      <c r="PYH108" s="229"/>
      <c r="PYI108" s="229"/>
      <c r="PYJ108" s="229"/>
      <c r="PYK108" s="229"/>
      <c r="PYL108" s="229"/>
      <c r="PYM108" s="229"/>
      <c r="PYN108" s="229"/>
      <c r="PYO108" s="229"/>
      <c r="PYP108" s="229"/>
      <c r="PYQ108" s="229"/>
      <c r="PYR108" s="229"/>
      <c r="PYS108" s="229"/>
      <c r="PYT108" s="229"/>
      <c r="PYU108" s="229"/>
      <c r="PYV108" s="229"/>
      <c r="PYW108" s="229"/>
      <c r="PYX108" s="229"/>
      <c r="PYY108" s="229"/>
      <c r="PYZ108" s="229"/>
      <c r="PZA108" s="229"/>
      <c r="PZB108" s="229"/>
      <c r="PZC108" s="229"/>
      <c r="PZD108" s="229"/>
      <c r="PZE108" s="229"/>
      <c r="PZF108" s="229"/>
      <c r="PZG108" s="229"/>
      <c r="PZH108" s="229"/>
      <c r="PZI108" s="229"/>
      <c r="PZJ108" s="229"/>
      <c r="PZK108" s="229"/>
      <c r="PZL108" s="229"/>
      <c r="PZM108" s="229"/>
      <c r="PZN108" s="229"/>
      <c r="PZO108" s="229"/>
      <c r="PZP108" s="229"/>
      <c r="PZQ108" s="229"/>
      <c r="PZR108" s="229"/>
      <c r="PZS108" s="229"/>
      <c r="PZT108" s="229"/>
      <c r="PZU108" s="229"/>
      <c r="PZV108" s="229"/>
      <c r="PZW108" s="229"/>
      <c r="PZX108" s="229"/>
      <c r="PZY108" s="229"/>
      <c r="PZZ108" s="229"/>
      <c r="QAA108" s="229"/>
      <c r="QAB108" s="229"/>
      <c r="QAC108" s="229"/>
      <c r="QAD108" s="229"/>
      <c r="QAE108" s="229"/>
      <c r="QAF108" s="229"/>
      <c r="QAG108" s="229"/>
      <c r="QAH108" s="229"/>
      <c r="QAI108" s="229"/>
      <c r="QAJ108" s="229"/>
      <c r="QAK108" s="229"/>
      <c r="QAL108" s="229"/>
      <c r="QAM108" s="229"/>
      <c r="QAN108" s="229"/>
      <c r="QAO108" s="229"/>
      <c r="QAP108" s="229"/>
      <c r="QAQ108" s="229"/>
      <c r="QAR108" s="229"/>
      <c r="QAS108" s="229"/>
      <c r="QAT108" s="229"/>
      <c r="QAU108" s="229"/>
      <c r="QAV108" s="229"/>
      <c r="QAW108" s="229"/>
      <c r="QAX108" s="229"/>
      <c r="QAY108" s="229"/>
      <c r="QAZ108" s="229"/>
      <c r="QBA108" s="229"/>
      <c r="QBB108" s="229"/>
      <c r="QBC108" s="229"/>
      <c r="QBD108" s="229"/>
      <c r="QBE108" s="229"/>
      <c r="QBF108" s="229"/>
      <c r="QBG108" s="229"/>
      <c r="QBH108" s="229"/>
      <c r="QBI108" s="229"/>
      <c r="QBJ108" s="229"/>
      <c r="QBK108" s="229"/>
      <c r="QBL108" s="229"/>
      <c r="QBM108" s="229"/>
      <c r="QBN108" s="229"/>
      <c r="QBO108" s="229"/>
      <c r="QBP108" s="229"/>
      <c r="QBQ108" s="229"/>
      <c r="QBR108" s="229"/>
      <c r="QBS108" s="229"/>
      <c r="QBT108" s="229"/>
      <c r="QBU108" s="229"/>
      <c r="QBV108" s="229"/>
      <c r="QBW108" s="229"/>
      <c r="QBX108" s="229"/>
      <c r="QBY108" s="229"/>
      <c r="QBZ108" s="229"/>
      <c r="QCA108" s="229"/>
      <c r="QCB108" s="229"/>
      <c r="QCC108" s="229"/>
      <c r="QCD108" s="229"/>
      <c r="QCE108" s="229"/>
      <c r="QCF108" s="229"/>
      <c r="QCG108" s="229"/>
      <c r="QCH108" s="229"/>
      <c r="QCI108" s="229"/>
      <c r="QCJ108" s="229"/>
      <c r="QCK108" s="229"/>
      <c r="QCL108" s="229"/>
      <c r="QCM108" s="229"/>
      <c r="QCN108" s="229"/>
      <c r="QCO108" s="229"/>
      <c r="QCP108" s="229"/>
      <c r="QCQ108" s="229"/>
      <c r="QCR108" s="229"/>
      <c r="QCS108" s="229"/>
      <c r="QCT108" s="229"/>
      <c r="QCU108" s="229"/>
      <c r="QCV108" s="229"/>
      <c r="QCW108" s="229"/>
      <c r="QCX108" s="229"/>
      <c r="QCY108" s="229"/>
      <c r="QCZ108" s="229"/>
      <c r="QDA108" s="229"/>
      <c r="QDB108" s="229"/>
      <c r="QDC108" s="229"/>
      <c r="QDD108" s="229"/>
      <c r="QDE108" s="229"/>
      <c r="QDF108" s="229"/>
      <c r="QDG108" s="229"/>
      <c r="QDH108" s="229"/>
      <c r="QDI108" s="229"/>
      <c r="QDJ108" s="229"/>
      <c r="QDK108" s="229"/>
      <c r="QDL108" s="229"/>
      <c r="QDM108" s="229"/>
      <c r="QDN108" s="229"/>
      <c r="QDO108" s="229"/>
      <c r="QDP108" s="229"/>
      <c r="QDQ108" s="229"/>
      <c r="QDR108" s="229"/>
      <c r="QDS108" s="229"/>
      <c r="QDT108" s="229"/>
      <c r="QDU108" s="229"/>
      <c r="QDV108" s="229"/>
      <c r="QDW108" s="229"/>
      <c r="QDX108" s="229"/>
      <c r="QDY108" s="229"/>
      <c r="QDZ108" s="229"/>
      <c r="QEA108" s="229"/>
      <c r="QEB108" s="229"/>
      <c r="QEC108" s="229"/>
      <c r="QED108" s="229"/>
      <c r="QEE108" s="229"/>
      <c r="QEF108" s="229"/>
      <c r="QEG108" s="229"/>
      <c r="QEH108" s="229"/>
      <c r="QEI108" s="229"/>
      <c r="QEJ108" s="229"/>
      <c r="QEK108" s="229"/>
      <c r="QEL108" s="229"/>
      <c r="QEM108" s="229"/>
      <c r="QEN108" s="229"/>
      <c r="QEO108" s="229"/>
      <c r="QEP108" s="229"/>
      <c r="QEQ108" s="229"/>
      <c r="QER108" s="229"/>
      <c r="QES108" s="229"/>
      <c r="QET108" s="229"/>
      <c r="QEU108" s="229"/>
      <c r="QEV108" s="229"/>
      <c r="QEW108" s="229"/>
      <c r="QEX108" s="229"/>
      <c r="QEY108" s="229"/>
      <c r="QEZ108" s="229"/>
      <c r="QFA108" s="229"/>
      <c r="QFB108" s="229"/>
      <c r="QFC108" s="229"/>
      <c r="QFD108" s="229"/>
      <c r="QFE108" s="229"/>
      <c r="QFF108" s="229"/>
      <c r="QFG108" s="229"/>
      <c r="QFH108" s="229"/>
      <c r="QFI108" s="229"/>
      <c r="QFJ108" s="229"/>
      <c r="QFK108" s="229"/>
      <c r="QFL108" s="229"/>
      <c r="QFM108" s="229"/>
      <c r="QFN108" s="229"/>
      <c r="QFO108" s="229"/>
      <c r="QFP108" s="229"/>
      <c r="QFQ108" s="229"/>
      <c r="QFR108" s="229"/>
      <c r="QFS108" s="229"/>
      <c r="QFT108" s="229"/>
      <c r="QFU108" s="229"/>
      <c r="QFV108" s="229"/>
      <c r="QFW108" s="229"/>
      <c r="QFX108" s="229"/>
      <c r="QFY108" s="229"/>
      <c r="QFZ108" s="229"/>
      <c r="QGA108" s="229"/>
      <c r="QGB108" s="229"/>
      <c r="QGC108" s="229"/>
      <c r="QGD108" s="229"/>
      <c r="QGE108" s="229"/>
      <c r="QGF108" s="229"/>
      <c r="QGG108" s="229"/>
      <c r="QGH108" s="229"/>
      <c r="QGI108" s="229"/>
      <c r="QGJ108" s="229"/>
      <c r="QGK108" s="229"/>
      <c r="QGL108" s="229"/>
      <c r="QGM108" s="229"/>
      <c r="QGN108" s="229"/>
      <c r="QGO108" s="229"/>
      <c r="QGP108" s="229"/>
      <c r="QGQ108" s="229"/>
      <c r="QGR108" s="229"/>
      <c r="QGS108" s="229"/>
      <c r="QGT108" s="229"/>
      <c r="QGU108" s="229"/>
      <c r="QGV108" s="229"/>
      <c r="QGW108" s="229"/>
      <c r="QGX108" s="229"/>
      <c r="QGY108" s="229"/>
      <c r="QGZ108" s="229"/>
      <c r="QHA108" s="229"/>
      <c r="QHB108" s="229"/>
      <c r="QHC108" s="229"/>
      <c r="QHD108" s="229"/>
      <c r="QHE108" s="229"/>
      <c r="QHF108" s="229"/>
      <c r="QHG108" s="229"/>
      <c r="QHH108" s="229"/>
      <c r="QHI108" s="229"/>
      <c r="QHJ108" s="229"/>
      <c r="QHK108" s="229"/>
      <c r="QHL108" s="229"/>
      <c r="QHM108" s="229"/>
      <c r="QHN108" s="229"/>
      <c r="QHO108" s="229"/>
      <c r="QHP108" s="229"/>
      <c r="QHQ108" s="229"/>
      <c r="QHR108" s="229"/>
      <c r="QHS108" s="229"/>
      <c r="QHT108" s="229"/>
      <c r="QHU108" s="229"/>
      <c r="QHV108" s="229"/>
      <c r="QHW108" s="229"/>
      <c r="QHX108" s="229"/>
      <c r="QHY108" s="229"/>
      <c r="QHZ108" s="229"/>
      <c r="QIA108" s="229"/>
      <c r="QIB108" s="229"/>
      <c r="QIC108" s="229"/>
      <c r="QID108" s="229"/>
      <c r="QIE108" s="229"/>
      <c r="QIF108" s="229"/>
      <c r="QIG108" s="229"/>
      <c r="QIH108" s="229"/>
      <c r="QII108" s="229"/>
      <c r="QIJ108" s="229"/>
      <c r="QIK108" s="229"/>
      <c r="QIL108" s="229"/>
      <c r="QIM108" s="229"/>
      <c r="QIN108" s="229"/>
      <c r="QIO108" s="229"/>
      <c r="QIP108" s="229"/>
      <c r="QIQ108" s="229"/>
      <c r="QIR108" s="229"/>
      <c r="QIS108" s="229"/>
      <c r="QIT108" s="229"/>
      <c r="QIU108" s="229"/>
      <c r="QIV108" s="229"/>
      <c r="QIW108" s="229"/>
      <c r="QIX108" s="229"/>
      <c r="QIY108" s="229"/>
      <c r="QIZ108" s="229"/>
      <c r="QJA108" s="229"/>
      <c r="QJB108" s="229"/>
      <c r="QJC108" s="229"/>
      <c r="QJD108" s="229"/>
      <c r="QJE108" s="229"/>
      <c r="QJF108" s="229"/>
      <c r="QJG108" s="229"/>
      <c r="QJH108" s="229"/>
      <c r="QJI108" s="229"/>
      <c r="QJJ108" s="229"/>
      <c r="QJK108" s="229"/>
      <c r="QJL108" s="229"/>
      <c r="QJM108" s="229"/>
      <c r="QJN108" s="229"/>
      <c r="QJO108" s="229"/>
      <c r="QJP108" s="229"/>
      <c r="QJQ108" s="229"/>
      <c r="QJR108" s="229"/>
      <c r="QJS108" s="229"/>
      <c r="QJT108" s="229"/>
      <c r="QJU108" s="229"/>
      <c r="QJV108" s="229"/>
      <c r="QJW108" s="229"/>
      <c r="QJX108" s="229"/>
      <c r="QJY108" s="229"/>
      <c r="QJZ108" s="229"/>
      <c r="QKA108" s="229"/>
      <c r="QKB108" s="229"/>
      <c r="QKC108" s="229"/>
      <c r="QKD108" s="229"/>
      <c r="QKE108" s="229"/>
      <c r="QKF108" s="229"/>
      <c r="QKG108" s="229"/>
      <c r="QKH108" s="229"/>
      <c r="QKI108" s="229"/>
      <c r="QKJ108" s="229"/>
      <c r="QKK108" s="229"/>
      <c r="QKL108" s="229"/>
      <c r="QKM108" s="229"/>
      <c r="QKN108" s="229"/>
      <c r="QKO108" s="229"/>
      <c r="QKP108" s="229"/>
      <c r="QKQ108" s="229"/>
      <c r="QKR108" s="229"/>
      <c r="QKS108" s="229"/>
      <c r="QKT108" s="229"/>
      <c r="QKU108" s="229"/>
      <c r="QKV108" s="229"/>
      <c r="QKW108" s="229"/>
      <c r="QKX108" s="229"/>
      <c r="QKY108" s="229"/>
      <c r="QKZ108" s="229"/>
      <c r="QLA108" s="229"/>
      <c r="QLB108" s="229"/>
      <c r="QLC108" s="229"/>
      <c r="QLD108" s="229"/>
      <c r="QLE108" s="229"/>
      <c r="QLF108" s="229"/>
      <c r="QLG108" s="229"/>
      <c r="QLH108" s="229"/>
      <c r="QLI108" s="229"/>
      <c r="QLJ108" s="229"/>
      <c r="QLK108" s="229"/>
      <c r="QLL108" s="229"/>
      <c r="QLM108" s="229"/>
      <c r="QLN108" s="229"/>
      <c r="QLO108" s="229"/>
      <c r="QLP108" s="229"/>
      <c r="QLQ108" s="229"/>
      <c r="QLR108" s="229"/>
      <c r="QLS108" s="229"/>
      <c r="QLT108" s="229"/>
      <c r="QLU108" s="229"/>
      <c r="QLV108" s="229"/>
      <c r="QLW108" s="229"/>
      <c r="QLX108" s="229"/>
      <c r="QLY108" s="229"/>
      <c r="QLZ108" s="229"/>
      <c r="QMA108" s="229"/>
      <c r="QMB108" s="229"/>
      <c r="QMC108" s="229"/>
      <c r="QMD108" s="229"/>
      <c r="QME108" s="229"/>
      <c r="QMF108" s="229"/>
      <c r="QMG108" s="229"/>
      <c r="QMH108" s="229"/>
      <c r="QMI108" s="229"/>
      <c r="QMJ108" s="229"/>
      <c r="QMK108" s="229"/>
      <c r="QML108" s="229"/>
      <c r="QMM108" s="229"/>
      <c r="QMN108" s="229"/>
      <c r="QMO108" s="229"/>
      <c r="QMP108" s="229"/>
      <c r="QMQ108" s="229"/>
      <c r="QMR108" s="229"/>
      <c r="QMS108" s="229"/>
      <c r="QMT108" s="229"/>
      <c r="QMU108" s="229"/>
      <c r="QMV108" s="229"/>
      <c r="QMW108" s="229"/>
      <c r="QMX108" s="229"/>
      <c r="QMY108" s="229"/>
      <c r="QMZ108" s="229"/>
      <c r="QNA108" s="229"/>
      <c r="QNB108" s="229"/>
      <c r="QNC108" s="229"/>
      <c r="QND108" s="229"/>
      <c r="QNE108" s="229"/>
      <c r="QNF108" s="229"/>
      <c r="QNG108" s="229"/>
      <c r="QNH108" s="229"/>
      <c r="QNI108" s="229"/>
      <c r="QNJ108" s="229"/>
      <c r="QNK108" s="229"/>
      <c r="QNL108" s="229"/>
      <c r="QNM108" s="229"/>
      <c r="QNN108" s="229"/>
      <c r="QNO108" s="229"/>
      <c r="QNP108" s="229"/>
      <c r="QNQ108" s="229"/>
      <c r="QNR108" s="229"/>
      <c r="QNS108" s="229"/>
      <c r="QNT108" s="229"/>
      <c r="QNU108" s="229"/>
      <c r="QNV108" s="229"/>
      <c r="QNW108" s="229"/>
      <c r="QNX108" s="229"/>
      <c r="QNY108" s="229"/>
      <c r="QNZ108" s="229"/>
      <c r="QOA108" s="229"/>
      <c r="QOB108" s="229"/>
      <c r="QOC108" s="229"/>
      <c r="QOD108" s="229"/>
      <c r="QOE108" s="229"/>
      <c r="QOF108" s="229"/>
      <c r="QOG108" s="229"/>
      <c r="QOH108" s="229"/>
      <c r="QOI108" s="229"/>
      <c r="QOJ108" s="229"/>
      <c r="QOK108" s="229"/>
      <c r="QOL108" s="229"/>
      <c r="QOM108" s="229"/>
      <c r="QON108" s="229"/>
      <c r="QOO108" s="229"/>
      <c r="QOP108" s="229"/>
      <c r="QOQ108" s="229"/>
      <c r="QOR108" s="229"/>
      <c r="QOS108" s="229"/>
      <c r="QOT108" s="229"/>
      <c r="QOU108" s="229"/>
      <c r="QOV108" s="229"/>
      <c r="QOW108" s="229"/>
      <c r="QOX108" s="229"/>
      <c r="QOY108" s="229"/>
      <c r="QOZ108" s="229"/>
      <c r="QPA108" s="229"/>
      <c r="QPB108" s="229"/>
      <c r="QPC108" s="229"/>
      <c r="QPD108" s="229"/>
      <c r="QPE108" s="229"/>
      <c r="QPF108" s="229"/>
      <c r="QPG108" s="229"/>
      <c r="QPH108" s="229"/>
      <c r="QPI108" s="229"/>
      <c r="QPJ108" s="229"/>
      <c r="QPK108" s="229"/>
      <c r="QPL108" s="229"/>
      <c r="QPM108" s="229"/>
      <c r="QPN108" s="229"/>
      <c r="QPO108" s="229"/>
      <c r="QPP108" s="229"/>
      <c r="QPQ108" s="229"/>
      <c r="QPR108" s="229"/>
      <c r="QPS108" s="229"/>
      <c r="QPT108" s="229"/>
      <c r="QPU108" s="229"/>
      <c r="QPV108" s="229"/>
      <c r="QPW108" s="229"/>
      <c r="QPX108" s="229"/>
      <c r="QPY108" s="229"/>
      <c r="QPZ108" s="229"/>
      <c r="QQA108" s="229"/>
      <c r="QQB108" s="229"/>
      <c r="QQC108" s="229"/>
      <c r="QQD108" s="229"/>
      <c r="QQE108" s="229"/>
      <c r="QQF108" s="229"/>
      <c r="QQG108" s="229"/>
      <c r="QQH108" s="229"/>
      <c r="QQI108" s="229"/>
      <c r="QQJ108" s="229"/>
      <c r="QQK108" s="229"/>
      <c r="QQL108" s="229"/>
      <c r="QQM108" s="229"/>
      <c r="QQN108" s="229"/>
      <c r="QQO108" s="229"/>
      <c r="QQP108" s="229"/>
      <c r="QQQ108" s="229"/>
      <c r="QQR108" s="229"/>
      <c r="QQS108" s="229"/>
      <c r="QQT108" s="229"/>
      <c r="QQU108" s="229"/>
      <c r="QQV108" s="229"/>
      <c r="QQW108" s="229"/>
      <c r="QQX108" s="229"/>
      <c r="QQY108" s="229"/>
      <c r="QQZ108" s="229"/>
      <c r="QRA108" s="229"/>
      <c r="QRB108" s="229"/>
      <c r="QRC108" s="229"/>
      <c r="QRD108" s="229"/>
      <c r="QRE108" s="229"/>
      <c r="QRF108" s="229"/>
      <c r="QRG108" s="229"/>
      <c r="QRH108" s="229"/>
      <c r="QRI108" s="229"/>
      <c r="QRJ108" s="229"/>
      <c r="QRK108" s="229"/>
      <c r="QRL108" s="229"/>
      <c r="QRM108" s="229"/>
      <c r="QRN108" s="229"/>
      <c r="QRO108" s="229"/>
      <c r="QRP108" s="229"/>
      <c r="QRQ108" s="229"/>
      <c r="QRR108" s="229"/>
      <c r="QRS108" s="229"/>
      <c r="QRT108" s="229"/>
      <c r="QRU108" s="229"/>
      <c r="QRV108" s="229"/>
      <c r="QRW108" s="229"/>
      <c r="QRX108" s="229"/>
      <c r="QRY108" s="229"/>
      <c r="QRZ108" s="229"/>
      <c r="QSA108" s="229"/>
      <c r="QSB108" s="229"/>
      <c r="QSC108" s="229"/>
      <c r="QSD108" s="229"/>
      <c r="QSE108" s="229"/>
      <c r="QSF108" s="229"/>
      <c r="QSG108" s="229"/>
      <c r="QSH108" s="229"/>
      <c r="QSI108" s="229"/>
      <c r="QSJ108" s="229"/>
      <c r="QSK108" s="229"/>
      <c r="QSL108" s="229"/>
      <c r="QSM108" s="229"/>
      <c r="QSN108" s="229"/>
      <c r="QSO108" s="229"/>
      <c r="QSP108" s="229"/>
      <c r="QSQ108" s="229"/>
      <c r="QSR108" s="229"/>
      <c r="QSS108" s="229"/>
      <c r="QST108" s="229"/>
      <c r="QSU108" s="229"/>
      <c r="QSV108" s="229"/>
      <c r="QSW108" s="229"/>
      <c r="QSX108" s="229"/>
      <c r="QSY108" s="229"/>
      <c r="QSZ108" s="229"/>
      <c r="QTA108" s="229"/>
      <c r="QTB108" s="229"/>
      <c r="QTC108" s="229"/>
      <c r="QTD108" s="229"/>
      <c r="QTE108" s="229"/>
      <c r="QTF108" s="229"/>
      <c r="QTG108" s="229"/>
      <c r="QTH108" s="229"/>
      <c r="QTI108" s="229"/>
      <c r="QTJ108" s="229"/>
      <c r="QTK108" s="229"/>
      <c r="QTL108" s="229"/>
      <c r="QTM108" s="229"/>
      <c r="QTN108" s="229"/>
      <c r="QTO108" s="229"/>
      <c r="QTP108" s="229"/>
      <c r="QTQ108" s="229"/>
      <c r="QTR108" s="229"/>
      <c r="QTS108" s="229"/>
      <c r="QTT108" s="229"/>
      <c r="QTU108" s="229"/>
      <c r="QTV108" s="229"/>
      <c r="QTW108" s="229"/>
      <c r="QTX108" s="229"/>
      <c r="QTY108" s="229"/>
      <c r="QTZ108" s="229"/>
      <c r="QUA108" s="229"/>
      <c r="QUB108" s="229"/>
      <c r="QUC108" s="229"/>
      <c r="QUD108" s="229"/>
      <c r="QUE108" s="229"/>
      <c r="QUF108" s="229"/>
      <c r="QUG108" s="229"/>
      <c r="QUH108" s="229"/>
      <c r="QUI108" s="229"/>
      <c r="QUJ108" s="229"/>
      <c r="QUK108" s="229"/>
      <c r="QUL108" s="229"/>
      <c r="QUM108" s="229"/>
      <c r="QUN108" s="229"/>
      <c r="QUO108" s="229"/>
      <c r="QUP108" s="229"/>
      <c r="QUQ108" s="229"/>
      <c r="QUR108" s="229"/>
      <c r="QUS108" s="229"/>
      <c r="QUT108" s="229"/>
      <c r="QUU108" s="229"/>
      <c r="QUV108" s="229"/>
      <c r="QUW108" s="229"/>
      <c r="QUX108" s="229"/>
      <c r="QUY108" s="229"/>
      <c r="QUZ108" s="229"/>
      <c r="QVA108" s="229"/>
      <c r="QVB108" s="229"/>
      <c r="QVC108" s="229"/>
      <c r="QVD108" s="229"/>
      <c r="QVE108" s="229"/>
      <c r="QVF108" s="229"/>
      <c r="QVG108" s="229"/>
      <c r="QVH108" s="229"/>
      <c r="QVI108" s="229"/>
      <c r="QVJ108" s="229"/>
      <c r="QVK108" s="229"/>
      <c r="QVL108" s="229"/>
      <c r="QVM108" s="229"/>
      <c r="QVN108" s="229"/>
      <c r="QVO108" s="229"/>
      <c r="QVP108" s="229"/>
      <c r="QVQ108" s="229"/>
      <c r="QVR108" s="229"/>
      <c r="QVS108" s="229"/>
      <c r="QVT108" s="229"/>
      <c r="QVU108" s="229"/>
      <c r="QVV108" s="229"/>
      <c r="QVW108" s="229"/>
      <c r="QVX108" s="229"/>
      <c r="QVY108" s="229"/>
      <c r="QVZ108" s="229"/>
      <c r="QWA108" s="229"/>
      <c r="QWB108" s="229"/>
      <c r="QWC108" s="229"/>
      <c r="QWD108" s="229"/>
      <c r="QWE108" s="229"/>
      <c r="QWF108" s="229"/>
      <c r="QWG108" s="229"/>
      <c r="QWH108" s="229"/>
      <c r="QWI108" s="229"/>
      <c r="QWJ108" s="229"/>
      <c r="QWK108" s="229"/>
      <c r="QWL108" s="229"/>
      <c r="QWM108" s="229"/>
      <c r="QWN108" s="229"/>
      <c r="QWO108" s="229"/>
      <c r="QWP108" s="229"/>
      <c r="QWQ108" s="229"/>
      <c r="QWR108" s="229"/>
      <c r="QWS108" s="229"/>
      <c r="QWT108" s="229"/>
      <c r="QWU108" s="229"/>
      <c r="QWV108" s="229"/>
      <c r="QWW108" s="229"/>
      <c r="QWX108" s="229"/>
      <c r="QWY108" s="229"/>
      <c r="QWZ108" s="229"/>
      <c r="QXA108" s="229"/>
      <c r="QXB108" s="229"/>
      <c r="QXC108" s="229"/>
      <c r="QXD108" s="229"/>
      <c r="QXE108" s="229"/>
      <c r="QXF108" s="229"/>
      <c r="QXG108" s="229"/>
      <c r="QXH108" s="229"/>
      <c r="QXI108" s="229"/>
      <c r="QXJ108" s="229"/>
      <c r="QXK108" s="229"/>
      <c r="QXL108" s="229"/>
      <c r="QXM108" s="229"/>
      <c r="QXN108" s="229"/>
      <c r="QXO108" s="229"/>
      <c r="QXP108" s="229"/>
      <c r="QXQ108" s="229"/>
      <c r="QXR108" s="229"/>
      <c r="QXS108" s="229"/>
      <c r="QXT108" s="229"/>
      <c r="QXU108" s="229"/>
      <c r="QXV108" s="229"/>
      <c r="QXW108" s="229"/>
      <c r="QXX108" s="229"/>
      <c r="QXY108" s="229"/>
      <c r="QXZ108" s="229"/>
      <c r="QYA108" s="229"/>
      <c r="QYB108" s="229"/>
      <c r="QYC108" s="229"/>
      <c r="QYD108" s="229"/>
      <c r="QYE108" s="229"/>
      <c r="QYF108" s="229"/>
      <c r="QYG108" s="229"/>
      <c r="QYH108" s="229"/>
      <c r="QYI108" s="229"/>
      <c r="QYJ108" s="229"/>
      <c r="QYK108" s="229"/>
      <c r="QYL108" s="229"/>
      <c r="QYM108" s="229"/>
      <c r="QYN108" s="229"/>
      <c r="QYO108" s="229"/>
      <c r="QYP108" s="229"/>
      <c r="QYQ108" s="229"/>
      <c r="QYR108" s="229"/>
      <c r="QYS108" s="229"/>
      <c r="QYT108" s="229"/>
      <c r="QYU108" s="229"/>
      <c r="QYV108" s="229"/>
      <c r="QYW108" s="229"/>
      <c r="QYX108" s="229"/>
      <c r="QYY108" s="229"/>
      <c r="QYZ108" s="229"/>
      <c r="QZA108" s="229"/>
      <c r="QZB108" s="229"/>
      <c r="QZC108" s="229"/>
      <c r="QZD108" s="229"/>
      <c r="QZE108" s="229"/>
      <c r="QZF108" s="229"/>
      <c r="QZG108" s="229"/>
      <c r="QZH108" s="229"/>
      <c r="QZI108" s="229"/>
      <c r="QZJ108" s="229"/>
      <c r="QZK108" s="229"/>
      <c r="QZL108" s="229"/>
      <c r="QZM108" s="229"/>
      <c r="QZN108" s="229"/>
      <c r="QZO108" s="229"/>
      <c r="QZP108" s="229"/>
      <c r="QZQ108" s="229"/>
      <c r="QZR108" s="229"/>
      <c r="QZS108" s="229"/>
      <c r="QZT108" s="229"/>
      <c r="QZU108" s="229"/>
      <c r="QZV108" s="229"/>
      <c r="QZW108" s="229"/>
      <c r="QZX108" s="229"/>
      <c r="QZY108" s="229"/>
      <c r="QZZ108" s="229"/>
      <c r="RAA108" s="229"/>
      <c r="RAB108" s="229"/>
      <c r="RAC108" s="229"/>
      <c r="RAD108" s="229"/>
      <c r="RAE108" s="229"/>
      <c r="RAF108" s="229"/>
      <c r="RAG108" s="229"/>
      <c r="RAH108" s="229"/>
      <c r="RAI108" s="229"/>
      <c r="RAJ108" s="229"/>
      <c r="RAK108" s="229"/>
      <c r="RAL108" s="229"/>
      <c r="RAM108" s="229"/>
      <c r="RAN108" s="229"/>
      <c r="RAO108" s="229"/>
      <c r="RAP108" s="229"/>
      <c r="RAQ108" s="229"/>
      <c r="RAR108" s="229"/>
      <c r="RAS108" s="229"/>
      <c r="RAT108" s="229"/>
      <c r="RAU108" s="229"/>
      <c r="RAV108" s="229"/>
      <c r="RAW108" s="229"/>
      <c r="RAX108" s="229"/>
      <c r="RAY108" s="229"/>
      <c r="RAZ108" s="229"/>
      <c r="RBA108" s="229"/>
      <c r="RBB108" s="229"/>
      <c r="RBC108" s="229"/>
      <c r="RBD108" s="229"/>
      <c r="RBE108" s="229"/>
      <c r="RBF108" s="229"/>
      <c r="RBG108" s="229"/>
      <c r="RBH108" s="229"/>
      <c r="RBI108" s="229"/>
      <c r="RBJ108" s="229"/>
      <c r="RBK108" s="229"/>
      <c r="RBL108" s="229"/>
      <c r="RBM108" s="229"/>
      <c r="RBN108" s="229"/>
      <c r="RBO108" s="229"/>
      <c r="RBP108" s="229"/>
      <c r="RBQ108" s="229"/>
      <c r="RBR108" s="229"/>
      <c r="RBS108" s="229"/>
      <c r="RBT108" s="229"/>
      <c r="RBU108" s="229"/>
      <c r="RBV108" s="229"/>
      <c r="RBW108" s="229"/>
      <c r="RBX108" s="229"/>
      <c r="RBY108" s="229"/>
      <c r="RBZ108" s="229"/>
      <c r="RCA108" s="229"/>
      <c r="RCB108" s="229"/>
      <c r="RCC108" s="229"/>
      <c r="RCD108" s="229"/>
      <c r="RCE108" s="229"/>
      <c r="RCF108" s="229"/>
      <c r="RCG108" s="229"/>
      <c r="RCH108" s="229"/>
      <c r="RCI108" s="229"/>
      <c r="RCJ108" s="229"/>
      <c r="RCK108" s="229"/>
      <c r="RCL108" s="229"/>
      <c r="RCM108" s="229"/>
      <c r="RCN108" s="229"/>
      <c r="RCO108" s="229"/>
      <c r="RCP108" s="229"/>
      <c r="RCQ108" s="229"/>
      <c r="RCR108" s="229"/>
      <c r="RCS108" s="229"/>
      <c r="RCT108" s="229"/>
      <c r="RCU108" s="229"/>
      <c r="RCV108" s="229"/>
      <c r="RCW108" s="229"/>
      <c r="RCX108" s="229"/>
      <c r="RCY108" s="229"/>
      <c r="RCZ108" s="229"/>
      <c r="RDA108" s="229"/>
      <c r="RDB108" s="229"/>
      <c r="RDC108" s="229"/>
      <c r="RDD108" s="229"/>
      <c r="RDE108" s="229"/>
      <c r="RDF108" s="229"/>
      <c r="RDG108" s="229"/>
      <c r="RDH108" s="229"/>
      <c r="RDI108" s="229"/>
      <c r="RDJ108" s="229"/>
      <c r="RDK108" s="229"/>
      <c r="RDL108" s="229"/>
      <c r="RDM108" s="229"/>
      <c r="RDN108" s="229"/>
      <c r="RDO108" s="229"/>
      <c r="RDP108" s="229"/>
      <c r="RDQ108" s="229"/>
      <c r="RDR108" s="229"/>
      <c r="RDS108" s="229"/>
      <c r="RDT108" s="229"/>
      <c r="RDU108" s="229"/>
      <c r="RDV108" s="229"/>
      <c r="RDW108" s="229"/>
      <c r="RDX108" s="229"/>
      <c r="RDY108" s="229"/>
      <c r="RDZ108" s="229"/>
      <c r="REA108" s="229"/>
      <c r="REB108" s="229"/>
      <c r="REC108" s="229"/>
      <c r="RED108" s="229"/>
      <c r="REE108" s="229"/>
      <c r="REF108" s="229"/>
      <c r="REG108" s="229"/>
      <c r="REH108" s="229"/>
      <c r="REI108" s="229"/>
      <c r="REJ108" s="229"/>
      <c r="REK108" s="229"/>
      <c r="REL108" s="229"/>
      <c r="REM108" s="229"/>
      <c r="REN108" s="229"/>
      <c r="REO108" s="229"/>
      <c r="REP108" s="229"/>
      <c r="REQ108" s="229"/>
      <c r="RER108" s="229"/>
      <c r="RES108" s="229"/>
      <c r="RET108" s="229"/>
      <c r="REU108" s="229"/>
      <c r="REV108" s="229"/>
      <c r="REW108" s="229"/>
      <c r="REX108" s="229"/>
      <c r="REY108" s="229"/>
      <c r="REZ108" s="229"/>
      <c r="RFA108" s="229"/>
      <c r="RFB108" s="229"/>
      <c r="RFC108" s="229"/>
      <c r="RFD108" s="229"/>
      <c r="RFE108" s="229"/>
      <c r="RFF108" s="229"/>
      <c r="RFG108" s="229"/>
      <c r="RFH108" s="229"/>
      <c r="RFI108" s="229"/>
      <c r="RFJ108" s="229"/>
      <c r="RFK108" s="229"/>
      <c r="RFL108" s="229"/>
      <c r="RFM108" s="229"/>
      <c r="RFN108" s="229"/>
      <c r="RFO108" s="229"/>
      <c r="RFP108" s="229"/>
      <c r="RFQ108" s="229"/>
      <c r="RFR108" s="229"/>
      <c r="RFS108" s="229"/>
      <c r="RFT108" s="229"/>
      <c r="RFU108" s="229"/>
      <c r="RFV108" s="229"/>
      <c r="RFW108" s="229"/>
      <c r="RFX108" s="229"/>
      <c r="RFY108" s="229"/>
      <c r="RFZ108" s="229"/>
      <c r="RGA108" s="229"/>
      <c r="RGB108" s="229"/>
      <c r="RGC108" s="229"/>
      <c r="RGD108" s="229"/>
      <c r="RGE108" s="229"/>
      <c r="RGF108" s="229"/>
      <c r="RGG108" s="229"/>
      <c r="RGH108" s="229"/>
      <c r="RGI108" s="229"/>
      <c r="RGJ108" s="229"/>
      <c r="RGK108" s="229"/>
      <c r="RGL108" s="229"/>
      <c r="RGM108" s="229"/>
      <c r="RGN108" s="229"/>
      <c r="RGO108" s="229"/>
      <c r="RGP108" s="229"/>
      <c r="RGQ108" s="229"/>
      <c r="RGR108" s="229"/>
      <c r="RGS108" s="229"/>
      <c r="RGT108" s="229"/>
      <c r="RGU108" s="229"/>
      <c r="RGV108" s="229"/>
      <c r="RGW108" s="229"/>
      <c r="RGX108" s="229"/>
      <c r="RGY108" s="229"/>
      <c r="RGZ108" s="229"/>
      <c r="RHA108" s="229"/>
      <c r="RHB108" s="229"/>
      <c r="RHC108" s="229"/>
      <c r="RHD108" s="229"/>
      <c r="RHE108" s="229"/>
      <c r="RHF108" s="229"/>
      <c r="RHG108" s="229"/>
      <c r="RHH108" s="229"/>
      <c r="RHI108" s="229"/>
      <c r="RHJ108" s="229"/>
      <c r="RHK108" s="229"/>
      <c r="RHL108" s="229"/>
      <c r="RHM108" s="229"/>
      <c r="RHN108" s="229"/>
      <c r="RHO108" s="229"/>
      <c r="RHP108" s="229"/>
      <c r="RHQ108" s="229"/>
      <c r="RHR108" s="229"/>
      <c r="RHS108" s="229"/>
      <c r="RHT108" s="229"/>
      <c r="RHU108" s="229"/>
      <c r="RHV108" s="229"/>
      <c r="RHW108" s="229"/>
      <c r="RHX108" s="229"/>
      <c r="RHY108" s="229"/>
      <c r="RHZ108" s="229"/>
      <c r="RIA108" s="229"/>
      <c r="RIB108" s="229"/>
      <c r="RIC108" s="229"/>
      <c r="RID108" s="229"/>
      <c r="RIE108" s="229"/>
      <c r="RIF108" s="229"/>
      <c r="RIG108" s="229"/>
      <c r="RIH108" s="229"/>
      <c r="RII108" s="229"/>
      <c r="RIJ108" s="229"/>
      <c r="RIK108" s="229"/>
      <c r="RIL108" s="229"/>
      <c r="RIM108" s="229"/>
      <c r="RIN108" s="229"/>
      <c r="RIO108" s="229"/>
      <c r="RIP108" s="229"/>
      <c r="RIQ108" s="229"/>
      <c r="RIR108" s="229"/>
      <c r="RIS108" s="229"/>
      <c r="RIT108" s="229"/>
      <c r="RIU108" s="229"/>
      <c r="RIV108" s="229"/>
      <c r="RIW108" s="229"/>
      <c r="RIX108" s="229"/>
      <c r="RIY108" s="229"/>
      <c r="RIZ108" s="229"/>
      <c r="RJA108" s="229"/>
      <c r="RJB108" s="229"/>
      <c r="RJC108" s="229"/>
      <c r="RJD108" s="229"/>
      <c r="RJE108" s="229"/>
      <c r="RJF108" s="229"/>
      <c r="RJG108" s="229"/>
      <c r="RJH108" s="229"/>
      <c r="RJI108" s="229"/>
      <c r="RJJ108" s="229"/>
      <c r="RJK108" s="229"/>
      <c r="RJL108" s="229"/>
      <c r="RJM108" s="229"/>
      <c r="RJN108" s="229"/>
      <c r="RJO108" s="229"/>
      <c r="RJP108" s="229"/>
      <c r="RJQ108" s="229"/>
      <c r="RJR108" s="229"/>
      <c r="RJS108" s="229"/>
      <c r="RJT108" s="229"/>
      <c r="RJU108" s="229"/>
      <c r="RJV108" s="229"/>
      <c r="RJW108" s="229"/>
      <c r="RJX108" s="229"/>
      <c r="RJY108" s="229"/>
      <c r="RJZ108" s="229"/>
      <c r="RKA108" s="229"/>
      <c r="RKB108" s="229"/>
      <c r="RKC108" s="229"/>
      <c r="RKD108" s="229"/>
      <c r="RKE108" s="229"/>
      <c r="RKF108" s="229"/>
      <c r="RKG108" s="229"/>
      <c r="RKH108" s="229"/>
      <c r="RKI108" s="229"/>
      <c r="RKJ108" s="229"/>
      <c r="RKK108" s="229"/>
      <c r="RKL108" s="229"/>
      <c r="RKM108" s="229"/>
      <c r="RKN108" s="229"/>
      <c r="RKO108" s="229"/>
      <c r="RKP108" s="229"/>
      <c r="RKQ108" s="229"/>
      <c r="RKR108" s="229"/>
      <c r="RKS108" s="229"/>
      <c r="RKT108" s="229"/>
      <c r="RKU108" s="229"/>
      <c r="RKV108" s="229"/>
      <c r="RKW108" s="229"/>
      <c r="RKX108" s="229"/>
      <c r="RKY108" s="229"/>
      <c r="RKZ108" s="229"/>
      <c r="RLA108" s="229"/>
      <c r="RLB108" s="229"/>
      <c r="RLC108" s="229"/>
      <c r="RLD108" s="229"/>
      <c r="RLE108" s="229"/>
      <c r="RLF108" s="229"/>
      <c r="RLG108" s="229"/>
      <c r="RLH108" s="229"/>
      <c r="RLI108" s="229"/>
      <c r="RLJ108" s="229"/>
      <c r="RLK108" s="229"/>
      <c r="RLL108" s="229"/>
      <c r="RLM108" s="229"/>
      <c r="RLN108" s="229"/>
      <c r="RLO108" s="229"/>
      <c r="RLP108" s="229"/>
      <c r="RLQ108" s="229"/>
      <c r="RLR108" s="229"/>
      <c r="RLS108" s="229"/>
      <c r="RLT108" s="229"/>
      <c r="RLU108" s="229"/>
      <c r="RLV108" s="229"/>
      <c r="RLW108" s="229"/>
      <c r="RLX108" s="229"/>
      <c r="RLY108" s="229"/>
      <c r="RLZ108" s="229"/>
      <c r="RMA108" s="229"/>
      <c r="RMB108" s="229"/>
      <c r="RMC108" s="229"/>
      <c r="RMD108" s="229"/>
      <c r="RME108" s="229"/>
      <c r="RMF108" s="229"/>
      <c r="RMG108" s="229"/>
      <c r="RMH108" s="229"/>
      <c r="RMI108" s="229"/>
      <c r="RMJ108" s="229"/>
      <c r="RMK108" s="229"/>
      <c r="RML108" s="229"/>
      <c r="RMM108" s="229"/>
      <c r="RMN108" s="229"/>
      <c r="RMO108" s="229"/>
      <c r="RMP108" s="229"/>
      <c r="RMQ108" s="229"/>
      <c r="RMR108" s="229"/>
      <c r="RMS108" s="229"/>
      <c r="RMT108" s="229"/>
      <c r="RMU108" s="229"/>
      <c r="RMV108" s="229"/>
      <c r="RMW108" s="229"/>
      <c r="RMX108" s="229"/>
      <c r="RMY108" s="229"/>
      <c r="RMZ108" s="229"/>
      <c r="RNA108" s="229"/>
      <c r="RNB108" s="229"/>
      <c r="RNC108" s="229"/>
      <c r="RND108" s="229"/>
      <c r="RNE108" s="229"/>
      <c r="RNF108" s="229"/>
      <c r="RNG108" s="229"/>
      <c r="RNH108" s="229"/>
      <c r="RNI108" s="229"/>
      <c r="RNJ108" s="229"/>
      <c r="RNK108" s="229"/>
      <c r="RNL108" s="229"/>
      <c r="RNM108" s="229"/>
      <c r="RNN108" s="229"/>
      <c r="RNO108" s="229"/>
      <c r="RNP108" s="229"/>
      <c r="RNQ108" s="229"/>
      <c r="RNR108" s="229"/>
      <c r="RNS108" s="229"/>
      <c r="RNT108" s="229"/>
      <c r="RNU108" s="229"/>
      <c r="RNV108" s="229"/>
      <c r="RNW108" s="229"/>
      <c r="RNX108" s="229"/>
      <c r="RNY108" s="229"/>
      <c r="RNZ108" s="229"/>
      <c r="ROA108" s="229"/>
      <c r="ROB108" s="229"/>
      <c r="ROC108" s="229"/>
      <c r="ROD108" s="229"/>
      <c r="ROE108" s="229"/>
      <c r="ROF108" s="229"/>
      <c r="ROG108" s="229"/>
      <c r="ROH108" s="229"/>
      <c r="ROI108" s="229"/>
      <c r="ROJ108" s="229"/>
      <c r="ROK108" s="229"/>
      <c r="ROL108" s="229"/>
      <c r="ROM108" s="229"/>
      <c r="RON108" s="229"/>
      <c r="ROO108" s="229"/>
      <c r="ROP108" s="229"/>
      <c r="ROQ108" s="229"/>
      <c r="ROR108" s="229"/>
      <c r="ROS108" s="229"/>
      <c r="ROT108" s="229"/>
      <c r="ROU108" s="229"/>
      <c r="ROV108" s="229"/>
      <c r="ROW108" s="229"/>
      <c r="ROX108" s="229"/>
      <c r="ROY108" s="229"/>
      <c r="ROZ108" s="229"/>
      <c r="RPA108" s="229"/>
      <c r="RPB108" s="229"/>
      <c r="RPC108" s="229"/>
      <c r="RPD108" s="229"/>
      <c r="RPE108" s="229"/>
      <c r="RPF108" s="229"/>
      <c r="RPG108" s="229"/>
      <c r="RPH108" s="229"/>
      <c r="RPI108" s="229"/>
      <c r="RPJ108" s="229"/>
      <c r="RPK108" s="229"/>
      <c r="RPL108" s="229"/>
      <c r="RPM108" s="229"/>
      <c r="RPN108" s="229"/>
      <c r="RPO108" s="229"/>
      <c r="RPP108" s="229"/>
      <c r="RPQ108" s="229"/>
      <c r="RPR108" s="229"/>
      <c r="RPS108" s="229"/>
      <c r="RPT108" s="229"/>
      <c r="RPU108" s="229"/>
      <c r="RPV108" s="229"/>
      <c r="RPW108" s="229"/>
      <c r="RPX108" s="229"/>
      <c r="RPY108" s="229"/>
      <c r="RPZ108" s="229"/>
      <c r="RQA108" s="229"/>
      <c r="RQB108" s="229"/>
      <c r="RQC108" s="229"/>
      <c r="RQD108" s="229"/>
      <c r="RQE108" s="229"/>
      <c r="RQF108" s="229"/>
      <c r="RQG108" s="229"/>
      <c r="RQH108" s="229"/>
      <c r="RQI108" s="229"/>
      <c r="RQJ108" s="229"/>
      <c r="RQK108" s="229"/>
      <c r="RQL108" s="229"/>
      <c r="RQM108" s="229"/>
      <c r="RQN108" s="229"/>
      <c r="RQO108" s="229"/>
      <c r="RQP108" s="229"/>
      <c r="RQQ108" s="229"/>
      <c r="RQR108" s="229"/>
      <c r="RQS108" s="229"/>
      <c r="RQT108" s="229"/>
      <c r="RQU108" s="229"/>
      <c r="RQV108" s="229"/>
      <c r="RQW108" s="229"/>
      <c r="RQX108" s="229"/>
      <c r="RQY108" s="229"/>
      <c r="RQZ108" s="229"/>
      <c r="RRA108" s="229"/>
      <c r="RRB108" s="229"/>
      <c r="RRC108" s="229"/>
      <c r="RRD108" s="229"/>
      <c r="RRE108" s="229"/>
      <c r="RRF108" s="229"/>
      <c r="RRG108" s="229"/>
      <c r="RRH108" s="229"/>
      <c r="RRI108" s="229"/>
      <c r="RRJ108" s="229"/>
      <c r="RRK108" s="229"/>
      <c r="RRL108" s="229"/>
      <c r="RRM108" s="229"/>
      <c r="RRN108" s="229"/>
      <c r="RRO108" s="229"/>
      <c r="RRP108" s="229"/>
      <c r="RRQ108" s="229"/>
      <c r="RRR108" s="229"/>
      <c r="RRS108" s="229"/>
      <c r="RRT108" s="229"/>
      <c r="RRU108" s="229"/>
      <c r="RRV108" s="229"/>
      <c r="RRW108" s="229"/>
      <c r="RRX108" s="229"/>
      <c r="RRY108" s="229"/>
      <c r="RRZ108" s="229"/>
      <c r="RSA108" s="229"/>
      <c r="RSB108" s="229"/>
      <c r="RSC108" s="229"/>
      <c r="RSD108" s="229"/>
      <c r="RSE108" s="229"/>
      <c r="RSF108" s="229"/>
      <c r="RSG108" s="229"/>
      <c r="RSH108" s="229"/>
      <c r="RSI108" s="229"/>
      <c r="RSJ108" s="229"/>
      <c r="RSK108" s="229"/>
      <c r="RSL108" s="229"/>
      <c r="RSM108" s="229"/>
      <c r="RSN108" s="229"/>
      <c r="RSO108" s="229"/>
      <c r="RSP108" s="229"/>
      <c r="RSQ108" s="229"/>
      <c r="RSR108" s="229"/>
      <c r="RSS108" s="229"/>
      <c r="RST108" s="229"/>
      <c r="RSU108" s="229"/>
      <c r="RSV108" s="229"/>
      <c r="RSW108" s="229"/>
      <c r="RSX108" s="229"/>
      <c r="RSY108" s="229"/>
      <c r="RSZ108" s="229"/>
      <c r="RTA108" s="229"/>
      <c r="RTB108" s="229"/>
      <c r="RTC108" s="229"/>
      <c r="RTD108" s="229"/>
      <c r="RTE108" s="229"/>
      <c r="RTF108" s="229"/>
      <c r="RTG108" s="229"/>
      <c r="RTH108" s="229"/>
      <c r="RTI108" s="229"/>
      <c r="RTJ108" s="229"/>
      <c r="RTK108" s="229"/>
      <c r="RTL108" s="229"/>
      <c r="RTM108" s="229"/>
      <c r="RTN108" s="229"/>
      <c r="RTO108" s="229"/>
      <c r="RTP108" s="229"/>
      <c r="RTQ108" s="229"/>
      <c r="RTR108" s="229"/>
      <c r="RTS108" s="229"/>
      <c r="RTT108" s="229"/>
      <c r="RTU108" s="229"/>
      <c r="RTV108" s="229"/>
      <c r="RTW108" s="229"/>
      <c r="RTX108" s="229"/>
      <c r="RTY108" s="229"/>
      <c r="RTZ108" s="229"/>
      <c r="RUA108" s="229"/>
      <c r="RUB108" s="229"/>
      <c r="RUC108" s="229"/>
      <c r="RUD108" s="229"/>
      <c r="RUE108" s="229"/>
      <c r="RUF108" s="229"/>
      <c r="RUG108" s="229"/>
      <c r="RUH108" s="229"/>
      <c r="RUI108" s="229"/>
      <c r="RUJ108" s="229"/>
      <c r="RUK108" s="229"/>
      <c r="RUL108" s="229"/>
      <c r="RUM108" s="229"/>
      <c r="RUN108" s="229"/>
      <c r="RUO108" s="229"/>
      <c r="RUP108" s="229"/>
      <c r="RUQ108" s="229"/>
      <c r="RUR108" s="229"/>
      <c r="RUS108" s="229"/>
      <c r="RUT108" s="229"/>
      <c r="RUU108" s="229"/>
      <c r="RUV108" s="229"/>
      <c r="RUW108" s="229"/>
      <c r="RUX108" s="229"/>
      <c r="RUY108" s="229"/>
      <c r="RUZ108" s="229"/>
      <c r="RVA108" s="229"/>
      <c r="RVB108" s="229"/>
      <c r="RVC108" s="229"/>
      <c r="RVD108" s="229"/>
      <c r="RVE108" s="229"/>
      <c r="RVF108" s="229"/>
      <c r="RVG108" s="229"/>
      <c r="RVH108" s="229"/>
      <c r="RVI108" s="229"/>
      <c r="RVJ108" s="229"/>
      <c r="RVK108" s="229"/>
      <c r="RVL108" s="229"/>
      <c r="RVM108" s="229"/>
      <c r="RVN108" s="229"/>
      <c r="RVO108" s="229"/>
      <c r="RVP108" s="229"/>
      <c r="RVQ108" s="229"/>
      <c r="RVR108" s="229"/>
      <c r="RVS108" s="229"/>
      <c r="RVT108" s="229"/>
      <c r="RVU108" s="229"/>
      <c r="RVV108" s="229"/>
      <c r="RVW108" s="229"/>
      <c r="RVX108" s="229"/>
      <c r="RVY108" s="229"/>
      <c r="RVZ108" s="229"/>
      <c r="RWA108" s="229"/>
      <c r="RWB108" s="229"/>
      <c r="RWC108" s="229"/>
      <c r="RWD108" s="229"/>
      <c r="RWE108" s="229"/>
      <c r="RWF108" s="229"/>
      <c r="RWG108" s="229"/>
      <c r="RWH108" s="229"/>
      <c r="RWI108" s="229"/>
      <c r="RWJ108" s="229"/>
      <c r="RWK108" s="229"/>
      <c r="RWL108" s="229"/>
      <c r="RWM108" s="229"/>
      <c r="RWN108" s="229"/>
      <c r="RWO108" s="229"/>
      <c r="RWP108" s="229"/>
      <c r="RWQ108" s="229"/>
      <c r="RWR108" s="229"/>
      <c r="RWS108" s="229"/>
      <c r="RWT108" s="229"/>
      <c r="RWU108" s="229"/>
      <c r="RWV108" s="229"/>
      <c r="RWW108" s="229"/>
      <c r="RWX108" s="229"/>
      <c r="RWY108" s="229"/>
      <c r="RWZ108" s="229"/>
      <c r="RXA108" s="229"/>
      <c r="RXB108" s="229"/>
      <c r="RXC108" s="229"/>
      <c r="RXD108" s="229"/>
      <c r="RXE108" s="229"/>
      <c r="RXF108" s="229"/>
      <c r="RXG108" s="229"/>
      <c r="RXH108" s="229"/>
      <c r="RXI108" s="229"/>
      <c r="RXJ108" s="229"/>
      <c r="RXK108" s="229"/>
      <c r="RXL108" s="229"/>
      <c r="RXM108" s="229"/>
      <c r="RXN108" s="229"/>
      <c r="RXO108" s="229"/>
      <c r="RXP108" s="229"/>
      <c r="RXQ108" s="229"/>
      <c r="RXR108" s="229"/>
      <c r="RXS108" s="229"/>
      <c r="RXT108" s="229"/>
      <c r="RXU108" s="229"/>
      <c r="RXV108" s="229"/>
      <c r="RXW108" s="229"/>
      <c r="RXX108" s="229"/>
      <c r="RXY108" s="229"/>
      <c r="RXZ108" s="229"/>
      <c r="RYA108" s="229"/>
      <c r="RYB108" s="229"/>
      <c r="RYC108" s="229"/>
      <c r="RYD108" s="229"/>
      <c r="RYE108" s="229"/>
      <c r="RYF108" s="229"/>
      <c r="RYG108" s="229"/>
      <c r="RYH108" s="229"/>
      <c r="RYI108" s="229"/>
      <c r="RYJ108" s="229"/>
      <c r="RYK108" s="229"/>
      <c r="RYL108" s="229"/>
      <c r="RYM108" s="229"/>
      <c r="RYN108" s="229"/>
      <c r="RYO108" s="229"/>
      <c r="RYP108" s="229"/>
      <c r="RYQ108" s="229"/>
      <c r="RYR108" s="229"/>
      <c r="RYS108" s="229"/>
      <c r="RYT108" s="229"/>
      <c r="RYU108" s="229"/>
      <c r="RYV108" s="229"/>
      <c r="RYW108" s="229"/>
      <c r="RYX108" s="229"/>
      <c r="RYY108" s="229"/>
      <c r="RYZ108" s="229"/>
      <c r="RZA108" s="229"/>
      <c r="RZB108" s="229"/>
      <c r="RZC108" s="229"/>
      <c r="RZD108" s="229"/>
      <c r="RZE108" s="229"/>
      <c r="RZF108" s="229"/>
      <c r="RZG108" s="229"/>
      <c r="RZH108" s="229"/>
      <c r="RZI108" s="229"/>
      <c r="RZJ108" s="229"/>
      <c r="RZK108" s="229"/>
      <c r="RZL108" s="229"/>
      <c r="RZM108" s="229"/>
      <c r="RZN108" s="229"/>
      <c r="RZO108" s="229"/>
      <c r="RZP108" s="229"/>
      <c r="RZQ108" s="229"/>
      <c r="RZR108" s="229"/>
      <c r="RZS108" s="229"/>
      <c r="RZT108" s="229"/>
      <c r="RZU108" s="229"/>
      <c r="RZV108" s="229"/>
      <c r="RZW108" s="229"/>
      <c r="RZX108" s="229"/>
      <c r="RZY108" s="229"/>
      <c r="RZZ108" s="229"/>
      <c r="SAA108" s="229"/>
      <c r="SAB108" s="229"/>
      <c r="SAC108" s="229"/>
      <c r="SAD108" s="229"/>
      <c r="SAE108" s="229"/>
      <c r="SAF108" s="229"/>
      <c r="SAG108" s="229"/>
      <c r="SAH108" s="229"/>
      <c r="SAI108" s="229"/>
      <c r="SAJ108" s="229"/>
      <c r="SAK108" s="229"/>
      <c r="SAL108" s="229"/>
      <c r="SAM108" s="229"/>
      <c r="SAN108" s="229"/>
      <c r="SAO108" s="229"/>
      <c r="SAP108" s="229"/>
      <c r="SAQ108" s="229"/>
      <c r="SAR108" s="229"/>
      <c r="SAS108" s="229"/>
      <c r="SAT108" s="229"/>
      <c r="SAU108" s="229"/>
      <c r="SAV108" s="229"/>
      <c r="SAW108" s="229"/>
      <c r="SAX108" s="229"/>
      <c r="SAY108" s="229"/>
      <c r="SAZ108" s="229"/>
      <c r="SBA108" s="229"/>
      <c r="SBB108" s="229"/>
      <c r="SBC108" s="229"/>
      <c r="SBD108" s="229"/>
      <c r="SBE108" s="229"/>
      <c r="SBF108" s="229"/>
      <c r="SBG108" s="229"/>
      <c r="SBH108" s="229"/>
      <c r="SBI108" s="229"/>
      <c r="SBJ108" s="229"/>
      <c r="SBK108" s="229"/>
      <c r="SBL108" s="229"/>
      <c r="SBM108" s="229"/>
      <c r="SBN108" s="229"/>
      <c r="SBO108" s="229"/>
      <c r="SBP108" s="229"/>
      <c r="SBQ108" s="229"/>
      <c r="SBR108" s="229"/>
      <c r="SBS108" s="229"/>
      <c r="SBT108" s="229"/>
      <c r="SBU108" s="229"/>
      <c r="SBV108" s="229"/>
      <c r="SBW108" s="229"/>
      <c r="SBX108" s="229"/>
      <c r="SBY108" s="229"/>
      <c r="SBZ108" s="229"/>
      <c r="SCA108" s="229"/>
      <c r="SCB108" s="229"/>
      <c r="SCC108" s="229"/>
      <c r="SCD108" s="229"/>
      <c r="SCE108" s="229"/>
      <c r="SCF108" s="229"/>
      <c r="SCG108" s="229"/>
      <c r="SCH108" s="229"/>
      <c r="SCI108" s="229"/>
      <c r="SCJ108" s="229"/>
      <c r="SCK108" s="229"/>
      <c r="SCL108" s="229"/>
      <c r="SCM108" s="229"/>
      <c r="SCN108" s="229"/>
      <c r="SCO108" s="229"/>
      <c r="SCP108" s="229"/>
      <c r="SCQ108" s="229"/>
      <c r="SCR108" s="229"/>
      <c r="SCS108" s="229"/>
      <c r="SCT108" s="229"/>
      <c r="SCU108" s="229"/>
      <c r="SCV108" s="229"/>
      <c r="SCW108" s="229"/>
      <c r="SCX108" s="229"/>
      <c r="SCY108" s="229"/>
      <c r="SCZ108" s="229"/>
      <c r="SDA108" s="229"/>
      <c r="SDB108" s="229"/>
      <c r="SDC108" s="229"/>
      <c r="SDD108" s="229"/>
      <c r="SDE108" s="229"/>
      <c r="SDF108" s="229"/>
      <c r="SDG108" s="229"/>
      <c r="SDH108" s="229"/>
      <c r="SDI108" s="229"/>
      <c r="SDJ108" s="229"/>
      <c r="SDK108" s="229"/>
      <c r="SDL108" s="229"/>
      <c r="SDM108" s="229"/>
      <c r="SDN108" s="229"/>
      <c r="SDO108" s="229"/>
      <c r="SDP108" s="229"/>
      <c r="SDQ108" s="229"/>
      <c r="SDR108" s="229"/>
      <c r="SDS108" s="229"/>
      <c r="SDT108" s="229"/>
      <c r="SDU108" s="229"/>
      <c r="SDV108" s="229"/>
      <c r="SDW108" s="229"/>
      <c r="SDX108" s="229"/>
      <c r="SDY108" s="229"/>
      <c r="SDZ108" s="229"/>
      <c r="SEA108" s="229"/>
      <c r="SEB108" s="229"/>
      <c r="SEC108" s="229"/>
      <c r="SED108" s="229"/>
      <c r="SEE108" s="229"/>
      <c r="SEF108" s="229"/>
      <c r="SEG108" s="229"/>
      <c r="SEH108" s="229"/>
      <c r="SEI108" s="229"/>
      <c r="SEJ108" s="229"/>
      <c r="SEK108" s="229"/>
      <c r="SEL108" s="229"/>
      <c r="SEM108" s="229"/>
      <c r="SEN108" s="229"/>
      <c r="SEO108" s="229"/>
      <c r="SEP108" s="229"/>
      <c r="SEQ108" s="229"/>
      <c r="SER108" s="229"/>
      <c r="SES108" s="229"/>
      <c r="SET108" s="229"/>
      <c r="SEU108" s="229"/>
      <c r="SEV108" s="229"/>
      <c r="SEW108" s="229"/>
      <c r="SEX108" s="229"/>
      <c r="SEY108" s="229"/>
      <c r="SEZ108" s="229"/>
      <c r="SFA108" s="229"/>
      <c r="SFB108" s="229"/>
      <c r="SFC108" s="229"/>
      <c r="SFD108" s="229"/>
      <c r="SFE108" s="229"/>
      <c r="SFF108" s="229"/>
      <c r="SFG108" s="229"/>
      <c r="SFH108" s="229"/>
      <c r="SFI108" s="229"/>
      <c r="SFJ108" s="229"/>
      <c r="SFK108" s="229"/>
      <c r="SFL108" s="229"/>
      <c r="SFM108" s="229"/>
      <c r="SFN108" s="229"/>
      <c r="SFO108" s="229"/>
      <c r="SFP108" s="229"/>
      <c r="SFQ108" s="229"/>
      <c r="SFR108" s="229"/>
      <c r="SFS108" s="229"/>
      <c r="SFT108" s="229"/>
      <c r="SFU108" s="229"/>
      <c r="SFV108" s="229"/>
      <c r="SFW108" s="229"/>
      <c r="SFX108" s="229"/>
      <c r="SFY108" s="229"/>
      <c r="SFZ108" s="229"/>
      <c r="SGA108" s="229"/>
      <c r="SGB108" s="229"/>
      <c r="SGC108" s="229"/>
      <c r="SGD108" s="229"/>
      <c r="SGE108" s="229"/>
      <c r="SGF108" s="229"/>
      <c r="SGG108" s="229"/>
      <c r="SGH108" s="229"/>
      <c r="SGI108" s="229"/>
      <c r="SGJ108" s="229"/>
      <c r="SGK108" s="229"/>
      <c r="SGL108" s="229"/>
      <c r="SGM108" s="229"/>
      <c r="SGN108" s="229"/>
      <c r="SGO108" s="229"/>
      <c r="SGP108" s="229"/>
      <c r="SGQ108" s="229"/>
      <c r="SGR108" s="229"/>
      <c r="SGS108" s="229"/>
      <c r="SGT108" s="229"/>
      <c r="SGU108" s="229"/>
      <c r="SGV108" s="229"/>
      <c r="SGW108" s="229"/>
      <c r="SGX108" s="229"/>
      <c r="SGY108" s="229"/>
      <c r="SGZ108" s="229"/>
      <c r="SHA108" s="229"/>
      <c r="SHB108" s="229"/>
      <c r="SHC108" s="229"/>
      <c r="SHD108" s="229"/>
      <c r="SHE108" s="229"/>
      <c r="SHF108" s="229"/>
      <c r="SHG108" s="229"/>
      <c r="SHH108" s="229"/>
      <c r="SHI108" s="229"/>
      <c r="SHJ108" s="229"/>
      <c r="SHK108" s="229"/>
      <c r="SHL108" s="229"/>
      <c r="SHM108" s="229"/>
      <c r="SHN108" s="229"/>
      <c r="SHO108" s="229"/>
      <c r="SHP108" s="229"/>
      <c r="SHQ108" s="229"/>
      <c r="SHR108" s="229"/>
      <c r="SHS108" s="229"/>
      <c r="SHT108" s="229"/>
      <c r="SHU108" s="229"/>
      <c r="SHV108" s="229"/>
      <c r="SHW108" s="229"/>
      <c r="SHX108" s="229"/>
      <c r="SHY108" s="229"/>
      <c r="SHZ108" s="229"/>
      <c r="SIA108" s="229"/>
      <c r="SIB108" s="229"/>
      <c r="SIC108" s="229"/>
      <c r="SID108" s="229"/>
      <c r="SIE108" s="229"/>
      <c r="SIF108" s="229"/>
      <c r="SIG108" s="229"/>
      <c r="SIH108" s="229"/>
      <c r="SII108" s="229"/>
      <c r="SIJ108" s="229"/>
      <c r="SIK108" s="229"/>
      <c r="SIL108" s="229"/>
      <c r="SIM108" s="229"/>
      <c r="SIN108" s="229"/>
      <c r="SIO108" s="229"/>
      <c r="SIP108" s="229"/>
      <c r="SIQ108" s="229"/>
      <c r="SIR108" s="229"/>
      <c r="SIS108" s="229"/>
      <c r="SIT108" s="229"/>
      <c r="SIU108" s="229"/>
      <c r="SIV108" s="229"/>
      <c r="SIW108" s="229"/>
      <c r="SIX108" s="229"/>
      <c r="SIY108" s="229"/>
      <c r="SIZ108" s="229"/>
      <c r="SJA108" s="229"/>
      <c r="SJB108" s="229"/>
      <c r="SJC108" s="229"/>
      <c r="SJD108" s="229"/>
      <c r="SJE108" s="229"/>
      <c r="SJF108" s="229"/>
      <c r="SJG108" s="229"/>
      <c r="SJH108" s="229"/>
      <c r="SJI108" s="229"/>
      <c r="SJJ108" s="229"/>
      <c r="SJK108" s="229"/>
      <c r="SJL108" s="229"/>
      <c r="SJM108" s="229"/>
      <c r="SJN108" s="229"/>
      <c r="SJO108" s="229"/>
      <c r="SJP108" s="229"/>
      <c r="SJQ108" s="229"/>
      <c r="SJR108" s="229"/>
      <c r="SJS108" s="229"/>
      <c r="SJT108" s="229"/>
      <c r="SJU108" s="229"/>
      <c r="SJV108" s="229"/>
      <c r="SJW108" s="229"/>
      <c r="SJX108" s="229"/>
      <c r="SJY108" s="229"/>
      <c r="SJZ108" s="229"/>
      <c r="SKA108" s="229"/>
      <c r="SKB108" s="229"/>
      <c r="SKC108" s="229"/>
      <c r="SKD108" s="229"/>
      <c r="SKE108" s="229"/>
      <c r="SKF108" s="229"/>
      <c r="SKG108" s="229"/>
      <c r="SKH108" s="229"/>
      <c r="SKI108" s="229"/>
      <c r="SKJ108" s="229"/>
      <c r="SKK108" s="229"/>
      <c r="SKL108" s="229"/>
      <c r="SKM108" s="229"/>
      <c r="SKN108" s="229"/>
      <c r="SKO108" s="229"/>
      <c r="SKP108" s="229"/>
      <c r="SKQ108" s="229"/>
      <c r="SKR108" s="229"/>
      <c r="SKS108" s="229"/>
      <c r="SKT108" s="229"/>
      <c r="SKU108" s="229"/>
      <c r="SKV108" s="229"/>
      <c r="SKW108" s="229"/>
      <c r="SKX108" s="229"/>
      <c r="SKY108" s="229"/>
      <c r="SKZ108" s="229"/>
      <c r="SLA108" s="229"/>
      <c r="SLB108" s="229"/>
      <c r="SLC108" s="229"/>
      <c r="SLD108" s="229"/>
      <c r="SLE108" s="229"/>
      <c r="SLF108" s="229"/>
      <c r="SLG108" s="229"/>
      <c r="SLH108" s="229"/>
      <c r="SLI108" s="229"/>
      <c r="SLJ108" s="229"/>
      <c r="SLK108" s="229"/>
      <c r="SLL108" s="229"/>
      <c r="SLM108" s="229"/>
      <c r="SLN108" s="229"/>
      <c r="SLO108" s="229"/>
      <c r="SLP108" s="229"/>
      <c r="SLQ108" s="229"/>
      <c r="SLR108" s="229"/>
      <c r="SLS108" s="229"/>
      <c r="SLT108" s="229"/>
      <c r="SLU108" s="229"/>
      <c r="SLV108" s="229"/>
      <c r="SLW108" s="229"/>
      <c r="SLX108" s="229"/>
      <c r="SLY108" s="229"/>
      <c r="SLZ108" s="229"/>
      <c r="SMA108" s="229"/>
      <c r="SMB108" s="229"/>
      <c r="SMC108" s="229"/>
      <c r="SMD108" s="229"/>
      <c r="SME108" s="229"/>
      <c r="SMF108" s="229"/>
      <c r="SMG108" s="229"/>
      <c r="SMH108" s="229"/>
      <c r="SMI108" s="229"/>
      <c r="SMJ108" s="229"/>
      <c r="SMK108" s="229"/>
      <c r="SML108" s="229"/>
      <c r="SMM108" s="229"/>
      <c r="SMN108" s="229"/>
      <c r="SMO108" s="229"/>
      <c r="SMP108" s="229"/>
      <c r="SMQ108" s="229"/>
      <c r="SMR108" s="229"/>
      <c r="SMS108" s="229"/>
      <c r="SMT108" s="229"/>
      <c r="SMU108" s="229"/>
      <c r="SMV108" s="229"/>
      <c r="SMW108" s="229"/>
      <c r="SMX108" s="229"/>
      <c r="SMY108" s="229"/>
      <c r="SMZ108" s="229"/>
      <c r="SNA108" s="229"/>
      <c r="SNB108" s="229"/>
      <c r="SNC108" s="229"/>
      <c r="SND108" s="229"/>
      <c r="SNE108" s="229"/>
      <c r="SNF108" s="229"/>
      <c r="SNG108" s="229"/>
      <c r="SNH108" s="229"/>
      <c r="SNI108" s="229"/>
      <c r="SNJ108" s="229"/>
      <c r="SNK108" s="229"/>
      <c r="SNL108" s="229"/>
      <c r="SNM108" s="229"/>
      <c r="SNN108" s="229"/>
      <c r="SNO108" s="229"/>
      <c r="SNP108" s="229"/>
      <c r="SNQ108" s="229"/>
      <c r="SNR108" s="229"/>
      <c r="SNS108" s="229"/>
      <c r="SNT108" s="229"/>
      <c r="SNU108" s="229"/>
      <c r="SNV108" s="229"/>
      <c r="SNW108" s="229"/>
      <c r="SNX108" s="229"/>
      <c r="SNY108" s="229"/>
      <c r="SNZ108" s="229"/>
      <c r="SOA108" s="229"/>
      <c r="SOB108" s="229"/>
      <c r="SOC108" s="229"/>
      <c r="SOD108" s="229"/>
      <c r="SOE108" s="229"/>
      <c r="SOF108" s="229"/>
      <c r="SOG108" s="229"/>
      <c r="SOH108" s="229"/>
      <c r="SOI108" s="229"/>
      <c r="SOJ108" s="229"/>
      <c r="SOK108" s="229"/>
      <c r="SOL108" s="229"/>
      <c r="SOM108" s="229"/>
      <c r="SON108" s="229"/>
      <c r="SOO108" s="229"/>
      <c r="SOP108" s="229"/>
      <c r="SOQ108" s="229"/>
      <c r="SOR108" s="229"/>
      <c r="SOS108" s="229"/>
      <c r="SOT108" s="229"/>
      <c r="SOU108" s="229"/>
      <c r="SOV108" s="229"/>
      <c r="SOW108" s="229"/>
      <c r="SOX108" s="229"/>
      <c r="SOY108" s="229"/>
      <c r="SOZ108" s="229"/>
      <c r="SPA108" s="229"/>
      <c r="SPB108" s="229"/>
      <c r="SPC108" s="229"/>
      <c r="SPD108" s="229"/>
      <c r="SPE108" s="229"/>
      <c r="SPF108" s="229"/>
      <c r="SPG108" s="229"/>
      <c r="SPH108" s="229"/>
      <c r="SPI108" s="229"/>
      <c r="SPJ108" s="229"/>
      <c r="SPK108" s="229"/>
      <c r="SPL108" s="229"/>
      <c r="SPM108" s="229"/>
      <c r="SPN108" s="229"/>
      <c r="SPO108" s="229"/>
      <c r="SPP108" s="229"/>
      <c r="SPQ108" s="229"/>
      <c r="SPR108" s="229"/>
      <c r="SPS108" s="229"/>
      <c r="SPT108" s="229"/>
      <c r="SPU108" s="229"/>
      <c r="SPV108" s="229"/>
      <c r="SPW108" s="229"/>
      <c r="SPX108" s="229"/>
      <c r="SPY108" s="229"/>
      <c r="SPZ108" s="229"/>
      <c r="SQA108" s="229"/>
      <c r="SQB108" s="229"/>
      <c r="SQC108" s="229"/>
      <c r="SQD108" s="229"/>
      <c r="SQE108" s="229"/>
      <c r="SQF108" s="229"/>
      <c r="SQG108" s="229"/>
      <c r="SQH108" s="229"/>
      <c r="SQI108" s="229"/>
      <c r="SQJ108" s="229"/>
      <c r="SQK108" s="229"/>
      <c r="SQL108" s="229"/>
      <c r="SQM108" s="229"/>
      <c r="SQN108" s="229"/>
      <c r="SQO108" s="229"/>
      <c r="SQP108" s="229"/>
      <c r="SQQ108" s="229"/>
      <c r="SQR108" s="229"/>
      <c r="SQS108" s="229"/>
      <c r="SQT108" s="229"/>
      <c r="SQU108" s="229"/>
      <c r="SQV108" s="229"/>
      <c r="SQW108" s="229"/>
      <c r="SQX108" s="229"/>
      <c r="SQY108" s="229"/>
      <c r="SQZ108" s="229"/>
      <c r="SRA108" s="229"/>
      <c r="SRB108" s="229"/>
      <c r="SRC108" s="229"/>
      <c r="SRD108" s="229"/>
      <c r="SRE108" s="229"/>
      <c r="SRF108" s="229"/>
      <c r="SRG108" s="229"/>
      <c r="SRH108" s="229"/>
      <c r="SRI108" s="229"/>
      <c r="SRJ108" s="229"/>
      <c r="SRK108" s="229"/>
      <c r="SRL108" s="229"/>
      <c r="SRM108" s="229"/>
      <c r="SRN108" s="229"/>
      <c r="SRO108" s="229"/>
      <c r="SRP108" s="229"/>
      <c r="SRQ108" s="229"/>
      <c r="SRR108" s="229"/>
      <c r="SRS108" s="229"/>
      <c r="SRT108" s="229"/>
      <c r="SRU108" s="229"/>
      <c r="SRV108" s="229"/>
      <c r="SRW108" s="229"/>
      <c r="SRX108" s="229"/>
      <c r="SRY108" s="229"/>
      <c r="SRZ108" s="229"/>
      <c r="SSA108" s="229"/>
      <c r="SSB108" s="229"/>
      <c r="SSC108" s="229"/>
      <c r="SSD108" s="229"/>
      <c r="SSE108" s="229"/>
      <c r="SSF108" s="229"/>
      <c r="SSG108" s="229"/>
      <c r="SSH108" s="229"/>
      <c r="SSI108" s="229"/>
      <c r="SSJ108" s="229"/>
      <c r="SSK108" s="229"/>
      <c r="SSL108" s="229"/>
      <c r="SSM108" s="229"/>
      <c r="SSN108" s="229"/>
      <c r="SSO108" s="229"/>
      <c r="SSP108" s="229"/>
      <c r="SSQ108" s="229"/>
      <c r="SSR108" s="229"/>
      <c r="SSS108" s="229"/>
      <c r="SST108" s="229"/>
      <c r="SSU108" s="229"/>
      <c r="SSV108" s="229"/>
      <c r="SSW108" s="229"/>
      <c r="SSX108" s="229"/>
      <c r="SSY108" s="229"/>
      <c r="SSZ108" s="229"/>
      <c r="STA108" s="229"/>
      <c r="STB108" s="229"/>
      <c r="STC108" s="229"/>
      <c r="STD108" s="229"/>
      <c r="STE108" s="229"/>
      <c r="STF108" s="229"/>
      <c r="STG108" s="229"/>
      <c r="STH108" s="229"/>
      <c r="STI108" s="229"/>
      <c r="STJ108" s="229"/>
      <c r="STK108" s="229"/>
      <c r="STL108" s="229"/>
      <c r="STM108" s="229"/>
      <c r="STN108" s="229"/>
      <c r="STO108" s="229"/>
      <c r="STP108" s="229"/>
      <c r="STQ108" s="229"/>
      <c r="STR108" s="229"/>
      <c r="STS108" s="229"/>
      <c r="STT108" s="229"/>
      <c r="STU108" s="229"/>
      <c r="STV108" s="229"/>
      <c r="STW108" s="229"/>
      <c r="STX108" s="229"/>
      <c r="STY108" s="229"/>
      <c r="STZ108" s="229"/>
      <c r="SUA108" s="229"/>
      <c r="SUB108" s="229"/>
      <c r="SUC108" s="229"/>
      <c r="SUD108" s="229"/>
      <c r="SUE108" s="229"/>
      <c r="SUF108" s="229"/>
      <c r="SUG108" s="229"/>
      <c r="SUH108" s="229"/>
      <c r="SUI108" s="229"/>
      <c r="SUJ108" s="229"/>
      <c r="SUK108" s="229"/>
      <c r="SUL108" s="229"/>
      <c r="SUM108" s="229"/>
      <c r="SUN108" s="229"/>
      <c r="SUO108" s="229"/>
      <c r="SUP108" s="229"/>
      <c r="SUQ108" s="229"/>
      <c r="SUR108" s="229"/>
      <c r="SUS108" s="229"/>
      <c r="SUT108" s="229"/>
      <c r="SUU108" s="229"/>
      <c r="SUV108" s="229"/>
      <c r="SUW108" s="229"/>
      <c r="SUX108" s="229"/>
      <c r="SUY108" s="229"/>
      <c r="SUZ108" s="229"/>
      <c r="SVA108" s="229"/>
      <c r="SVB108" s="229"/>
      <c r="SVC108" s="229"/>
      <c r="SVD108" s="229"/>
      <c r="SVE108" s="229"/>
      <c r="SVF108" s="229"/>
      <c r="SVG108" s="229"/>
      <c r="SVH108" s="229"/>
      <c r="SVI108" s="229"/>
      <c r="SVJ108" s="229"/>
      <c r="SVK108" s="229"/>
      <c r="SVL108" s="229"/>
      <c r="SVM108" s="229"/>
      <c r="SVN108" s="229"/>
      <c r="SVO108" s="229"/>
      <c r="SVP108" s="229"/>
      <c r="SVQ108" s="229"/>
      <c r="SVR108" s="229"/>
      <c r="SVS108" s="229"/>
      <c r="SVT108" s="229"/>
      <c r="SVU108" s="229"/>
      <c r="SVV108" s="229"/>
      <c r="SVW108" s="229"/>
      <c r="SVX108" s="229"/>
      <c r="SVY108" s="229"/>
      <c r="SVZ108" s="229"/>
      <c r="SWA108" s="229"/>
      <c r="SWB108" s="229"/>
      <c r="SWC108" s="229"/>
      <c r="SWD108" s="229"/>
      <c r="SWE108" s="229"/>
      <c r="SWF108" s="229"/>
      <c r="SWG108" s="229"/>
      <c r="SWH108" s="229"/>
      <c r="SWI108" s="229"/>
      <c r="SWJ108" s="229"/>
      <c r="SWK108" s="229"/>
      <c r="SWL108" s="229"/>
      <c r="SWM108" s="229"/>
      <c r="SWN108" s="229"/>
      <c r="SWO108" s="229"/>
      <c r="SWP108" s="229"/>
      <c r="SWQ108" s="229"/>
      <c r="SWR108" s="229"/>
      <c r="SWS108" s="229"/>
      <c r="SWT108" s="229"/>
      <c r="SWU108" s="229"/>
      <c r="SWV108" s="229"/>
      <c r="SWW108" s="229"/>
      <c r="SWX108" s="229"/>
      <c r="SWY108" s="229"/>
      <c r="SWZ108" s="229"/>
      <c r="SXA108" s="229"/>
      <c r="SXB108" s="229"/>
      <c r="SXC108" s="229"/>
      <c r="SXD108" s="229"/>
      <c r="SXE108" s="229"/>
      <c r="SXF108" s="229"/>
      <c r="SXG108" s="229"/>
      <c r="SXH108" s="229"/>
      <c r="SXI108" s="229"/>
      <c r="SXJ108" s="229"/>
      <c r="SXK108" s="229"/>
      <c r="SXL108" s="229"/>
      <c r="SXM108" s="229"/>
      <c r="SXN108" s="229"/>
      <c r="SXO108" s="229"/>
      <c r="SXP108" s="229"/>
      <c r="SXQ108" s="229"/>
      <c r="SXR108" s="229"/>
      <c r="SXS108" s="229"/>
      <c r="SXT108" s="229"/>
      <c r="SXU108" s="229"/>
      <c r="SXV108" s="229"/>
      <c r="SXW108" s="229"/>
      <c r="SXX108" s="229"/>
      <c r="SXY108" s="229"/>
      <c r="SXZ108" s="229"/>
      <c r="SYA108" s="229"/>
      <c r="SYB108" s="229"/>
      <c r="SYC108" s="229"/>
      <c r="SYD108" s="229"/>
      <c r="SYE108" s="229"/>
      <c r="SYF108" s="229"/>
      <c r="SYG108" s="229"/>
      <c r="SYH108" s="229"/>
      <c r="SYI108" s="229"/>
      <c r="SYJ108" s="229"/>
      <c r="SYK108" s="229"/>
      <c r="SYL108" s="229"/>
      <c r="SYM108" s="229"/>
      <c r="SYN108" s="229"/>
      <c r="SYO108" s="229"/>
      <c r="SYP108" s="229"/>
      <c r="SYQ108" s="229"/>
      <c r="SYR108" s="229"/>
      <c r="SYS108" s="229"/>
      <c r="SYT108" s="229"/>
      <c r="SYU108" s="229"/>
      <c r="SYV108" s="229"/>
      <c r="SYW108" s="229"/>
      <c r="SYX108" s="229"/>
      <c r="SYY108" s="229"/>
      <c r="SYZ108" s="229"/>
      <c r="SZA108" s="229"/>
      <c r="SZB108" s="229"/>
      <c r="SZC108" s="229"/>
      <c r="SZD108" s="229"/>
      <c r="SZE108" s="229"/>
      <c r="SZF108" s="229"/>
      <c r="SZG108" s="229"/>
      <c r="SZH108" s="229"/>
      <c r="SZI108" s="229"/>
      <c r="SZJ108" s="229"/>
      <c r="SZK108" s="229"/>
      <c r="SZL108" s="229"/>
      <c r="SZM108" s="229"/>
      <c r="SZN108" s="229"/>
      <c r="SZO108" s="229"/>
      <c r="SZP108" s="229"/>
      <c r="SZQ108" s="229"/>
      <c r="SZR108" s="229"/>
      <c r="SZS108" s="229"/>
      <c r="SZT108" s="229"/>
      <c r="SZU108" s="229"/>
      <c r="SZV108" s="229"/>
      <c r="SZW108" s="229"/>
      <c r="SZX108" s="229"/>
      <c r="SZY108" s="229"/>
      <c r="SZZ108" s="229"/>
      <c r="TAA108" s="229"/>
      <c r="TAB108" s="229"/>
      <c r="TAC108" s="229"/>
      <c r="TAD108" s="229"/>
      <c r="TAE108" s="229"/>
      <c r="TAF108" s="229"/>
      <c r="TAG108" s="229"/>
      <c r="TAH108" s="229"/>
      <c r="TAI108" s="229"/>
      <c r="TAJ108" s="229"/>
      <c r="TAK108" s="229"/>
      <c r="TAL108" s="229"/>
      <c r="TAM108" s="229"/>
      <c r="TAN108" s="229"/>
      <c r="TAO108" s="229"/>
      <c r="TAP108" s="229"/>
      <c r="TAQ108" s="229"/>
      <c r="TAR108" s="229"/>
      <c r="TAS108" s="229"/>
      <c r="TAT108" s="229"/>
      <c r="TAU108" s="229"/>
      <c r="TAV108" s="229"/>
      <c r="TAW108" s="229"/>
      <c r="TAX108" s="229"/>
      <c r="TAY108" s="229"/>
      <c r="TAZ108" s="229"/>
      <c r="TBA108" s="229"/>
      <c r="TBB108" s="229"/>
      <c r="TBC108" s="229"/>
      <c r="TBD108" s="229"/>
      <c r="TBE108" s="229"/>
      <c r="TBF108" s="229"/>
      <c r="TBG108" s="229"/>
      <c r="TBH108" s="229"/>
      <c r="TBI108" s="229"/>
      <c r="TBJ108" s="229"/>
      <c r="TBK108" s="229"/>
      <c r="TBL108" s="229"/>
      <c r="TBM108" s="229"/>
      <c r="TBN108" s="229"/>
      <c r="TBO108" s="229"/>
      <c r="TBP108" s="229"/>
      <c r="TBQ108" s="229"/>
      <c r="TBR108" s="229"/>
      <c r="TBS108" s="229"/>
      <c r="TBT108" s="229"/>
      <c r="TBU108" s="229"/>
      <c r="TBV108" s="229"/>
      <c r="TBW108" s="229"/>
      <c r="TBX108" s="229"/>
      <c r="TBY108" s="229"/>
      <c r="TBZ108" s="229"/>
      <c r="TCA108" s="229"/>
      <c r="TCB108" s="229"/>
      <c r="TCC108" s="229"/>
      <c r="TCD108" s="229"/>
      <c r="TCE108" s="229"/>
      <c r="TCF108" s="229"/>
      <c r="TCG108" s="229"/>
      <c r="TCH108" s="229"/>
      <c r="TCI108" s="229"/>
      <c r="TCJ108" s="229"/>
      <c r="TCK108" s="229"/>
      <c r="TCL108" s="229"/>
      <c r="TCM108" s="229"/>
      <c r="TCN108" s="229"/>
      <c r="TCO108" s="229"/>
      <c r="TCP108" s="229"/>
      <c r="TCQ108" s="229"/>
      <c r="TCR108" s="229"/>
      <c r="TCS108" s="229"/>
      <c r="TCT108" s="229"/>
      <c r="TCU108" s="229"/>
      <c r="TCV108" s="229"/>
      <c r="TCW108" s="229"/>
      <c r="TCX108" s="229"/>
      <c r="TCY108" s="229"/>
      <c r="TCZ108" s="229"/>
      <c r="TDA108" s="229"/>
      <c r="TDB108" s="229"/>
      <c r="TDC108" s="229"/>
      <c r="TDD108" s="229"/>
      <c r="TDE108" s="229"/>
      <c r="TDF108" s="229"/>
      <c r="TDG108" s="229"/>
      <c r="TDH108" s="229"/>
      <c r="TDI108" s="229"/>
      <c r="TDJ108" s="229"/>
      <c r="TDK108" s="229"/>
      <c r="TDL108" s="229"/>
      <c r="TDM108" s="229"/>
      <c r="TDN108" s="229"/>
      <c r="TDO108" s="229"/>
      <c r="TDP108" s="229"/>
      <c r="TDQ108" s="229"/>
      <c r="TDR108" s="229"/>
      <c r="TDS108" s="229"/>
      <c r="TDT108" s="229"/>
      <c r="TDU108" s="229"/>
      <c r="TDV108" s="229"/>
      <c r="TDW108" s="229"/>
      <c r="TDX108" s="229"/>
      <c r="TDY108" s="229"/>
      <c r="TDZ108" s="229"/>
      <c r="TEA108" s="229"/>
      <c r="TEB108" s="229"/>
      <c r="TEC108" s="229"/>
      <c r="TED108" s="229"/>
      <c r="TEE108" s="229"/>
      <c r="TEF108" s="229"/>
      <c r="TEG108" s="229"/>
      <c r="TEH108" s="229"/>
      <c r="TEI108" s="229"/>
      <c r="TEJ108" s="229"/>
      <c r="TEK108" s="229"/>
      <c r="TEL108" s="229"/>
      <c r="TEM108" s="229"/>
      <c r="TEN108" s="229"/>
      <c r="TEO108" s="229"/>
      <c r="TEP108" s="229"/>
      <c r="TEQ108" s="229"/>
      <c r="TER108" s="229"/>
      <c r="TES108" s="229"/>
      <c r="TET108" s="229"/>
      <c r="TEU108" s="229"/>
      <c r="TEV108" s="229"/>
      <c r="TEW108" s="229"/>
      <c r="TEX108" s="229"/>
      <c r="TEY108" s="229"/>
      <c r="TEZ108" s="229"/>
      <c r="TFA108" s="229"/>
      <c r="TFB108" s="229"/>
      <c r="TFC108" s="229"/>
      <c r="TFD108" s="229"/>
      <c r="TFE108" s="229"/>
      <c r="TFF108" s="229"/>
      <c r="TFG108" s="229"/>
      <c r="TFH108" s="229"/>
      <c r="TFI108" s="229"/>
      <c r="TFJ108" s="229"/>
      <c r="TFK108" s="229"/>
      <c r="TFL108" s="229"/>
      <c r="TFM108" s="229"/>
      <c r="TFN108" s="229"/>
      <c r="TFO108" s="229"/>
      <c r="TFP108" s="229"/>
      <c r="TFQ108" s="229"/>
      <c r="TFR108" s="229"/>
      <c r="TFS108" s="229"/>
      <c r="TFT108" s="229"/>
      <c r="TFU108" s="229"/>
      <c r="TFV108" s="229"/>
      <c r="TFW108" s="229"/>
      <c r="TFX108" s="229"/>
      <c r="TFY108" s="229"/>
      <c r="TFZ108" s="229"/>
      <c r="TGA108" s="229"/>
      <c r="TGB108" s="229"/>
      <c r="TGC108" s="229"/>
      <c r="TGD108" s="229"/>
      <c r="TGE108" s="229"/>
      <c r="TGF108" s="229"/>
      <c r="TGG108" s="229"/>
      <c r="TGH108" s="229"/>
      <c r="TGI108" s="229"/>
      <c r="TGJ108" s="229"/>
      <c r="TGK108" s="229"/>
      <c r="TGL108" s="229"/>
      <c r="TGM108" s="229"/>
      <c r="TGN108" s="229"/>
      <c r="TGO108" s="229"/>
      <c r="TGP108" s="229"/>
      <c r="TGQ108" s="229"/>
      <c r="TGR108" s="229"/>
      <c r="TGS108" s="229"/>
      <c r="TGT108" s="229"/>
      <c r="TGU108" s="229"/>
      <c r="TGV108" s="229"/>
      <c r="TGW108" s="229"/>
      <c r="TGX108" s="229"/>
      <c r="TGY108" s="229"/>
      <c r="TGZ108" s="229"/>
      <c r="THA108" s="229"/>
      <c r="THB108" s="229"/>
      <c r="THC108" s="229"/>
      <c r="THD108" s="229"/>
      <c r="THE108" s="229"/>
      <c r="THF108" s="229"/>
      <c r="THG108" s="229"/>
      <c r="THH108" s="229"/>
      <c r="THI108" s="229"/>
      <c r="THJ108" s="229"/>
      <c r="THK108" s="229"/>
      <c r="THL108" s="229"/>
      <c r="THM108" s="229"/>
      <c r="THN108" s="229"/>
      <c r="THO108" s="229"/>
      <c r="THP108" s="229"/>
      <c r="THQ108" s="229"/>
      <c r="THR108" s="229"/>
      <c r="THS108" s="229"/>
      <c r="THT108" s="229"/>
      <c r="THU108" s="229"/>
      <c r="THV108" s="229"/>
      <c r="THW108" s="229"/>
      <c r="THX108" s="229"/>
      <c r="THY108" s="229"/>
      <c r="THZ108" s="229"/>
      <c r="TIA108" s="229"/>
      <c r="TIB108" s="229"/>
      <c r="TIC108" s="229"/>
      <c r="TID108" s="229"/>
      <c r="TIE108" s="229"/>
      <c r="TIF108" s="229"/>
      <c r="TIG108" s="229"/>
      <c r="TIH108" s="229"/>
      <c r="TII108" s="229"/>
      <c r="TIJ108" s="229"/>
      <c r="TIK108" s="229"/>
      <c r="TIL108" s="229"/>
      <c r="TIM108" s="229"/>
      <c r="TIN108" s="229"/>
      <c r="TIO108" s="229"/>
      <c r="TIP108" s="229"/>
      <c r="TIQ108" s="229"/>
      <c r="TIR108" s="229"/>
      <c r="TIS108" s="229"/>
      <c r="TIT108" s="229"/>
      <c r="TIU108" s="229"/>
      <c r="TIV108" s="229"/>
      <c r="TIW108" s="229"/>
      <c r="TIX108" s="229"/>
      <c r="TIY108" s="229"/>
      <c r="TIZ108" s="229"/>
      <c r="TJA108" s="229"/>
      <c r="TJB108" s="229"/>
      <c r="TJC108" s="229"/>
      <c r="TJD108" s="229"/>
      <c r="TJE108" s="229"/>
      <c r="TJF108" s="229"/>
      <c r="TJG108" s="229"/>
      <c r="TJH108" s="229"/>
      <c r="TJI108" s="229"/>
      <c r="TJJ108" s="229"/>
      <c r="TJK108" s="229"/>
      <c r="TJL108" s="229"/>
      <c r="TJM108" s="229"/>
      <c r="TJN108" s="229"/>
      <c r="TJO108" s="229"/>
      <c r="TJP108" s="229"/>
      <c r="TJQ108" s="229"/>
      <c r="TJR108" s="229"/>
      <c r="TJS108" s="229"/>
      <c r="TJT108" s="229"/>
      <c r="TJU108" s="229"/>
      <c r="TJV108" s="229"/>
      <c r="TJW108" s="229"/>
      <c r="TJX108" s="229"/>
      <c r="TJY108" s="229"/>
      <c r="TJZ108" s="229"/>
      <c r="TKA108" s="229"/>
      <c r="TKB108" s="229"/>
      <c r="TKC108" s="229"/>
      <c r="TKD108" s="229"/>
      <c r="TKE108" s="229"/>
      <c r="TKF108" s="229"/>
      <c r="TKG108" s="229"/>
      <c r="TKH108" s="229"/>
      <c r="TKI108" s="229"/>
      <c r="TKJ108" s="229"/>
      <c r="TKK108" s="229"/>
      <c r="TKL108" s="229"/>
      <c r="TKM108" s="229"/>
      <c r="TKN108" s="229"/>
      <c r="TKO108" s="229"/>
      <c r="TKP108" s="229"/>
      <c r="TKQ108" s="229"/>
      <c r="TKR108" s="229"/>
      <c r="TKS108" s="229"/>
      <c r="TKT108" s="229"/>
      <c r="TKU108" s="229"/>
      <c r="TKV108" s="229"/>
      <c r="TKW108" s="229"/>
      <c r="TKX108" s="229"/>
      <c r="TKY108" s="229"/>
      <c r="TKZ108" s="229"/>
      <c r="TLA108" s="229"/>
      <c r="TLB108" s="229"/>
      <c r="TLC108" s="229"/>
      <c r="TLD108" s="229"/>
      <c r="TLE108" s="229"/>
      <c r="TLF108" s="229"/>
      <c r="TLG108" s="229"/>
      <c r="TLH108" s="229"/>
      <c r="TLI108" s="229"/>
      <c r="TLJ108" s="229"/>
      <c r="TLK108" s="229"/>
      <c r="TLL108" s="229"/>
      <c r="TLM108" s="229"/>
      <c r="TLN108" s="229"/>
      <c r="TLO108" s="229"/>
      <c r="TLP108" s="229"/>
      <c r="TLQ108" s="229"/>
      <c r="TLR108" s="229"/>
      <c r="TLS108" s="229"/>
      <c r="TLT108" s="229"/>
      <c r="TLU108" s="229"/>
      <c r="TLV108" s="229"/>
      <c r="TLW108" s="229"/>
      <c r="TLX108" s="229"/>
      <c r="TLY108" s="229"/>
      <c r="TLZ108" s="229"/>
      <c r="TMA108" s="229"/>
      <c r="TMB108" s="229"/>
      <c r="TMC108" s="229"/>
      <c r="TMD108" s="229"/>
      <c r="TME108" s="229"/>
      <c r="TMF108" s="229"/>
      <c r="TMG108" s="229"/>
      <c r="TMH108" s="229"/>
      <c r="TMI108" s="229"/>
      <c r="TMJ108" s="229"/>
      <c r="TMK108" s="229"/>
      <c r="TML108" s="229"/>
      <c r="TMM108" s="229"/>
      <c r="TMN108" s="229"/>
      <c r="TMO108" s="229"/>
      <c r="TMP108" s="229"/>
      <c r="TMQ108" s="229"/>
      <c r="TMR108" s="229"/>
      <c r="TMS108" s="229"/>
      <c r="TMT108" s="229"/>
      <c r="TMU108" s="229"/>
      <c r="TMV108" s="229"/>
      <c r="TMW108" s="229"/>
      <c r="TMX108" s="229"/>
      <c r="TMY108" s="229"/>
      <c r="TMZ108" s="229"/>
      <c r="TNA108" s="229"/>
      <c r="TNB108" s="229"/>
      <c r="TNC108" s="229"/>
      <c r="TND108" s="229"/>
      <c r="TNE108" s="229"/>
      <c r="TNF108" s="229"/>
      <c r="TNG108" s="229"/>
      <c r="TNH108" s="229"/>
      <c r="TNI108" s="229"/>
      <c r="TNJ108" s="229"/>
      <c r="TNK108" s="229"/>
      <c r="TNL108" s="229"/>
      <c r="TNM108" s="229"/>
      <c r="TNN108" s="229"/>
      <c r="TNO108" s="229"/>
      <c r="TNP108" s="229"/>
      <c r="TNQ108" s="229"/>
      <c r="TNR108" s="229"/>
      <c r="TNS108" s="229"/>
      <c r="TNT108" s="229"/>
      <c r="TNU108" s="229"/>
      <c r="TNV108" s="229"/>
      <c r="TNW108" s="229"/>
      <c r="TNX108" s="229"/>
      <c r="TNY108" s="229"/>
      <c r="TNZ108" s="229"/>
      <c r="TOA108" s="229"/>
      <c r="TOB108" s="229"/>
      <c r="TOC108" s="229"/>
      <c r="TOD108" s="229"/>
      <c r="TOE108" s="229"/>
      <c r="TOF108" s="229"/>
      <c r="TOG108" s="229"/>
      <c r="TOH108" s="229"/>
      <c r="TOI108" s="229"/>
      <c r="TOJ108" s="229"/>
      <c r="TOK108" s="229"/>
      <c r="TOL108" s="229"/>
      <c r="TOM108" s="229"/>
      <c r="TON108" s="229"/>
      <c r="TOO108" s="229"/>
      <c r="TOP108" s="229"/>
      <c r="TOQ108" s="229"/>
      <c r="TOR108" s="229"/>
      <c r="TOS108" s="229"/>
      <c r="TOT108" s="229"/>
      <c r="TOU108" s="229"/>
      <c r="TOV108" s="229"/>
      <c r="TOW108" s="229"/>
      <c r="TOX108" s="229"/>
      <c r="TOY108" s="229"/>
      <c r="TOZ108" s="229"/>
      <c r="TPA108" s="229"/>
      <c r="TPB108" s="229"/>
      <c r="TPC108" s="229"/>
      <c r="TPD108" s="229"/>
      <c r="TPE108" s="229"/>
      <c r="TPF108" s="229"/>
      <c r="TPG108" s="229"/>
      <c r="TPH108" s="229"/>
      <c r="TPI108" s="229"/>
      <c r="TPJ108" s="229"/>
      <c r="TPK108" s="229"/>
      <c r="TPL108" s="229"/>
      <c r="TPM108" s="229"/>
      <c r="TPN108" s="229"/>
      <c r="TPO108" s="229"/>
      <c r="TPP108" s="229"/>
      <c r="TPQ108" s="229"/>
      <c r="TPR108" s="229"/>
      <c r="TPS108" s="229"/>
      <c r="TPT108" s="229"/>
      <c r="TPU108" s="229"/>
      <c r="TPV108" s="229"/>
      <c r="TPW108" s="229"/>
      <c r="TPX108" s="229"/>
      <c r="TPY108" s="229"/>
      <c r="TPZ108" s="229"/>
      <c r="TQA108" s="229"/>
      <c r="TQB108" s="229"/>
      <c r="TQC108" s="229"/>
      <c r="TQD108" s="229"/>
      <c r="TQE108" s="229"/>
      <c r="TQF108" s="229"/>
      <c r="TQG108" s="229"/>
      <c r="TQH108" s="229"/>
      <c r="TQI108" s="229"/>
      <c r="TQJ108" s="229"/>
      <c r="TQK108" s="229"/>
      <c r="TQL108" s="229"/>
      <c r="TQM108" s="229"/>
      <c r="TQN108" s="229"/>
      <c r="TQO108" s="229"/>
      <c r="TQP108" s="229"/>
      <c r="TQQ108" s="229"/>
      <c r="TQR108" s="229"/>
      <c r="TQS108" s="229"/>
      <c r="TQT108" s="229"/>
      <c r="TQU108" s="229"/>
      <c r="TQV108" s="229"/>
      <c r="TQW108" s="229"/>
      <c r="TQX108" s="229"/>
      <c r="TQY108" s="229"/>
      <c r="TQZ108" s="229"/>
      <c r="TRA108" s="229"/>
      <c r="TRB108" s="229"/>
      <c r="TRC108" s="229"/>
      <c r="TRD108" s="229"/>
      <c r="TRE108" s="229"/>
      <c r="TRF108" s="229"/>
      <c r="TRG108" s="229"/>
      <c r="TRH108" s="229"/>
      <c r="TRI108" s="229"/>
      <c r="TRJ108" s="229"/>
      <c r="TRK108" s="229"/>
      <c r="TRL108" s="229"/>
      <c r="TRM108" s="229"/>
      <c r="TRN108" s="229"/>
      <c r="TRO108" s="229"/>
      <c r="TRP108" s="229"/>
      <c r="TRQ108" s="229"/>
      <c r="TRR108" s="229"/>
      <c r="TRS108" s="229"/>
      <c r="TRT108" s="229"/>
      <c r="TRU108" s="229"/>
      <c r="TRV108" s="229"/>
      <c r="TRW108" s="229"/>
      <c r="TRX108" s="229"/>
      <c r="TRY108" s="229"/>
      <c r="TRZ108" s="229"/>
      <c r="TSA108" s="229"/>
      <c r="TSB108" s="229"/>
      <c r="TSC108" s="229"/>
      <c r="TSD108" s="229"/>
      <c r="TSE108" s="229"/>
      <c r="TSF108" s="229"/>
      <c r="TSG108" s="229"/>
      <c r="TSH108" s="229"/>
      <c r="TSI108" s="229"/>
      <c r="TSJ108" s="229"/>
      <c r="TSK108" s="229"/>
      <c r="TSL108" s="229"/>
      <c r="TSM108" s="229"/>
      <c r="TSN108" s="229"/>
      <c r="TSO108" s="229"/>
      <c r="TSP108" s="229"/>
      <c r="TSQ108" s="229"/>
      <c r="TSR108" s="229"/>
      <c r="TSS108" s="229"/>
      <c r="TST108" s="229"/>
      <c r="TSU108" s="229"/>
      <c r="TSV108" s="229"/>
      <c r="TSW108" s="229"/>
      <c r="TSX108" s="229"/>
      <c r="TSY108" s="229"/>
      <c r="TSZ108" s="229"/>
      <c r="TTA108" s="229"/>
      <c r="TTB108" s="229"/>
      <c r="TTC108" s="229"/>
      <c r="TTD108" s="229"/>
      <c r="TTE108" s="229"/>
      <c r="TTF108" s="229"/>
      <c r="TTG108" s="229"/>
      <c r="TTH108" s="229"/>
      <c r="TTI108" s="229"/>
      <c r="TTJ108" s="229"/>
      <c r="TTK108" s="229"/>
      <c r="TTL108" s="229"/>
      <c r="TTM108" s="229"/>
      <c r="TTN108" s="229"/>
      <c r="TTO108" s="229"/>
      <c r="TTP108" s="229"/>
      <c r="TTQ108" s="229"/>
      <c r="TTR108" s="229"/>
      <c r="TTS108" s="229"/>
      <c r="TTT108" s="229"/>
      <c r="TTU108" s="229"/>
      <c r="TTV108" s="229"/>
      <c r="TTW108" s="229"/>
      <c r="TTX108" s="229"/>
      <c r="TTY108" s="229"/>
      <c r="TTZ108" s="229"/>
      <c r="TUA108" s="229"/>
      <c r="TUB108" s="229"/>
      <c r="TUC108" s="229"/>
      <c r="TUD108" s="229"/>
      <c r="TUE108" s="229"/>
      <c r="TUF108" s="229"/>
      <c r="TUG108" s="229"/>
      <c r="TUH108" s="229"/>
      <c r="TUI108" s="229"/>
      <c r="TUJ108" s="229"/>
      <c r="TUK108" s="229"/>
      <c r="TUL108" s="229"/>
      <c r="TUM108" s="229"/>
      <c r="TUN108" s="229"/>
      <c r="TUO108" s="229"/>
      <c r="TUP108" s="229"/>
      <c r="TUQ108" s="229"/>
      <c r="TUR108" s="229"/>
      <c r="TUS108" s="229"/>
      <c r="TUT108" s="229"/>
      <c r="TUU108" s="229"/>
      <c r="TUV108" s="229"/>
      <c r="TUW108" s="229"/>
      <c r="TUX108" s="229"/>
      <c r="TUY108" s="229"/>
      <c r="TUZ108" s="229"/>
      <c r="TVA108" s="229"/>
      <c r="TVB108" s="229"/>
      <c r="TVC108" s="229"/>
      <c r="TVD108" s="229"/>
      <c r="TVE108" s="229"/>
      <c r="TVF108" s="229"/>
      <c r="TVG108" s="229"/>
      <c r="TVH108" s="229"/>
      <c r="TVI108" s="229"/>
      <c r="TVJ108" s="229"/>
      <c r="TVK108" s="229"/>
      <c r="TVL108" s="229"/>
      <c r="TVM108" s="229"/>
      <c r="TVN108" s="229"/>
      <c r="TVO108" s="229"/>
      <c r="TVP108" s="229"/>
      <c r="TVQ108" s="229"/>
      <c r="TVR108" s="229"/>
      <c r="TVS108" s="229"/>
      <c r="TVT108" s="229"/>
      <c r="TVU108" s="229"/>
      <c r="TVV108" s="229"/>
      <c r="TVW108" s="229"/>
      <c r="TVX108" s="229"/>
      <c r="TVY108" s="229"/>
      <c r="TVZ108" s="229"/>
      <c r="TWA108" s="229"/>
      <c r="TWB108" s="229"/>
      <c r="TWC108" s="229"/>
      <c r="TWD108" s="229"/>
      <c r="TWE108" s="229"/>
      <c r="TWF108" s="229"/>
      <c r="TWG108" s="229"/>
      <c r="TWH108" s="229"/>
      <c r="TWI108" s="229"/>
      <c r="TWJ108" s="229"/>
      <c r="TWK108" s="229"/>
      <c r="TWL108" s="229"/>
      <c r="TWM108" s="229"/>
      <c r="TWN108" s="229"/>
      <c r="TWO108" s="229"/>
      <c r="TWP108" s="229"/>
      <c r="TWQ108" s="229"/>
      <c r="TWR108" s="229"/>
      <c r="TWS108" s="229"/>
      <c r="TWT108" s="229"/>
      <c r="TWU108" s="229"/>
      <c r="TWV108" s="229"/>
      <c r="TWW108" s="229"/>
      <c r="TWX108" s="229"/>
      <c r="TWY108" s="229"/>
      <c r="TWZ108" s="229"/>
      <c r="TXA108" s="229"/>
      <c r="TXB108" s="229"/>
      <c r="TXC108" s="229"/>
      <c r="TXD108" s="229"/>
      <c r="TXE108" s="229"/>
      <c r="TXF108" s="229"/>
      <c r="TXG108" s="229"/>
      <c r="TXH108" s="229"/>
      <c r="TXI108" s="229"/>
      <c r="TXJ108" s="229"/>
      <c r="TXK108" s="229"/>
      <c r="TXL108" s="229"/>
      <c r="TXM108" s="229"/>
      <c r="TXN108" s="229"/>
      <c r="TXO108" s="229"/>
      <c r="TXP108" s="229"/>
      <c r="TXQ108" s="229"/>
      <c r="TXR108" s="229"/>
      <c r="TXS108" s="229"/>
      <c r="TXT108" s="229"/>
      <c r="TXU108" s="229"/>
      <c r="TXV108" s="229"/>
      <c r="TXW108" s="229"/>
      <c r="TXX108" s="229"/>
      <c r="TXY108" s="229"/>
      <c r="TXZ108" s="229"/>
      <c r="TYA108" s="229"/>
      <c r="TYB108" s="229"/>
      <c r="TYC108" s="229"/>
      <c r="TYD108" s="229"/>
      <c r="TYE108" s="229"/>
      <c r="TYF108" s="229"/>
      <c r="TYG108" s="229"/>
      <c r="TYH108" s="229"/>
      <c r="TYI108" s="229"/>
      <c r="TYJ108" s="229"/>
      <c r="TYK108" s="229"/>
      <c r="TYL108" s="229"/>
      <c r="TYM108" s="229"/>
      <c r="TYN108" s="229"/>
      <c r="TYO108" s="229"/>
      <c r="TYP108" s="229"/>
      <c r="TYQ108" s="229"/>
      <c r="TYR108" s="229"/>
      <c r="TYS108" s="229"/>
      <c r="TYT108" s="229"/>
      <c r="TYU108" s="229"/>
      <c r="TYV108" s="229"/>
      <c r="TYW108" s="229"/>
      <c r="TYX108" s="229"/>
      <c r="TYY108" s="229"/>
      <c r="TYZ108" s="229"/>
      <c r="TZA108" s="229"/>
      <c r="TZB108" s="229"/>
      <c r="TZC108" s="229"/>
      <c r="TZD108" s="229"/>
      <c r="TZE108" s="229"/>
      <c r="TZF108" s="229"/>
      <c r="TZG108" s="229"/>
      <c r="TZH108" s="229"/>
      <c r="TZI108" s="229"/>
      <c r="TZJ108" s="229"/>
      <c r="TZK108" s="229"/>
      <c r="TZL108" s="229"/>
      <c r="TZM108" s="229"/>
      <c r="TZN108" s="229"/>
      <c r="TZO108" s="229"/>
      <c r="TZP108" s="229"/>
      <c r="TZQ108" s="229"/>
      <c r="TZR108" s="229"/>
      <c r="TZS108" s="229"/>
      <c r="TZT108" s="229"/>
      <c r="TZU108" s="229"/>
      <c r="TZV108" s="229"/>
      <c r="TZW108" s="229"/>
      <c r="TZX108" s="229"/>
      <c r="TZY108" s="229"/>
      <c r="TZZ108" s="229"/>
      <c r="UAA108" s="229"/>
      <c r="UAB108" s="229"/>
      <c r="UAC108" s="229"/>
      <c r="UAD108" s="229"/>
      <c r="UAE108" s="229"/>
      <c r="UAF108" s="229"/>
      <c r="UAG108" s="229"/>
      <c r="UAH108" s="229"/>
      <c r="UAI108" s="229"/>
      <c r="UAJ108" s="229"/>
      <c r="UAK108" s="229"/>
      <c r="UAL108" s="229"/>
      <c r="UAM108" s="229"/>
      <c r="UAN108" s="229"/>
      <c r="UAO108" s="229"/>
      <c r="UAP108" s="229"/>
      <c r="UAQ108" s="229"/>
      <c r="UAR108" s="229"/>
      <c r="UAS108" s="229"/>
      <c r="UAT108" s="229"/>
      <c r="UAU108" s="229"/>
      <c r="UAV108" s="229"/>
      <c r="UAW108" s="229"/>
      <c r="UAX108" s="229"/>
      <c r="UAY108" s="229"/>
      <c r="UAZ108" s="229"/>
      <c r="UBA108" s="229"/>
      <c r="UBB108" s="229"/>
      <c r="UBC108" s="229"/>
      <c r="UBD108" s="229"/>
      <c r="UBE108" s="229"/>
      <c r="UBF108" s="229"/>
      <c r="UBG108" s="229"/>
      <c r="UBH108" s="229"/>
      <c r="UBI108" s="229"/>
      <c r="UBJ108" s="229"/>
      <c r="UBK108" s="229"/>
      <c r="UBL108" s="229"/>
      <c r="UBM108" s="229"/>
      <c r="UBN108" s="229"/>
      <c r="UBO108" s="229"/>
      <c r="UBP108" s="229"/>
      <c r="UBQ108" s="229"/>
      <c r="UBR108" s="229"/>
      <c r="UBS108" s="229"/>
      <c r="UBT108" s="229"/>
      <c r="UBU108" s="229"/>
      <c r="UBV108" s="229"/>
      <c r="UBW108" s="229"/>
      <c r="UBX108" s="229"/>
      <c r="UBY108" s="229"/>
      <c r="UBZ108" s="229"/>
      <c r="UCA108" s="229"/>
      <c r="UCB108" s="229"/>
      <c r="UCC108" s="229"/>
      <c r="UCD108" s="229"/>
      <c r="UCE108" s="229"/>
      <c r="UCF108" s="229"/>
      <c r="UCG108" s="229"/>
      <c r="UCH108" s="229"/>
      <c r="UCI108" s="229"/>
      <c r="UCJ108" s="229"/>
      <c r="UCK108" s="229"/>
      <c r="UCL108" s="229"/>
      <c r="UCM108" s="229"/>
      <c r="UCN108" s="229"/>
      <c r="UCO108" s="229"/>
      <c r="UCP108" s="229"/>
      <c r="UCQ108" s="229"/>
      <c r="UCR108" s="229"/>
      <c r="UCS108" s="229"/>
      <c r="UCT108" s="229"/>
      <c r="UCU108" s="229"/>
      <c r="UCV108" s="229"/>
      <c r="UCW108" s="229"/>
      <c r="UCX108" s="229"/>
      <c r="UCY108" s="229"/>
      <c r="UCZ108" s="229"/>
      <c r="UDA108" s="229"/>
      <c r="UDB108" s="229"/>
      <c r="UDC108" s="229"/>
      <c r="UDD108" s="229"/>
      <c r="UDE108" s="229"/>
      <c r="UDF108" s="229"/>
      <c r="UDG108" s="229"/>
      <c r="UDH108" s="229"/>
      <c r="UDI108" s="229"/>
      <c r="UDJ108" s="229"/>
      <c r="UDK108" s="229"/>
      <c r="UDL108" s="229"/>
      <c r="UDM108" s="229"/>
      <c r="UDN108" s="229"/>
      <c r="UDO108" s="229"/>
      <c r="UDP108" s="229"/>
      <c r="UDQ108" s="229"/>
      <c r="UDR108" s="229"/>
      <c r="UDS108" s="229"/>
      <c r="UDT108" s="229"/>
      <c r="UDU108" s="229"/>
      <c r="UDV108" s="229"/>
      <c r="UDW108" s="229"/>
      <c r="UDX108" s="229"/>
      <c r="UDY108" s="229"/>
      <c r="UDZ108" s="229"/>
      <c r="UEA108" s="229"/>
      <c r="UEB108" s="229"/>
      <c r="UEC108" s="229"/>
      <c r="UED108" s="229"/>
      <c r="UEE108" s="229"/>
      <c r="UEF108" s="229"/>
      <c r="UEG108" s="229"/>
      <c r="UEH108" s="229"/>
      <c r="UEI108" s="229"/>
      <c r="UEJ108" s="229"/>
      <c r="UEK108" s="229"/>
      <c r="UEL108" s="229"/>
      <c r="UEM108" s="229"/>
      <c r="UEN108" s="229"/>
      <c r="UEO108" s="229"/>
      <c r="UEP108" s="229"/>
      <c r="UEQ108" s="229"/>
      <c r="UER108" s="229"/>
      <c r="UES108" s="229"/>
      <c r="UET108" s="229"/>
      <c r="UEU108" s="229"/>
      <c r="UEV108" s="229"/>
      <c r="UEW108" s="229"/>
      <c r="UEX108" s="229"/>
      <c r="UEY108" s="229"/>
      <c r="UEZ108" s="229"/>
      <c r="UFA108" s="229"/>
      <c r="UFB108" s="229"/>
      <c r="UFC108" s="229"/>
      <c r="UFD108" s="229"/>
      <c r="UFE108" s="229"/>
      <c r="UFF108" s="229"/>
      <c r="UFG108" s="229"/>
      <c r="UFH108" s="229"/>
      <c r="UFI108" s="229"/>
      <c r="UFJ108" s="229"/>
      <c r="UFK108" s="229"/>
      <c r="UFL108" s="229"/>
      <c r="UFM108" s="229"/>
      <c r="UFN108" s="229"/>
      <c r="UFO108" s="229"/>
      <c r="UFP108" s="229"/>
      <c r="UFQ108" s="229"/>
      <c r="UFR108" s="229"/>
      <c r="UFS108" s="229"/>
      <c r="UFT108" s="229"/>
      <c r="UFU108" s="229"/>
      <c r="UFV108" s="229"/>
      <c r="UFW108" s="229"/>
      <c r="UFX108" s="229"/>
      <c r="UFY108" s="229"/>
      <c r="UFZ108" s="229"/>
      <c r="UGA108" s="229"/>
      <c r="UGB108" s="229"/>
      <c r="UGC108" s="229"/>
      <c r="UGD108" s="229"/>
      <c r="UGE108" s="229"/>
      <c r="UGF108" s="229"/>
      <c r="UGG108" s="229"/>
      <c r="UGH108" s="229"/>
      <c r="UGI108" s="229"/>
      <c r="UGJ108" s="229"/>
      <c r="UGK108" s="229"/>
      <c r="UGL108" s="229"/>
      <c r="UGM108" s="229"/>
      <c r="UGN108" s="229"/>
      <c r="UGO108" s="229"/>
      <c r="UGP108" s="229"/>
      <c r="UGQ108" s="229"/>
      <c r="UGR108" s="229"/>
      <c r="UGS108" s="229"/>
      <c r="UGT108" s="229"/>
      <c r="UGU108" s="229"/>
      <c r="UGV108" s="229"/>
      <c r="UGW108" s="229"/>
      <c r="UGX108" s="229"/>
      <c r="UGY108" s="229"/>
      <c r="UGZ108" s="229"/>
      <c r="UHA108" s="229"/>
      <c r="UHB108" s="229"/>
      <c r="UHC108" s="229"/>
      <c r="UHD108" s="229"/>
      <c r="UHE108" s="229"/>
      <c r="UHF108" s="229"/>
      <c r="UHG108" s="229"/>
      <c r="UHH108" s="229"/>
      <c r="UHI108" s="229"/>
      <c r="UHJ108" s="229"/>
      <c r="UHK108" s="229"/>
      <c r="UHL108" s="229"/>
      <c r="UHM108" s="229"/>
      <c r="UHN108" s="229"/>
      <c r="UHO108" s="229"/>
      <c r="UHP108" s="229"/>
      <c r="UHQ108" s="229"/>
      <c r="UHR108" s="229"/>
      <c r="UHS108" s="229"/>
      <c r="UHT108" s="229"/>
      <c r="UHU108" s="229"/>
      <c r="UHV108" s="229"/>
      <c r="UHW108" s="229"/>
      <c r="UHX108" s="229"/>
      <c r="UHY108" s="229"/>
      <c r="UHZ108" s="229"/>
      <c r="UIA108" s="229"/>
      <c r="UIB108" s="229"/>
      <c r="UIC108" s="229"/>
      <c r="UID108" s="229"/>
      <c r="UIE108" s="229"/>
      <c r="UIF108" s="229"/>
      <c r="UIG108" s="229"/>
      <c r="UIH108" s="229"/>
      <c r="UII108" s="229"/>
      <c r="UIJ108" s="229"/>
      <c r="UIK108" s="229"/>
      <c r="UIL108" s="229"/>
      <c r="UIM108" s="229"/>
      <c r="UIN108" s="229"/>
      <c r="UIO108" s="229"/>
      <c r="UIP108" s="229"/>
      <c r="UIQ108" s="229"/>
      <c r="UIR108" s="229"/>
      <c r="UIS108" s="229"/>
      <c r="UIT108" s="229"/>
      <c r="UIU108" s="229"/>
      <c r="UIV108" s="229"/>
      <c r="UIW108" s="229"/>
      <c r="UIX108" s="229"/>
      <c r="UIY108" s="229"/>
      <c r="UIZ108" s="229"/>
      <c r="UJA108" s="229"/>
      <c r="UJB108" s="229"/>
      <c r="UJC108" s="229"/>
      <c r="UJD108" s="229"/>
      <c r="UJE108" s="229"/>
      <c r="UJF108" s="229"/>
      <c r="UJG108" s="229"/>
      <c r="UJH108" s="229"/>
      <c r="UJI108" s="229"/>
      <c r="UJJ108" s="229"/>
      <c r="UJK108" s="229"/>
      <c r="UJL108" s="229"/>
      <c r="UJM108" s="229"/>
      <c r="UJN108" s="229"/>
      <c r="UJO108" s="229"/>
      <c r="UJP108" s="229"/>
      <c r="UJQ108" s="229"/>
      <c r="UJR108" s="229"/>
      <c r="UJS108" s="229"/>
      <c r="UJT108" s="229"/>
      <c r="UJU108" s="229"/>
      <c r="UJV108" s="229"/>
      <c r="UJW108" s="229"/>
      <c r="UJX108" s="229"/>
      <c r="UJY108" s="229"/>
      <c r="UJZ108" s="229"/>
      <c r="UKA108" s="229"/>
      <c r="UKB108" s="229"/>
      <c r="UKC108" s="229"/>
      <c r="UKD108" s="229"/>
      <c r="UKE108" s="229"/>
      <c r="UKF108" s="229"/>
      <c r="UKG108" s="229"/>
      <c r="UKH108" s="229"/>
      <c r="UKI108" s="229"/>
      <c r="UKJ108" s="229"/>
      <c r="UKK108" s="229"/>
      <c r="UKL108" s="229"/>
      <c r="UKM108" s="229"/>
      <c r="UKN108" s="229"/>
      <c r="UKO108" s="229"/>
      <c r="UKP108" s="229"/>
      <c r="UKQ108" s="229"/>
      <c r="UKR108" s="229"/>
      <c r="UKS108" s="229"/>
      <c r="UKT108" s="229"/>
      <c r="UKU108" s="229"/>
      <c r="UKV108" s="229"/>
      <c r="UKW108" s="229"/>
      <c r="UKX108" s="229"/>
      <c r="UKY108" s="229"/>
      <c r="UKZ108" s="229"/>
      <c r="ULA108" s="229"/>
      <c r="ULB108" s="229"/>
      <c r="ULC108" s="229"/>
      <c r="ULD108" s="229"/>
      <c r="ULE108" s="229"/>
      <c r="ULF108" s="229"/>
      <c r="ULG108" s="229"/>
      <c r="ULH108" s="229"/>
      <c r="ULI108" s="229"/>
      <c r="ULJ108" s="229"/>
      <c r="ULK108" s="229"/>
      <c r="ULL108" s="229"/>
      <c r="ULM108" s="229"/>
      <c r="ULN108" s="229"/>
      <c r="ULO108" s="229"/>
      <c r="ULP108" s="229"/>
      <c r="ULQ108" s="229"/>
      <c r="ULR108" s="229"/>
      <c r="ULS108" s="229"/>
      <c r="ULT108" s="229"/>
      <c r="ULU108" s="229"/>
      <c r="ULV108" s="229"/>
      <c r="ULW108" s="229"/>
      <c r="ULX108" s="229"/>
      <c r="ULY108" s="229"/>
      <c r="ULZ108" s="229"/>
      <c r="UMA108" s="229"/>
      <c r="UMB108" s="229"/>
      <c r="UMC108" s="229"/>
      <c r="UMD108" s="229"/>
      <c r="UME108" s="229"/>
      <c r="UMF108" s="229"/>
      <c r="UMG108" s="229"/>
      <c r="UMH108" s="229"/>
      <c r="UMI108" s="229"/>
      <c r="UMJ108" s="229"/>
      <c r="UMK108" s="229"/>
      <c r="UML108" s="229"/>
      <c r="UMM108" s="229"/>
      <c r="UMN108" s="229"/>
      <c r="UMO108" s="229"/>
      <c r="UMP108" s="229"/>
      <c r="UMQ108" s="229"/>
      <c r="UMR108" s="229"/>
      <c r="UMS108" s="229"/>
      <c r="UMT108" s="229"/>
      <c r="UMU108" s="229"/>
      <c r="UMV108" s="229"/>
      <c r="UMW108" s="229"/>
      <c r="UMX108" s="229"/>
      <c r="UMY108" s="229"/>
      <c r="UMZ108" s="229"/>
      <c r="UNA108" s="229"/>
      <c r="UNB108" s="229"/>
      <c r="UNC108" s="229"/>
      <c r="UND108" s="229"/>
      <c r="UNE108" s="229"/>
      <c r="UNF108" s="229"/>
      <c r="UNG108" s="229"/>
      <c r="UNH108" s="229"/>
      <c r="UNI108" s="229"/>
      <c r="UNJ108" s="229"/>
      <c r="UNK108" s="229"/>
      <c r="UNL108" s="229"/>
      <c r="UNM108" s="229"/>
      <c r="UNN108" s="229"/>
      <c r="UNO108" s="229"/>
      <c r="UNP108" s="229"/>
      <c r="UNQ108" s="229"/>
      <c r="UNR108" s="229"/>
      <c r="UNS108" s="229"/>
      <c r="UNT108" s="229"/>
      <c r="UNU108" s="229"/>
      <c r="UNV108" s="229"/>
      <c r="UNW108" s="229"/>
      <c r="UNX108" s="229"/>
      <c r="UNY108" s="229"/>
      <c r="UNZ108" s="229"/>
      <c r="UOA108" s="229"/>
      <c r="UOB108" s="229"/>
      <c r="UOC108" s="229"/>
      <c r="UOD108" s="229"/>
      <c r="UOE108" s="229"/>
      <c r="UOF108" s="229"/>
      <c r="UOG108" s="229"/>
      <c r="UOH108" s="229"/>
      <c r="UOI108" s="229"/>
      <c r="UOJ108" s="229"/>
      <c r="UOK108" s="229"/>
      <c r="UOL108" s="229"/>
      <c r="UOM108" s="229"/>
      <c r="UON108" s="229"/>
      <c r="UOO108" s="229"/>
      <c r="UOP108" s="229"/>
      <c r="UOQ108" s="229"/>
      <c r="UOR108" s="229"/>
      <c r="UOS108" s="229"/>
      <c r="UOT108" s="229"/>
      <c r="UOU108" s="229"/>
      <c r="UOV108" s="229"/>
      <c r="UOW108" s="229"/>
      <c r="UOX108" s="229"/>
      <c r="UOY108" s="229"/>
      <c r="UOZ108" s="229"/>
      <c r="UPA108" s="229"/>
      <c r="UPB108" s="229"/>
      <c r="UPC108" s="229"/>
      <c r="UPD108" s="229"/>
      <c r="UPE108" s="229"/>
      <c r="UPF108" s="229"/>
      <c r="UPG108" s="229"/>
      <c r="UPH108" s="229"/>
      <c r="UPI108" s="229"/>
      <c r="UPJ108" s="229"/>
      <c r="UPK108" s="229"/>
      <c r="UPL108" s="229"/>
      <c r="UPM108" s="229"/>
      <c r="UPN108" s="229"/>
      <c r="UPO108" s="229"/>
      <c r="UPP108" s="229"/>
      <c r="UPQ108" s="229"/>
      <c r="UPR108" s="229"/>
      <c r="UPS108" s="229"/>
      <c r="UPT108" s="229"/>
      <c r="UPU108" s="229"/>
      <c r="UPV108" s="229"/>
      <c r="UPW108" s="229"/>
      <c r="UPX108" s="229"/>
      <c r="UPY108" s="229"/>
      <c r="UPZ108" s="229"/>
      <c r="UQA108" s="229"/>
      <c r="UQB108" s="229"/>
      <c r="UQC108" s="229"/>
      <c r="UQD108" s="229"/>
      <c r="UQE108" s="229"/>
      <c r="UQF108" s="229"/>
      <c r="UQG108" s="229"/>
      <c r="UQH108" s="229"/>
      <c r="UQI108" s="229"/>
      <c r="UQJ108" s="229"/>
      <c r="UQK108" s="229"/>
      <c r="UQL108" s="229"/>
      <c r="UQM108" s="229"/>
      <c r="UQN108" s="229"/>
      <c r="UQO108" s="229"/>
      <c r="UQP108" s="229"/>
      <c r="UQQ108" s="229"/>
      <c r="UQR108" s="229"/>
      <c r="UQS108" s="229"/>
      <c r="UQT108" s="229"/>
      <c r="UQU108" s="229"/>
      <c r="UQV108" s="229"/>
      <c r="UQW108" s="229"/>
      <c r="UQX108" s="229"/>
      <c r="UQY108" s="229"/>
      <c r="UQZ108" s="229"/>
      <c r="URA108" s="229"/>
      <c r="URB108" s="229"/>
      <c r="URC108" s="229"/>
      <c r="URD108" s="229"/>
      <c r="URE108" s="229"/>
      <c r="URF108" s="229"/>
      <c r="URG108" s="229"/>
      <c r="URH108" s="229"/>
      <c r="URI108" s="229"/>
      <c r="URJ108" s="229"/>
      <c r="URK108" s="229"/>
      <c r="URL108" s="229"/>
      <c r="URM108" s="229"/>
      <c r="URN108" s="229"/>
      <c r="URO108" s="229"/>
      <c r="URP108" s="229"/>
      <c r="URQ108" s="229"/>
      <c r="URR108" s="229"/>
      <c r="URS108" s="229"/>
      <c r="URT108" s="229"/>
      <c r="URU108" s="229"/>
      <c r="URV108" s="229"/>
      <c r="URW108" s="229"/>
      <c r="URX108" s="229"/>
      <c r="URY108" s="229"/>
      <c r="URZ108" s="229"/>
      <c r="USA108" s="229"/>
      <c r="USB108" s="229"/>
      <c r="USC108" s="229"/>
      <c r="USD108" s="229"/>
      <c r="USE108" s="229"/>
      <c r="USF108" s="229"/>
      <c r="USG108" s="229"/>
      <c r="USH108" s="229"/>
      <c r="USI108" s="229"/>
      <c r="USJ108" s="229"/>
      <c r="USK108" s="229"/>
      <c r="USL108" s="229"/>
      <c r="USM108" s="229"/>
      <c r="USN108" s="229"/>
      <c r="USO108" s="229"/>
      <c r="USP108" s="229"/>
      <c r="USQ108" s="229"/>
      <c r="USR108" s="229"/>
      <c r="USS108" s="229"/>
      <c r="UST108" s="229"/>
      <c r="USU108" s="229"/>
      <c r="USV108" s="229"/>
      <c r="USW108" s="229"/>
      <c r="USX108" s="229"/>
      <c r="USY108" s="229"/>
      <c r="USZ108" s="229"/>
      <c r="UTA108" s="229"/>
      <c r="UTB108" s="229"/>
      <c r="UTC108" s="229"/>
      <c r="UTD108" s="229"/>
      <c r="UTE108" s="229"/>
      <c r="UTF108" s="229"/>
      <c r="UTG108" s="229"/>
      <c r="UTH108" s="229"/>
      <c r="UTI108" s="229"/>
      <c r="UTJ108" s="229"/>
      <c r="UTK108" s="229"/>
      <c r="UTL108" s="229"/>
      <c r="UTM108" s="229"/>
      <c r="UTN108" s="229"/>
      <c r="UTO108" s="229"/>
      <c r="UTP108" s="229"/>
      <c r="UTQ108" s="229"/>
      <c r="UTR108" s="229"/>
      <c r="UTS108" s="229"/>
      <c r="UTT108" s="229"/>
      <c r="UTU108" s="229"/>
      <c r="UTV108" s="229"/>
      <c r="UTW108" s="229"/>
      <c r="UTX108" s="229"/>
      <c r="UTY108" s="229"/>
      <c r="UTZ108" s="229"/>
      <c r="UUA108" s="229"/>
      <c r="UUB108" s="229"/>
      <c r="UUC108" s="229"/>
      <c r="UUD108" s="229"/>
      <c r="UUE108" s="229"/>
      <c r="UUF108" s="229"/>
      <c r="UUG108" s="229"/>
      <c r="UUH108" s="229"/>
      <c r="UUI108" s="229"/>
      <c r="UUJ108" s="229"/>
      <c r="UUK108" s="229"/>
      <c r="UUL108" s="229"/>
      <c r="UUM108" s="229"/>
      <c r="UUN108" s="229"/>
      <c r="UUO108" s="229"/>
      <c r="UUP108" s="229"/>
      <c r="UUQ108" s="229"/>
      <c r="UUR108" s="229"/>
      <c r="UUS108" s="229"/>
      <c r="UUT108" s="229"/>
      <c r="UUU108" s="229"/>
      <c r="UUV108" s="229"/>
      <c r="UUW108" s="229"/>
      <c r="UUX108" s="229"/>
      <c r="UUY108" s="229"/>
      <c r="UUZ108" s="229"/>
      <c r="UVA108" s="229"/>
      <c r="UVB108" s="229"/>
      <c r="UVC108" s="229"/>
      <c r="UVD108" s="229"/>
      <c r="UVE108" s="229"/>
      <c r="UVF108" s="229"/>
      <c r="UVG108" s="229"/>
      <c r="UVH108" s="229"/>
      <c r="UVI108" s="229"/>
      <c r="UVJ108" s="229"/>
      <c r="UVK108" s="229"/>
      <c r="UVL108" s="229"/>
      <c r="UVM108" s="229"/>
      <c r="UVN108" s="229"/>
      <c r="UVO108" s="229"/>
      <c r="UVP108" s="229"/>
      <c r="UVQ108" s="229"/>
      <c r="UVR108" s="229"/>
      <c r="UVS108" s="229"/>
      <c r="UVT108" s="229"/>
      <c r="UVU108" s="229"/>
      <c r="UVV108" s="229"/>
      <c r="UVW108" s="229"/>
      <c r="UVX108" s="229"/>
      <c r="UVY108" s="229"/>
      <c r="UVZ108" s="229"/>
      <c r="UWA108" s="229"/>
      <c r="UWB108" s="229"/>
      <c r="UWC108" s="229"/>
      <c r="UWD108" s="229"/>
      <c r="UWE108" s="229"/>
      <c r="UWF108" s="229"/>
      <c r="UWG108" s="229"/>
      <c r="UWH108" s="229"/>
      <c r="UWI108" s="229"/>
      <c r="UWJ108" s="229"/>
      <c r="UWK108" s="229"/>
      <c r="UWL108" s="229"/>
      <c r="UWM108" s="229"/>
      <c r="UWN108" s="229"/>
      <c r="UWO108" s="229"/>
      <c r="UWP108" s="229"/>
      <c r="UWQ108" s="229"/>
      <c r="UWR108" s="229"/>
      <c r="UWS108" s="229"/>
      <c r="UWT108" s="229"/>
      <c r="UWU108" s="229"/>
      <c r="UWV108" s="229"/>
      <c r="UWW108" s="229"/>
      <c r="UWX108" s="229"/>
      <c r="UWY108" s="229"/>
      <c r="UWZ108" s="229"/>
      <c r="UXA108" s="229"/>
      <c r="UXB108" s="229"/>
      <c r="UXC108" s="229"/>
      <c r="UXD108" s="229"/>
      <c r="UXE108" s="229"/>
      <c r="UXF108" s="229"/>
      <c r="UXG108" s="229"/>
      <c r="UXH108" s="229"/>
      <c r="UXI108" s="229"/>
      <c r="UXJ108" s="229"/>
      <c r="UXK108" s="229"/>
      <c r="UXL108" s="229"/>
      <c r="UXM108" s="229"/>
      <c r="UXN108" s="229"/>
      <c r="UXO108" s="229"/>
      <c r="UXP108" s="229"/>
      <c r="UXQ108" s="229"/>
      <c r="UXR108" s="229"/>
      <c r="UXS108" s="229"/>
      <c r="UXT108" s="229"/>
      <c r="UXU108" s="229"/>
      <c r="UXV108" s="229"/>
      <c r="UXW108" s="229"/>
      <c r="UXX108" s="229"/>
      <c r="UXY108" s="229"/>
      <c r="UXZ108" s="229"/>
      <c r="UYA108" s="229"/>
      <c r="UYB108" s="229"/>
      <c r="UYC108" s="229"/>
      <c r="UYD108" s="229"/>
      <c r="UYE108" s="229"/>
      <c r="UYF108" s="229"/>
      <c r="UYG108" s="229"/>
      <c r="UYH108" s="229"/>
      <c r="UYI108" s="229"/>
      <c r="UYJ108" s="229"/>
      <c r="UYK108" s="229"/>
      <c r="UYL108" s="229"/>
      <c r="UYM108" s="229"/>
      <c r="UYN108" s="229"/>
      <c r="UYO108" s="229"/>
      <c r="UYP108" s="229"/>
      <c r="UYQ108" s="229"/>
      <c r="UYR108" s="229"/>
      <c r="UYS108" s="229"/>
      <c r="UYT108" s="229"/>
      <c r="UYU108" s="229"/>
      <c r="UYV108" s="229"/>
      <c r="UYW108" s="229"/>
      <c r="UYX108" s="229"/>
      <c r="UYY108" s="229"/>
      <c r="UYZ108" s="229"/>
      <c r="UZA108" s="229"/>
      <c r="UZB108" s="229"/>
      <c r="UZC108" s="229"/>
      <c r="UZD108" s="229"/>
      <c r="UZE108" s="229"/>
      <c r="UZF108" s="229"/>
      <c r="UZG108" s="229"/>
      <c r="UZH108" s="229"/>
      <c r="UZI108" s="229"/>
      <c r="UZJ108" s="229"/>
      <c r="UZK108" s="229"/>
      <c r="UZL108" s="229"/>
      <c r="UZM108" s="229"/>
      <c r="UZN108" s="229"/>
      <c r="UZO108" s="229"/>
      <c r="UZP108" s="229"/>
      <c r="UZQ108" s="229"/>
      <c r="UZR108" s="229"/>
      <c r="UZS108" s="229"/>
      <c r="UZT108" s="229"/>
      <c r="UZU108" s="229"/>
      <c r="UZV108" s="229"/>
      <c r="UZW108" s="229"/>
      <c r="UZX108" s="229"/>
      <c r="UZY108" s="229"/>
      <c r="UZZ108" s="229"/>
      <c r="VAA108" s="229"/>
      <c r="VAB108" s="229"/>
      <c r="VAC108" s="229"/>
      <c r="VAD108" s="229"/>
      <c r="VAE108" s="229"/>
      <c r="VAF108" s="229"/>
      <c r="VAG108" s="229"/>
      <c r="VAH108" s="229"/>
      <c r="VAI108" s="229"/>
      <c r="VAJ108" s="229"/>
      <c r="VAK108" s="229"/>
      <c r="VAL108" s="229"/>
      <c r="VAM108" s="229"/>
      <c r="VAN108" s="229"/>
      <c r="VAO108" s="229"/>
      <c r="VAP108" s="229"/>
      <c r="VAQ108" s="229"/>
      <c r="VAR108" s="229"/>
      <c r="VAS108" s="229"/>
      <c r="VAT108" s="229"/>
      <c r="VAU108" s="229"/>
      <c r="VAV108" s="229"/>
      <c r="VAW108" s="229"/>
      <c r="VAX108" s="229"/>
      <c r="VAY108" s="229"/>
      <c r="VAZ108" s="229"/>
      <c r="VBA108" s="229"/>
      <c r="VBB108" s="229"/>
      <c r="VBC108" s="229"/>
      <c r="VBD108" s="229"/>
      <c r="VBE108" s="229"/>
      <c r="VBF108" s="229"/>
      <c r="VBG108" s="229"/>
      <c r="VBH108" s="229"/>
      <c r="VBI108" s="229"/>
      <c r="VBJ108" s="229"/>
      <c r="VBK108" s="229"/>
      <c r="VBL108" s="229"/>
      <c r="VBM108" s="229"/>
      <c r="VBN108" s="229"/>
      <c r="VBO108" s="229"/>
      <c r="VBP108" s="229"/>
      <c r="VBQ108" s="229"/>
      <c r="VBR108" s="229"/>
      <c r="VBS108" s="229"/>
      <c r="VBT108" s="229"/>
      <c r="VBU108" s="229"/>
      <c r="VBV108" s="229"/>
      <c r="VBW108" s="229"/>
      <c r="VBX108" s="229"/>
      <c r="VBY108" s="229"/>
      <c r="VBZ108" s="229"/>
      <c r="VCA108" s="229"/>
      <c r="VCB108" s="229"/>
      <c r="VCC108" s="229"/>
      <c r="VCD108" s="229"/>
      <c r="VCE108" s="229"/>
      <c r="VCF108" s="229"/>
      <c r="VCG108" s="229"/>
      <c r="VCH108" s="229"/>
      <c r="VCI108" s="229"/>
      <c r="VCJ108" s="229"/>
      <c r="VCK108" s="229"/>
      <c r="VCL108" s="229"/>
      <c r="VCM108" s="229"/>
      <c r="VCN108" s="229"/>
      <c r="VCO108" s="229"/>
      <c r="VCP108" s="229"/>
      <c r="VCQ108" s="229"/>
      <c r="VCR108" s="229"/>
      <c r="VCS108" s="229"/>
      <c r="VCT108" s="229"/>
      <c r="VCU108" s="229"/>
      <c r="VCV108" s="229"/>
      <c r="VCW108" s="229"/>
      <c r="VCX108" s="229"/>
      <c r="VCY108" s="229"/>
      <c r="VCZ108" s="229"/>
      <c r="VDA108" s="229"/>
      <c r="VDB108" s="229"/>
      <c r="VDC108" s="229"/>
      <c r="VDD108" s="229"/>
      <c r="VDE108" s="229"/>
      <c r="VDF108" s="229"/>
      <c r="VDG108" s="229"/>
      <c r="VDH108" s="229"/>
      <c r="VDI108" s="229"/>
      <c r="VDJ108" s="229"/>
      <c r="VDK108" s="229"/>
      <c r="VDL108" s="229"/>
      <c r="VDM108" s="229"/>
      <c r="VDN108" s="229"/>
      <c r="VDO108" s="229"/>
      <c r="VDP108" s="229"/>
      <c r="VDQ108" s="229"/>
      <c r="VDR108" s="229"/>
      <c r="VDS108" s="229"/>
      <c r="VDT108" s="229"/>
      <c r="VDU108" s="229"/>
      <c r="VDV108" s="229"/>
      <c r="VDW108" s="229"/>
      <c r="VDX108" s="229"/>
      <c r="VDY108" s="229"/>
      <c r="VDZ108" s="229"/>
      <c r="VEA108" s="229"/>
      <c r="VEB108" s="229"/>
      <c r="VEC108" s="229"/>
      <c r="VED108" s="229"/>
      <c r="VEE108" s="229"/>
      <c r="VEF108" s="229"/>
      <c r="VEG108" s="229"/>
      <c r="VEH108" s="229"/>
      <c r="VEI108" s="229"/>
      <c r="VEJ108" s="229"/>
      <c r="VEK108" s="229"/>
      <c r="VEL108" s="229"/>
      <c r="VEM108" s="229"/>
      <c r="VEN108" s="229"/>
      <c r="VEO108" s="229"/>
      <c r="VEP108" s="229"/>
      <c r="VEQ108" s="229"/>
      <c r="VER108" s="229"/>
      <c r="VES108" s="229"/>
      <c r="VET108" s="229"/>
      <c r="VEU108" s="229"/>
      <c r="VEV108" s="229"/>
      <c r="VEW108" s="229"/>
      <c r="VEX108" s="229"/>
      <c r="VEY108" s="229"/>
      <c r="VEZ108" s="229"/>
      <c r="VFA108" s="229"/>
      <c r="VFB108" s="229"/>
      <c r="VFC108" s="229"/>
      <c r="VFD108" s="229"/>
      <c r="VFE108" s="229"/>
      <c r="VFF108" s="229"/>
      <c r="VFG108" s="229"/>
      <c r="VFH108" s="229"/>
      <c r="VFI108" s="229"/>
      <c r="VFJ108" s="229"/>
      <c r="VFK108" s="229"/>
      <c r="VFL108" s="229"/>
      <c r="VFM108" s="229"/>
      <c r="VFN108" s="229"/>
      <c r="VFO108" s="229"/>
      <c r="VFP108" s="229"/>
      <c r="VFQ108" s="229"/>
      <c r="VFR108" s="229"/>
      <c r="VFS108" s="229"/>
      <c r="VFT108" s="229"/>
      <c r="VFU108" s="229"/>
      <c r="VFV108" s="229"/>
      <c r="VFW108" s="229"/>
      <c r="VFX108" s="229"/>
      <c r="VFY108" s="229"/>
      <c r="VFZ108" s="229"/>
      <c r="VGA108" s="229"/>
      <c r="VGB108" s="229"/>
      <c r="VGC108" s="229"/>
      <c r="VGD108" s="229"/>
      <c r="VGE108" s="229"/>
      <c r="VGF108" s="229"/>
      <c r="VGG108" s="229"/>
      <c r="VGH108" s="229"/>
      <c r="VGI108" s="229"/>
      <c r="VGJ108" s="229"/>
      <c r="VGK108" s="229"/>
      <c r="VGL108" s="229"/>
      <c r="VGM108" s="229"/>
      <c r="VGN108" s="229"/>
      <c r="VGO108" s="229"/>
      <c r="VGP108" s="229"/>
      <c r="VGQ108" s="229"/>
      <c r="VGR108" s="229"/>
      <c r="VGS108" s="229"/>
      <c r="VGT108" s="229"/>
      <c r="VGU108" s="229"/>
      <c r="VGV108" s="229"/>
      <c r="VGW108" s="229"/>
      <c r="VGX108" s="229"/>
      <c r="VGY108" s="229"/>
      <c r="VGZ108" s="229"/>
      <c r="VHA108" s="229"/>
      <c r="VHB108" s="229"/>
      <c r="VHC108" s="229"/>
      <c r="VHD108" s="229"/>
      <c r="VHE108" s="229"/>
      <c r="VHF108" s="229"/>
      <c r="VHG108" s="229"/>
      <c r="VHH108" s="229"/>
      <c r="VHI108" s="229"/>
      <c r="VHJ108" s="229"/>
      <c r="VHK108" s="229"/>
      <c r="VHL108" s="229"/>
      <c r="VHM108" s="229"/>
      <c r="VHN108" s="229"/>
      <c r="VHO108" s="229"/>
      <c r="VHP108" s="229"/>
      <c r="VHQ108" s="229"/>
      <c r="VHR108" s="229"/>
      <c r="VHS108" s="229"/>
      <c r="VHT108" s="229"/>
      <c r="VHU108" s="229"/>
      <c r="VHV108" s="229"/>
      <c r="VHW108" s="229"/>
      <c r="VHX108" s="229"/>
      <c r="VHY108" s="229"/>
      <c r="VHZ108" s="229"/>
      <c r="VIA108" s="229"/>
      <c r="VIB108" s="229"/>
      <c r="VIC108" s="229"/>
      <c r="VID108" s="229"/>
      <c r="VIE108" s="229"/>
      <c r="VIF108" s="229"/>
      <c r="VIG108" s="229"/>
      <c r="VIH108" s="229"/>
      <c r="VII108" s="229"/>
      <c r="VIJ108" s="229"/>
      <c r="VIK108" s="229"/>
      <c r="VIL108" s="229"/>
      <c r="VIM108" s="229"/>
      <c r="VIN108" s="229"/>
      <c r="VIO108" s="229"/>
      <c r="VIP108" s="229"/>
      <c r="VIQ108" s="229"/>
      <c r="VIR108" s="229"/>
      <c r="VIS108" s="229"/>
      <c r="VIT108" s="229"/>
      <c r="VIU108" s="229"/>
      <c r="VIV108" s="229"/>
      <c r="VIW108" s="229"/>
      <c r="VIX108" s="229"/>
      <c r="VIY108" s="229"/>
      <c r="VIZ108" s="229"/>
      <c r="VJA108" s="229"/>
      <c r="VJB108" s="229"/>
      <c r="VJC108" s="229"/>
      <c r="VJD108" s="229"/>
      <c r="VJE108" s="229"/>
      <c r="VJF108" s="229"/>
      <c r="VJG108" s="229"/>
      <c r="VJH108" s="229"/>
      <c r="VJI108" s="229"/>
      <c r="VJJ108" s="229"/>
      <c r="VJK108" s="229"/>
      <c r="VJL108" s="229"/>
      <c r="VJM108" s="229"/>
      <c r="VJN108" s="229"/>
      <c r="VJO108" s="229"/>
      <c r="VJP108" s="229"/>
      <c r="VJQ108" s="229"/>
      <c r="VJR108" s="229"/>
      <c r="VJS108" s="229"/>
      <c r="VJT108" s="229"/>
      <c r="VJU108" s="229"/>
      <c r="VJV108" s="229"/>
      <c r="VJW108" s="229"/>
      <c r="VJX108" s="229"/>
      <c r="VJY108" s="229"/>
      <c r="VJZ108" s="229"/>
      <c r="VKA108" s="229"/>
      <c r="VKB108" s="229"/>
      <c r="VKC108" s="229"/>
      <c r="VKD108" s="229"/>
      <c r="VKE108" s="229"/>
      <c r="VKF108" s="229"/>
      <c r="VKG108" s="229"/>
      <c r="VKH108" s="229"/>
      <c r="VKI108" s="229"/>
      <c r="VKJ108" s="229"/>
      <c r="VKK108" s="229"/>
      <c r="VKL108" s="229"/>
      <c r="VKM108" s="229"/>
      <c r="VKN108" s="229"/>
      <c r="VKO108" s="229"/>
      <c r="VKP108" s="229"/>
      <c r="VKQ108" s="229"/>
      <c r="VKR108" s="229"/>
      <c r="VKS108" s="229"/>
      <c r="VKT108" s="229"/>
      <c r="VKU108" s="229"/>
      <c r="VKV108" s="229"/>
      <c r="VKW108" s="229"/>
      <c r="VKX108" s="229"/>
      <c r="VKY108" s="229"/>
      <c r="VKZ108" s="229"/>
      <c r="VLA108" s="229"/>
      <c r="VLB108" s="229"/>
      <c r="VLC108" s="229"/>
      <c r="VLD108" s="229"/>
      <c r="VLE108" s="229"/>
      <c r="VLF108" s="229"/>
      <c r="VLG108" s="229"/>
      <c r="VLH108" s="229"/>
      <c r="VLI108" s="229"/>
      <c r="VLJ108" s="229"/>
      <c r="VLK108" s="229"/>
      <c r="VLL108" s="229"/>
      <c r="VLM108" s="229"/>
      <c r="VLN108" s="229"/>
      <c r="VLO108" s="229"/>
      <c r="VLP108" s="229"/>
      <c r="VLQ108" s="229"/>
      <c r="VLR108" s="229"/>
      <c r="VLS108" s="229"/>
      <c r="VLT108" s="229"/>
      <c r="VLU108" s="229"/>
      <c r="VLV108" s="229"/>
      <c r="VLW108" s="229"/>
      <c r="VLX108" s="229"/>
      <c r="VLY108" s="229"/>
      <c r="VLZ108" s="229"/>
      <c r="VMA108" s="229"/>
      <c r="VMB108" s="229"/>
      <c r="VMC108" s="229"/>
      <c r="VMD108" s="229"/>
      <c r="VME108" s="229"/>
      <c r="VMF108" s="229"/>
      <c r="VMG108" s="229"/>
      <c r="VMH108" s="229"/>
      <c r="VMI108" s="229"/>
      <c r="VMJ108" s="229"/>
      <c r="VMK108" s="229"/>
      <c r="VML108" s="229"/>
      <c r="VMM108" s="229"/>
      <c r="VMN108" s="229"/>
      <c r="VMO108" s="229"/>
      <c r="VMP108" s="229"/>
      <c r="VMQ108" s="229"/>
      <c r="VMR108" s="229"/>
      <c r="VMS108" s="229"/>
      <c r="VMT108" s="229"/>
      <c r="VMU108" s="229"/>
      <c r="VMV108" s="229"/>
      <c r="VMW108" s="229"/>
      <c r="VMX108" s="229"/>
      <c r="VMY108" s="229"/>
      <c r="VMZ108" s="229"/>
      <c r="VNA108" s="229"/>
      <c r="VNB108" s="229"/>
      <c r="VNC108" s="229"/>
      <c r="VND108" s="229"/>
      <c r="VNE108" s="229"/>
      <c r="VNF108" s="229"/>
      <c r="VNG108" s="229"/>
      <c r="VNH108" s="229"/>
      <c r="VNI108" s="229"/>
      <c r="VNJ108" s="229"/>
      <c r="VNK108" s="229"/>
      <c r="VNL108" s="229"/>
      <c r="VNM108" s="229"/>
      <c r="VNN108" s="229"/>
      <c r="VNO108" s="229"/>
      <c r="VNP108" s="229"/>
      <c r="VNQ108" s="229"/>
      <c r="VNR108" s="229"/>
      <c r="VNS108" s="229"/>
      <c r="VNT108" s="229"/>
      <c r="VNU108" s="229"/>
      <c r="VNV108" s="229"/>
      <c r="VNW108" s="229"/>
      <c r="VNX108" s="229"/>
      <c r="VNY108" s="229"/>
      <c r="VNZ108" s="229"/>
      <c r="VOA108" s="229"/>
      <c r="VOB108" s="229"/>
      <c r="VOC108" s="229"/>
      <c r="VOD108" s="229"/>
      <c r="VOE108" s="229"/>
      <c r="VOF108" s="229"/>
      <c r="VOG108" s="229"/>
      <c r="VOH108" s="229"/>
      <c r="VOI108" s="229"/>
      <c r="VOJ108" s="229"/>
      <c r="VOK108" s="229"/>
      <c r="VOL108" s="229"/>
      <c r="VOM108" s="229"/>
      <c r="VON108" s="229"/>
      <c r="VOO108" s="229"/>
      <c r="VOP108" s="229"/>
      <c r="VOQ108" s="229"/>
      <c r="VOR108" s="229"/>
      <c r="VOS108" s="229"/>
      <c r="VOT108" s="229"/>
      <c r="VOU108" s="229"/>
      <c r="VOV108" s="229"/>
      <c r="VOW108" s="229"/>
      <c r="VOX108" s="229"/>
      <c r="VOY108" s="229"/>
      <c r="VOZ108" s="229"/>
      <c r="VPA108" s="229"/>
      <c r="VPB108" s="229"/>
      <c r="VPC108" s="229"/>
      <c r="VPD108" s="229"/>
      <c r="VPE108" s="229"/>
      <c r="VPF108" s="229"/>
      <c r="VPG108" s="229"/>
      <c r="VPH108" s="229"/>
      <c r="VPI108" s="229"/>
      <c r="VPJ108" s="229"/>
      <c r="VPK108" s="229"/>
      <c r="VPL108" s="229"/>
      <c r="VPM108" s="229"/>
      <c r="VPN108" s="229"/>
      <c r="VPO108" s="229"/>
      <c r="VPP108" s="229"/>
      <c r="VPQ108" s="229"/>
      <c r="VPR108" s="229"/>
      <c r="VPS108" s="229"/>
      <c r="VPT108" s="229"/>
      <c r="VPU108" s="229"/>
      <c r="VPV108" s="229"/>
      <c r="VPW108" s="229"/>
      <c r="VPX108" s="229"/>
      <c r="VPY108" s="229"/>
      <c r="VPZ108" s="229"/>
      <c r="VQA108" s="229"/>
      <c r="VQB108" s="229"/>
      <c r="VQC108" s="229"/>
      <c r="VQD108" s="229"/>
      <c r="VQE108" s="229"/>
      <c r="VQF108" s="229"/>
      <c r="VQG108" s="229"/>
      <c r="VQH108" s="229"/>
      <c r="VQI108" s="229"/>
      <c r="VQJ108" s="229"/>
      <c r="VQK108" s="229"/>
      <c r="VQL108" s="229"/>
      <c r="VQM108" s="229"/>
      <c r="VQN108" s="229"/>
      <c r="VQO108" s="229"/>
      <c r="VQP108" s="229"/>
      <c r="VQQ108" s="229"/>
      <c r="VQR108" s="229"/>
      <c r="VQS108" s="229"/>
      <c r="VQT108" s="229"/>
      <c r="VQU108" s="229"/>
      <c r="VQV108" s="229"/>
      <c r="VQW108" s="229"/>
      <c r="VQX108" s="229"/>
      <c r="VQY108" s="229"/>
      <c r="VQZ108" s="229"/>
      <c r="VRA108" s="229"/>
      <c r="VRB108" s="229"/>
      <c r="VRC108" s="229"/>
      <c r="VRD108" s="229"/>
      <c r="VRE108" s="229"/>
      <c r="VRF108" s="229"/>
      <c r="VRG108" s="229"/>
      <c r="VRH108" s="229"/>
      <c r="VRI108" s="229"/>
      <c r="VRJ108" s="229"/>
      <c r="VRK108" s="229"/>
      <c r="VRL108" s="229"/>
      <c r="VRM108" s="229"/>
      <c r="VRN108" s="229"/>
      <c r="VRO108" s="229"/>
      <c r="VRP108" s="229"/>
      <c r="VRQ108" s="229"/>
      <c r="VRR108" s="229"/>
      <c r="VRS108" s="229"/>
      <c r="VRT108" s="229"/>
      <c r="VRU108" s="229"/>
      <c r="VRV108" s="229"/>
      <c r="VRW108" s="229"/>
      <c r="VRX108" s="229"/>
      <c r="VRY108" s="229"/>
      <c r="VRZ108" s="229"/>
      <c r="VSA108" s="229"/>
      <c r="VSB108" s="229"/>
      <c r="VSC108" s="229"/>
      <c r="VSD108" s="229"/>
      <c r="VSE108" s="229"/>
      <c r="VSF108" s="229"/>
      <c r="VSG108" s="229"/>
      <c r="VSH108" s="229"/>
      <c r="VSI108" s="229"/>
      <c r="VSJ108" s="229"/>
      <c r="VSK108" s="229"/>
      <c r="VSL108" s="229"/>
      <c r="VSM108" s="229"/>
      <c r="VSN108" s="229"/>
      <c r="VSO108" s="229"/>
      <c r="VSP108" s="229"/>
      <c r="VSQ108" s="229"/>
      <c r="VSR108" s="229"/>
      <c r="VSS108" s="229"/>
      <c r="VST108" s="229"/>
      <c r="VSU108" s="229"/>
      <c r="VSV108" s="229"/>
      <c r="VSW108" s="229"/>
      <c r="VSX108" s="229"/>
      <c r="VSY108" s="229"/>
      <c r="VSZ108" s="229"/>
      <c r="VTA108" s="229"/>
      <c r="VTB108" s="229"/>
      <c r="VTC108" s="229"/>
      <c r="VTD108" s="229"/>
      <c r="VTE108" s="229"/>
      <c r="VTF108" s="229"/>
      <c r="VTG108" s="229"/>
      <c r="VTH108" s="229"/>
      <c r="VTI108" s="229"/>
      <c r="VTJ108" s="229"/>
      <c r="VTK108" s="229"/>
      <c r="VTL108" s="229"/>
      <c r="VTM108" s="229"/>
      <c r="VTN108" s="229"/>
      <c r="VTO108" s="229"/>
      <c r="VTP108" s="229"/>
      <c r="VTQ108" s="229"/>
      <c r="VTR108" s="229"/>
      <c r="VTS108" s="229"/>
      <c r="VTT108" s="229"/>
      <c r="VTU108" s="229"/>
      <c r="VTV108" s="229"/>
      <c r="VTW108" s="229"/>
      <c r="VTX108" s="229"/>
      <c r="VTY108" s="229"/>
      <c r="VTZ108" s="229"/>
      <c r="VUA108" s="229"/>
      <c r="VUB108" s="229"/>
      <c r="VUC108" s="229"/>
      <c r="VUD108" s="229"/>
      <c r="VUE108" s="229"/>
      <c r="VUF108" s="229"/>
      <c r="VUG108" s="229"/>
      <c r="VUH108" s="229"/>
      <c r="VUI108" s="229"/>
      <c r="VUJ108" s="229"/>
      <c r="VUK108" s="229"/>
      <c r="VUL108" s="229"/>
      <c r="VUM108" s="229"/>
      <c r="VUN108" s="229"/>
      <c r="VUO108" s="229"/>
      <c r="VUP108" s="229"/>
      <c r="VUQ108" s="229"/>
      <c r="VUR108" s="229"/>
      <c r="VUS108" s="229"/>
      <c r="VUT108" s="229"/>
      <c r="VUU108" s="229"/>
      <c r="VUV108" s="229"/>
      <c r="VUW108" s="229"/>
      <c r="VUX108" s="229"/>
      <c r="VUY108" s="229"/>
      <c r="VUZ108" s="229"/>
      <c r="VVA108" s="229"/>
      <c r="VVB108" s="229"/>
      <c r="VVC108" s="229"/>
      <c r="VVD108" s="229"/>
      <c r="VVE108" s="229"/>
      <c r="VVF108" s="229"/>
      <c r="VVG108" s="229"/>
      <c r="VVH108" s="229"/>
      <c r="VVI108" s="229"/>
      <c r="VVJ108" s="229"/>
      <c r="VVK108" s="229"/>
      <c r="VVL108" s="229"/>
      <c r="VVM108" s="229"/>
      <c r="VVN108" s="229"/>
      <c r="VVO108" s="229"/>
      <c r="VVP108" s="229"/>
      <c r="VVQ108" s="229"/>
      <c r="VVR108" s="229"/>
      <c r="VVS108" s="229"/>
      <c r="VVT108" s="229"/>
      <c r="VVU108" s="229"/>
      <c r="VVV108" s="229"/>
      <c r="VVW108" s="229"/>
      <c r="VVX108" s="229"/>
      <c r="VVY108" s="229"/>
      <c r="VVZ108" s="229"/>
      <c r="VWA108" s="229"/>
      <c r="VWB108" s="229"/>
      <c r="VWC108" s="229"/>
      <c r="VWD108" s="229"/>
      <c r="VWE108" s="229"/>
      <c r="VWF108" s="229"/>
      <c r="VWG108" s="229"/>
      <c r="VWH108" s="229"/>
      <c r="VWI108" s="229"/>
      <c r="VWJ108" s="229"/>
      <c r="VWK108" s="229"/>
      <c r="VWL108" s="229"/>
      <c r="VWM108" s="229"/>
      <c r="VWN108" s="229"/>
      <c r="VWO108" s="229"/>
      <c r="VWP108" s="229"/>
      <c r="VWQ108" s="229"/>
      <c r="VWR108" s="229"/>
      <c r="VWS108" s="229"/>
      <c r="VWT108" s="229"/>
      <c r="VWU108" s="229"/>
      <c r="VWV108" s="229"/>
      <c r="VWW108" s="229"/>
      <c r="VWX108" s="229"/>
      <c r="VWY108" s="229"/>
      <c r="VWZ108" s="229"/>
      <c r="VXA108" s="229"/>
      <c r="VXB108" s="229"/>
      <c r="VXC108" s="229"/>
      <c r="VXD108" s="229"/>
      <c r="VXE108" s="229"/>
      <c r="VXF108" s="229"/>
      <c r="VXG108" s="229"/>
      <c r="VXH108" s="229"/>
      <c r="VXI108" s="229"/>
      <c r="VXJ108" s="229"/>
      <c r="VXK108" s="229"/>
      <c r="VXL108" s="229"/>
      <c r="VXM108" s="229"/>
      <c r="VXN108" s="229"/>
      <c r="VXO108" s="229"/>
      <c r="VXP108" s="229"/>
      <c r="VXQ108" s="229"/>
      <c r="VXR108" s="229"/>
      <c r="VXS108" s="229"/>
      <c r="VXT108" s="229"/>
      <c r="VXU108" s="229"/>
      <c r="VXV108" s="229"/>
      <c r="VXW108" s="229"/>
      <c r="VXX108" s="229"/>
      <c r="VXY108" s="229"/>
      <c r="VXZ108" s="229"/>
      <c r="VYA108" s="229"/>
      <c r="VYB108" s="229"/>
      <c r="VYC108" s="229"/>
      <c r="VYD108" s="229"/>
      <c r="VYE108" s="229"/>
      <c r="VYF108" s="229"/>
      <c r="VYG108" s="229"/>
      <c r="VYH108" s="229"/>
      <c r="VYI108" s="229"/>
      <c r="VYJ108" s="229"/>
      <c r="VYK108" s="229"/>
      <c r="VYL108" s="229"/>
      <c r="VYM108" s="229"/>
      <c r="VYN108" s="229"/>
      <c r="VYO108" s="229"/>
      <c r="VYP108" s="229"/>
      <c r="VYQ108" s="229"/>
      <c r="VYR108" s="229"/>
      <c r="VYS108" s="229"/>
      <c r="VYT108" s="229"/>
      <c r="VYU108" s="229"/>
      <c r="VYV108" s="229"/>
      <c r="VYW108" s="229"/>
      <c r="VYX108" s="229"/>
      <c r="VYY108" s="229"/>
      <c r="VYZ108" s="229"/>
      <c r="VZA108" s="229"/>
      <c r="VZB108" s="229"/>
      <c r="VZC108" s="229"/>
      <c r="VZD108" s="229"/>
      <c r="VZE108" s="229"/>
      <c r="VZF108" s="229"/>
      <c r="VZG108" s="229"/>
      <c r="VZH108" s="229"/>
      <c r="VZI108" s="229"/>
      <c r="VZJ108" s="229"/>
      <c r="VZK108" s="229"/>
      <c r="VZL108" s="229"/>
      <c r="VZM108" s="229"/>
      <c r="VZN108" s="229"/>
      <c r="VZO108" s="229"/>
      <c r="VZP108" s="229"/>
      <c r="VZQ108" s="229"/>
      <c r="VZR108" s="229"/>
      <c r="VZS108" s="229"/>
      <c r="VZT108" s="229"/>
      <c r="VZU108" s="229"/>
      <c r="VZV108" s="229"/>
      <c r="VZW108" s="229"/>
      <c r="VZX108" s="229"/>
      <c r="VZY108" s="229"/>
      <c r="VZZ108" s="229"/>
      <c r="WAA108" s="229"/>
      <c r="WAB108" s="229"/>
      <c r="WAC108" s="229"/>
      <c r="WAD108" s="229"/>
      <c r="WAE108" s="229"/>
      <c r="WAF108" s="229"/>
      <c r="WAG108" s="229"/>
      <c r="WAH108" s="229"/>
      <c r="WAI108" s="229"/>
      <c r="WAJ108" s="229"/>
      <c r="WAK108" s="229"/>
      <c r="WAL108" s="229"/>
      <c r="WAM108" s="229"/>
      <c r="WAN108" s="229"/>
      <c r="WAO108" s="229"/>
      <c r="WAP108" s="229"/>
      <c r="WAQ108" s="229"/>
      <c r="WAR108" s="229"/>
      <c r="WAS108" s="229"/>
      <c r="WAT108" s="229"/>
      <c r="WAU108" s="229"/>
      <c r="WAV108" s="229"/>
      <c r="WAW108" s="229"/>
      <c r="WAX108" s="229"/>
      <c r="WAY108" s="229"/>
      <c r="WAZ108" s="229"/>
      <c r="WBA108" s="229"/>
      <c r="WBB108" s="229"/>
      <c r="WBC108" s="229"/>
      <c r="WBD108" s="229"/>
      <c r="WBE108" s="229"/>
      <c r="WBF108" s="229"/>
      <c r="WBG108" s="229"/>
      <c r="WBH108" s="229"/>
      <c r="WBI108" s="229"/>
      <c r="WBJ108" s="229"/>
      <c r="WBK108" s="229"/>
      <c r="WBL108" s="229"/>
      <c r="WBM108" s="229"/>
      <c r="WBN108" s="229"/>
      <c r="WBO108" s="229"/>
      <c r="WBP108" s="229"/>
      <c r="WBQ108" s="229"/>
      <c r="WBR108" s="229"/>
      <c r="WBS108" s="229"/>
      <c r="WBT108" s="229"/>
      <c r="WBU108" s="229"/>
      <c r="WBV108" s="229"/>
      <c r="WBW108" s="229"/>
      <c r="WBX108" s="229"/>
      <c r="WBY108" s="229"/>
      <c r="WBZ108" s="229"/>
      <c r="WCA108" s="229"/>
      <c r="WCB108" s="229"/>
      <c r="WCC108" s="229"/>
      <c r="WCD108" s="229"/>
      <c r="WCE108" s="229"/>
      <c r="WCF108" s="229"/>
      <c r="WCG108" s="229"/>
      <c r="WCH108" s="229"/>
      <c r="WCI108" s="229"/>
      <c r="WCJ108" s="229"/>
      <c r="WCK108" s="229"/>
      <c r="WCL108" s="229"/>
      <c r="WCM108" s="229"/>
      <c r="WCN108" s="229"/>
      <c r="WCO108" s="229"/>
      <c r="WCP108" s="229"/>
      <c r="WCQ108" s="229"/>
      <c r="WCR108" s="229"/>
      <c r="WCS108" s="229"/>
      <c r="WCT108" s="229"/>
      <c r="WCU108" s="229"/>
      <c r="WCV108" s="229"/>
      <c r="WCW108" s="229"/>
      <c r="WCX108" s="229"/>
      <c r="WCY108" s="229"/>
      <c r="WCZ108" s="229"/>
      <c r="WDA108" s="229"/>
      <c r="WDB108" s="229"/>
      <c r="WDC108" s="229"/>
      <c r="WDD108" s="229"/>
      <c r="WDE108" s="229"/>
      <c r="WDF108" s="229"/>
      <c r="WDG108" s="229"/>
      <c r="WDH108" s="229"/>
      <c r="WDI108" s="229"/>
      <c r="WDJ108" s="229"/>
      <c r="WDK108" s="229"/>
      <c r="WDL108" s="229"/>
      <c r="WDM108" s="229"/>
      <c r="WDN108" s="229"/>
      <c r="WDO108" s="229"/>
      <c r="WDP108" s="229"/>
      <c r="WDQ108" s="229"/>
      <c r="WDR108" s="229"/>
      <c r="WDS108" s="229"/>
      <c r="WDT108" s="229"/>
      <c r="WDU108" s="229"/>
      <c r="WDV108" s="229"/>
      <c r="WDW108" s="229"/>
      <c r="WDX108" s="229"/>
      <c r="WDY108" s="229"/>
      <c r="WDZ108" s="229"/>
      <c r="WEA108" s="229"/>
      <c r="WEB108" s="229"/>
      <c r="WEC108" s="229"/>
      <c r="WED108" s="229"/>
      <c r="WEE108" s="229"/>
      <c r="WEF108" s="229"/>
      <c r="WEG108" s="229"/>
      <c r="WEH108" s="229"/>
      <c r="WEI108" s="229"/>
      <c r="WEJ108" s="229"/>
      <c r="WEK108" s="229"/>
      <c r="WEL108" s="229"/>
      <c r="WEM108" s="229"/>
      <c r="WEN108" s="229"/>
      <c r="WEO108" s="229"/>
      <c r="WEP108" s="229"/>
      <c r="WEQ108" s="229"/>
      <c r="WER108" s="229"/>
      <c r="WES108" s="229"/>
      <c r="WET108" s="229"/>
      <c r="WEU108" s="229"/>
      <c r="WEV108" s="229"/>
      <c r="WEW108" s="229"/>
      <c r="WEX108" s="229"/>
      <c r="WEY108" s="229"/>
      <c r="WEZ108" s="229"/>
      <c r="WFA108" s="229"/>
      <c r="WFB108" s="229"/>
      <c r="WFC108" s="229"/>
      <c r="WFD108" s="229"/>
      <c r="WFE108" s="229"/>
      <c r="WFF108" s="229"/>
      <c r="WFG108" s="229"/>
      <c r="WFH108" s="229"/>
      <c r="WFI108" s="229"/>
      <c r="WFJ108" s="229"/>
      <c r="WFK108" s="229"/>
      <c r="WFL108" s="229"/>
      <c r="WFM108" s="229"/>
      <c r="WFN108" s="229"/>
      <c r="WFO108" s="229"/>
      <c r="WFP108" s="229"/>
      <c r="WFQ108" s="229"/>
      <c r="WFR108" s="229"/>
      <c r="WFS108" s="229"/>
      <c r="WFT108" s="229"/>
      <c r="WFU108" s="229"/>
      <c r="WFV108" s="229"/>
      <c r="WFW108" s="229"/>
      <c r="WFX108" s="229"/>
      <c r="WFY108" s="229"/>
      <c r="WFZ108" s="229"/>
      <c r="WGA108" s="229"/>
      <c r="WGB108" s="229"/>
      <c r="WGC108" s="229"/>
      <c r="WGD108" s="229"/>
      <c r="WGE108" s="229"/>
      <c r="WGF108" s="229"/>
      <c r="WGG108" s="229"/>
      <c r="WGH108" s="229"/>
      <c r="WGI108" s="229"/>
      <c r="WGJ108" s="229"/>
      <c r="WGK108" s="229"/>
      <c r="WGL108" s="229"/>
      <c r="WGM108" s="229"/>
      <c r="WGN108" s="229"/>
      <c r="WGO108" s="229"/>
      <c r="WGP108" s="229"/>
      <c r="WGQ108" s="229"/>
      <c r="WGR108" s="229"/>
      <c r="WGS108" s="229"/>
      <c r="WGT108" s="229"/>
      <c r="WGU108" s="229"/>
      <c r="WGV108" s="229"/>
      <c r="WGW108" s="229"/>
      <c r="WGX108" s="229"/>
      <c r="WGY108" s="229"/>
      <c r="WGZ108" s="229"/>
      <c r="WHA108" s="229"/>
      <c r="WHB108" s="229"/>
      <c r="WHC108" s="229"/>
      <c r="WHD108" s="229"/>
      <c r="WHE108" s="229"/>
      <c r="WHF108" s="229"/>
      <c r="WHG108" s="229"/>
      <c r="WHH108" s="229"/>
      <c r="WHI108" s="229"/>
      <c r="WHJ108" s="229"/>
      <c r="WHK108" s="229"/>
      <c r="WHL108" s="229"/>
      <c r="WHM108" s="229"/>
      <c r="WHN108" s="229"/>
      <c r="WHO108" s="229"/>
      <c r="WHP108" s="229"/>
      <c r="WHQ108" s="229"/>
      <c r="WHR108" s="229"/>
      <c r="WHS108" s="229"/>
      <c r="WHT108" s="229"/>
      <c r="WHU108" s="229"/>
      <c r="WHV108" s="229"/>
      <c r="WHW108" s="229"/>
      <c r="WHX108" s="229"/>
      <c r="WHY108" s="229"/>
      <c r="WHZ108" s="229"/>
      <c r="WIA108" s="229"/>
      <c r="WIB108" s="229"/>
      <c r="WIC108" s="229"/>
      <c r="WID108" s="229"/>
      <c r="WIE108" s="229"/>
      <c r="WIF108" s="229"/>
      <c r="WIG108" s="229"/>
      <c r="WIH108" s="229"/>
      <c r="WII108" s="229"/>
      <c r="WIJ108" s="229"/>
      <c r="WIK108" s="229"/>
      <c r="WIL108" s="229"/>
      <c r="WIM108" s="229"/>
      <c r="WIN108" s="229"/>
      <c r="WIO108" s="229"/>
      <c r="WIP108" s="229"/>
      <c r="WIQ108" s="229"/>
      <c r="WIR108" s="229"/>
      <c r="WIS108" s="229"/>
      <c r="WIT108" s="229"/>
      <c r="WIU108" s="229"/>
      <c r="WIV108" s="229"/>
      <c r="WIW108" s="229"/>
      <c r="WIX108" s="229"/>
      <c r="WIY108" s="229"/>
      <c r="WIZ108" s="229"/>
      <c r="WJA108" s="229"/>
      <c r="WJB108" s="229"/>
      <c r="WJC108" s="229"/>
      <c r="WJD108" s="229"/>
      <c r="WJE108" s="229"/>
      <c r="WJF108" s="229"/>
      <c r="WJG108" s="229"/>
      <c r="WJH108" s="229"/>
      <c r="WJI108" s="229"/>
      <c r="WJJ108" s="229"/>
      <c r="WJK108" s="229"/>
      <c r="WJL108" s="229"/>
      <c r="WJM108" s="229"/>
      <c r="WJN108" s="229"/>
      <c r="WJO108" s="229"/>
      <c r="WJP108" s="229"/>
      <c r="WJQ108" s="229"/>
      <c r="WJR108" s="229"/>
      <c r="WJS108" s="229"/>
      <c r="WJT108" s="229"/>
      <c r="WJU108" s="229"/>
      <c r="WJV108" s="229"/>
      <c r="WJW108" s="229"/>
      <c r="WJX108" s="229"/>
      <c r="WJY108" s="229"/>
      <c r="WJZ108" s="229"/>
      <c r="WKA108" s="229"/>
      <c r="WKB108" s="229"/>
      <c r="WKC108" s="229"/>
      <c r="WKD108" s="229"/>
      <c r="WKE108" s="229"/>
      <c r="WKF108" s="229"/>
      <c r="WKG108" s="229"/>
      <c r="WKH108" s="229"/>
      <c r="WKI108" s="229"/>
      <c r="WKJ108" s="229"/>
      <c r="WKK108" s="229"/>
      <c r="WKL108" s="229"/>
      <c r="WKM108" s="229"/>
      <c r="WKN108" s="229"/>
      <c r="WKO108" s="229"/>
      <c r="WKP108" s="229"/>
      <c r="WKQ108" s="229"/>
      <c r="WKR108" s="229"/>
      <c r="WKS108" s="229"/>
      <c r="WKT108" s="229"/>
      <c r="WKU108" s="229"/>
      <c r="WKV108" s="229"/>
      <c r="WKW108" s="229"/>
      <c r="WKX108" s="229"/>
      <c r="WKY108" s="229"/>
      <c r="WKZ108" s="229"/>
      <c r="WLA108" s="229"/>
      <c r="WLB108" s="229"/>
      <c r="WLC108" s="229"/>
      <c r="WLD108" s="229"/>
      <c r="WLE108" s="229"/>
      <c r="WLF108" s="229"/>
      <c r="WLG108" s="229"/>
      <c r="WLH108" s="229"/>
      <c r="WLI108" s="229"/>
      <c r="WLJ108" s="229"/>
      <c r="WLK108" s="229"/>
      <c r="WLL108" s="229"/>
      <c r="WLM108" s="229"/>
      <c r="WLN108" s="229"/>
      <c r="WLO108" s="229"/>
      <c r="WLP108" s="229"/>
      <c r="WLQ108" s="229"/>
      <c r="WLR108" s="229"/>
      <c r="WLS108" s="229"/>
      <c r="WLT108" s="229"/>
      <c r="WLU108" s="229"/>
      <c r="WLV108" s="229"/>
      <c r="WLW108" s="229"/>
      <c r="WLX108" s="229"/>
      <c r="WLY108" s="229"/>
      <c r="WLZ108" s="229"/>
      <c r="WMA108" s="229"/>
      <c r="WMB108" s="229"/>
      <c r="WMC108" s="229"/>
      <c r="WMD108" s="229"/>
      <c r="WME108" s="229"/>
      <c r="WMF108" s="229"/>
      <c r="WMG108" s="229"/>
      <c r="WMH108" s="229"/>
      <c r="WMI108" s="229"/>
      <c r="WMJ108" s="229"/>
      <c r="WMK108" s="229"/>
      <c r="WML108" s="229"/>
      <c r="WMM108" s="229"/>
      <c r="WMN108" s="229"/>
      <c r="WMO108" s="229"/>
      <c r="WMP108" s="229"/>
      <c r="WMQ108" s="229"/>
      <c r="WMR108" s="229"/>
      <c r="WMS108" s="229"/>
      <c r="WMT108" s="229"/>
      <c r="WMU108" s="229"/>
      <c r="WMV108" s="229"/>
      <c r="WMW108" s="229"/>
      <c r="WMX108" s="229"/>
      <c r="WMY108" s="229"/>
      <c r="WMZ108" s="229"/>
      <c r="WNA108" s="229"/>
      <c r="WNB108" s="229"/>
      <c r="WNC108" s="229"/>
      <c r="WND108" s="229"/>
      <c r="WNE108" s="229"/>
      <c r="WNF108" s="229"/>
      <c r="WNG108" s="229"/>
      <c r="WNH108" s="229"/>
      <c r="WNI108" s="229"/>
      <c r="WNJ108" s="229"/>
      <c r="WNK108" s="229"/>
      <c r="WNL108" s="229"/>
      <c r="WNM108" s="229"/>
      <c r="WNN108" s="229"/>
      <c r="WNO108" s="229"/>
      <c r="WNP108" s="229"/>
      <c r="WNQ108" s="229"/>
      <c r="WNR108" s="229"/>
      <c r="WNS108" s="229"/>
      <c r="WNT108" s="229"/>
      <c r="WNU108" s="229"/>
      <c r="WNV108" s="229"/>
      <c r="WNW108" s="229"/>
      <c r="WNX108" s="229"/>
      <c r="WNY108" s="229"/>
      <c r="WNZ108" s="229"/>
      <c r="WOA108" s="229"/>
      <c r="WOB108" s="229"/>
      <c r="WOC108" s="229"/>
      <c r="WOD108" s="229"/>
      <c r="WOE108" s="229"/>
      <c r="WOF108" s="229"/>
      <c r="WOG108" s="229"/>
      <c r="WOH108" s="229"/>
      <c r="WOI108" s="229"/>
      <c r="WOJ108" s="229"/>
      <c r="WOK108" s="229"/>
      <c r="WOL108" s="229"/>
      <c r="WOM108" s="229"/>
      <c r="WON108" s="229"/>
      <c r="WOO108" s="229"/>
      <c r="WOP108" s="229"/>
      <c r="WOQ108" s="229"/>
      <c r="WOR108" s="229"/>
      <c r="WOS108" s="229"/>
      <c r="WOT108" s="229"/>
      <c r="WOU108" s="229"/>
      <c r="WOV108" s="229"/>
      <c r="WOW108" s="229"/>
      <c r="WOX108" s="229"/>
      <c r="WOY108" s="229"/>
      <c r="WOZ108" s="229"/>
      <c r="WPA108" s="229"/>
      <c r="WPB108" s="229"/>
      <c r="WPC108" s="229"/>
      <c r="WPD108" s="229"/>
      <c r="WPE108" s="229"/>
      <c r="WPF108" s="229"/>
      <c r="WPG108" s="229"/>
      <c r="WPH108" s="229"/>
      <c r="WPI108" s="229"/>
      <c r="WPJ108" s="229"/>
      <c r="WPK108" s="229"/>
      <c r="WPL108" s="229"/>
      <c r="WPM108" s="229"/>
      <c r="WPN108" s="229"/>
      <c r="WPO108" s="229"/>
      <c r="WPP108" s="229"/>
      <c r="WPQ108" s="229"/>
      <c r="WPR108" s="229"/>
      <c r="WPS108" s="229"/>
      <c r="WPT108" s="229"/>
      <c r="WPU108" s="229"/>
      <c r="WPV108" s="229"/>
      <c r="WPW108" s="229"/>
      <c r="WPX108" s="229"/>
      <c r="WPY108" s="229"/>
      <c r="WPZ108" s="229"/>
      <c r="WQA108" s="229"/>
      <c r="WQB108" s="229"/>
      <c r="WQC108" s="229"/>
      <c r="WQD108" s="229"/>
      <c r="WQE108" s="229"/>
      <c r="WQF108" s="229"/>
      <c r="WQG108" s="229"/>
      <c r="WQH108" s="229"/>
      <c r="WQI108" s="229"/>
      <c r="WQJ108" s="229"/>
      <c r="WQK108" s="229"/>
      <c r="WQL108" s="229"/>
      <c r="WQM108" s="229"/>
      <c r="WQN108" s="229"/>
      <c r="WQO108" s="229"/>
      <c r="WQP108" s="229"/>
      <c r="WQQ108" s="229"/>
      <c r="WQR108" s="229"/>
      <c r="WQS108" s="229"/>
      <c r="WQT108" s="229"/>
      <c r="WQU108" s="229"/>
      <c r="WQV108" s="229"/>
      <c r="WQW108" s="229"/>
      <c r="WQX108" s="229"/>
      <c r="WQY108" s="229"/>
      <c r="WQZ108" s="229"/>
      <c r="WRA108" s="229"/>
      <c r="WRB108" s="229"/>
      <c r="WRC108" s="229"/>
      <c r="WRD108" s="229"/>
      <c r="WRE108" s="229"/>
      <c r="WRF108" s="229"/>
      <c r="WRG108" s="229"/>
      <c r="WRH108" s="229"/>
      <c r="WRI108" s="229"/>
      <c r="WRJ108" s="229"/>
      <c r="WRK108" s="229"/>
      <c r="WRL108" s="229"/>
      <c r="WRM108" s="229"/>
      <c r="WRN108" s="229"/>
      <c r="WRO108" s="229"/>
      <c r="WRP108" s="229"/>
      <c r="WRQ108" s="229"/>
      <c r="WRR108" s="229"/>
      <c r="WRS108" s="229"/>
      <c r="WRT108" s="229"/>
      <c r="WRU108" s="229"/>
      <c r="WRV108" s="229"/>
      <c r="WRW108" s="229"/>
      <c r="WRX108" s="229"/>
      <c r="WRY108" s="229"/>
      <c r="WRZ108" s="229"/>
      <c r="WSA108" s="229"/>
      <c r="WSB108" s="229"/>
      <c r="WSC108" s="229"/>
      <c r="WSD108" s="229"/>
      <c r="WSE108" s="229"/>
      <c r="WSF108" s="229"/>
      <c r="WSG108" s="229"/>
      <c r="WSH108" s="229"/>
      <c r="WSI108" s="229"/>
      <c r="WSJ108" s="229"/>
      <c r="WSK108" s="229"/>
      <c r="WSL108" s="229"/>
      <c r="WSM108" s="229"/>
      <c r="WSN108" s="229"/>
      <c r="WSO108" s="229"/>
      <c r="WSP108" s="229"/>
      <c r="WSQ108" s="229"/>
      <c r="WSR108" s="229"/>
      <c r="WSS108" s="229"/>
      <c r="WST108" s="229"/>
      <c r="WSU108" s="229"/>
      <c r="WSV108" s="229"/>
      <c r="WSW108" s="229"/>
      <c r="WSX108" s="229"/>
      <c r="WSY108" s="229"/>
      <c r="WSZ108" s="229"/>
      <c r="WTA108" s="229"/>
      <c r="WTB108" s="229"/>
      <c r="WTC108" s="229"/>
      <c r="WTD108" s="229"/>
      <c r="WTE108" s="229"/>
      <c r="WTF108" s="229"/>
      <c r="WTG108" s="229"/>
      <c r="WTH108" s="229"/>
      <c r="WTI108" s="229"/>
      <c r="WTJ108" s="229"/>
      <c r="WTK108" s="229"/>
      <c r="WTL108" s="229"/>
      <c r="WTM108" s="229"/>
      <c r="WTN108" s="229"/>
      <c r="WTO108" s="229"/>
      <c r="WTP108" s="229"/>
      <c r="WTQ108" s="229"/>
      <c r="WTR108" s="229"/>
      <c r="WTS108" s="229"/>
      <c r="WTT108" s="229"/>
      <c r="WTU108" s="229"/>
      <c r="WTV108" s="229"/>
      <c r="WTW108" s="229"/>
      <c r="WTX108" s="229"/>
      <c r="WTY108" s="229"/>
      <c r="WTZ108" s="229"/>
      <c r="WUA108" s="229"/>
      <c r="WUB108" s="229"/>
      <c r="WUC108" s="229"/>
      <c r="WUD108" s="229"/>
      <c r="WUE108" s="229"/>
      <c r="WUF108" s="229"/>
      <c r="WUG108" s="229"/>
      <c r="WUH108" s="229"/>
      <c r="WUI108" s="229"/>
      <c r="WUJ108" s="229"/>
      <c r="WUK108" s="229"/>
      <c r="WUL108" s="229"/>
      <c r="WUM108" s="229"/>
      <c r="WUN108" s="229"/>
      <c r="WUO108" s="229"/>
      <c r="WUP108" s="229"/>
      <c r="WUQ108" s="229"/>
      <c r="WUR108" s="229"/>
      <c r="WUS108" s="229"/>
      <c r="WUT108" s="229"/>
      <c r="WUU108" s="229"/>
      <c r="WUV108" s="229"/>
      <c r="WUW108" s="229"/>
      <c r="WUX108" s="229"/>
      <c r="WUY108" s="229"/>
      <c r="WUZ108" s="229"/>
      <c r="WVA108" s="229"/>
      <c r="WVB108" s="229"/>
      <c r="WVC108" s="229"/>
      <c r="WVD108" s="229"/>
      <c r="WVE108" s="229"/>
      <c r="WVF108" s="229"/>
      <c r="WVG108" s="229"/>
      <c r="WVH108" s="229"/>
      <c r="WVI108" s="229"/>
      <c r="WVJ108" s="229"/>
      <c r="WVK108" s="229"/>
      <c r="WVL108" s="229"/>
      <c r="WVM108" s="229"/>
      <c r="WVN108" s="229"/>
      <c r="WVO108" s="229"/>
      <c r="WVP108" s="229"/>
      <c r="WVQ108" s="229"/>
      <c r="WVR108" s="229"/>
      <c r="WVS108" s="229"/>
      <c r="WVT108" s="229"/>
      <c r="WVU108" s="229"/>
      <c r="WVV108" s="229"/>
      <c r="WVW108" s="229"/>
      <c r="WVX108" s="229"/>
      <c r="WVY108" s="229"/>
      <c r="WVZ108" s="229"/>
      <c r="WWA108" s="229"/>
      <c r="WWB108" s="229"/>
      <c r="WWC108" s="229"/>
      <c r="WWD108" s="229"/>
      <c r="WWE108" s="229"/>
      <c r="WWF108" s="229"/>
      <c r="WWG108" s="229"/>
      <c r="WWH108" s="229"/>
      <c r="WWI108" s="229"/>
      <c r="WWJ108" s="229"/>
      <c r="WWK108" s="229"/>
      <c r="WWL108" s="229"/>
      <c r="WWM108" s="229"/>
      <c r="WWN108" s="229"/>
      <c r="WWO108" s="229"/>
      <c r="WWP108" s="229"/>
      <c r="WWQ108" s="229"/>
      <c r="WWR108" s="229"/>
      <c r="WWS108" s="229"/>
      <c r="WWT108" s="229"/>
      <c r="WWU108" s="229"/>
      <c r="WWV108" s="229"/>
      <c r="WWW108" s="229"/>
      <c r="WWX108" s="229"/>
      <c r="WWY108" s="229"/>
      <c r="WWZ108" s="229"/>
      <c r="WXA108" s="229"/>
      <c r="WXB108" s="229"/>
      <c r="WXC108" s="229"/>
      <c r="WXD108" s="229"/>
      <c r="WXE108" s="229"/>
      <c r="WXF108" s="229"/>
      <c r="WXG108" s="229"/>
      <c r="WXH108" s="229"/>
      <c r="WXI108" s="229"/>
      <c r="WXJ108" s="229"/>
      <c r="WXK108" s="229"/>
      <c r="WXL108" s="229"/>
      <c r="WXM108" s="229"/>
      <c r="WXN108" s="229"/>
      <c r="WXO108" s="229"/>
      <c r="WXP108" s="229"/>
      <c r="WXQ108" s="229"/>
      <c r="WXR108" s="229"/>
      <c r="WXS108" s="229"/>
      <c r="WXT108" s="229"/>
      <c r="WXU108" s="229"/>
      <c r="WXV108" s="229"/>
      <c r="WXW108" s="229"/>
      <c r="WXX108" s="229"/>
      <c r="WXY108" s="229"/>
      <c r="WXZ108" s="229"/>
      <c r="WYA108" s="229"/>
      <c r="WYB108" s="229"/>
      <c r="WYC108" s="229"/>
      <c r="WYD108" s="229"/>
      <c r="WYE108" s="229"/>
      <c r="WYF108" s="229"/>
      <c r="WYG108" s="229"/>
      <c r="WYH108" s="229"/>
      <c r="WYI108" s="229"/>
      <c r="WYJ108" s="229"/>
      <c r="WYK108" s="229"/>
      <c r="WYL108" s="229"/>
      <c r="WYM108" s="229"/>
      <c r="WYN108" s="229"/>
      <c r="WYO108" s="229"/>
      <c r="WYP108" s="229"/>
      <c r="WYQ108" s="229"/>
      <c r="WYR108" s="229"/>
      <c r="WYS108" s="229"/>
      <c r="WYT108" s="229"/>
      <c r="WYU108" s="229"/>
      <c r="WYV108" s="229"/>
      <c r="WYW108" s="229"/>
      <c r="WYX108" s="229"/>
      <c r="WYY108" s="229"/>
      <c r="WYZ108" s="229"/>
      <c r="WZA108" s="229"/>
      <c r="WZB108" s="229"/>
      <c r="WZC108" s="229"/>
      <c r="WZD108" s="229"/>
      <c r="WZE108" s="229"/>
      <c r="WZF108" s="229"/>
      <c r="WZG108" s="229"/>
      <c r="WZH108" s="229"/>
      <c r="WZI108" s="229"/>
      <c r="WZJ108" s="229"/>
      <c r="WZK108" s="229"/>
      <c r="WZL108" s="229"/>
      <c r="WZM108" s="229"/>
      <c r="WZN108" s="229"/>
      <c r="WZO108" s="229"/>
      <c r="WZP108" s="229"/>
      <c r="WZQ108" s="229"/>
      <c r="WZR108" s="229"/>
      <c r="WZS108" s="229"/>
      <c r="WZT108" s="229"/>
      <c r="WZU108" s="229"/>
      <c r="WZV108" s="229"/>
      <c r="WZW108" s="229"/>
      <c r="WZX108" s="229"/>
      <c r="WZY108" s="229"/>
      <c r="WZZ108" s="229"/>
      <c r="XAA108" s="229"/>
      <c r="XAB108" s="229"/>
      <c r="XAC108" s="229"/>
      <c r="XAD108" s="229"/>
      <c r="XAE108" s="229"/>
      <c r="XAF108" s="229"/>
      <c r="XAG108" s="229"/>
      <c r="XAH108" s="229"/>
      <c r="XAI108" s="229"/>
      <c r="XAJ108" s="229"/>
      <c r="XAK108" s="229"/>
      <c r="XAL108" s="229"/>
      <c r="XAM108" s="229"/>
      <c r="XAN108" s="229"/>
      <c r="XAO108" s="229"/>
      <c r="XAP108" s="229"/>
      <c r="XAQ108" s="229"/>
      <c r="XAR108" s="229"/>
      <c r="XAS108" s="229"/>
      <c r="XAT108" s="229"/>
      <c r="XAU108" s="229"/>
      <c r="XAV108" s="229"/>
      <c r="XAW108" s="229"/>
      <c r="XAX108" s="229"/>
      <c r="XAY108" s="229"/>
      <c r="XAZ108" s="229"/>
      <c r="XBA108" s="229"/>
      <c r="XBB108" s="229"/>
      <c r="XBC108" s="229"/>
      <c r="XBD108" s="229"/>
      <c r="XBE108" s="229"/>
      <c r="XBF108" s="229"/>
      <c r="XBG108" s="229"/>
      <c r="XBH108" s="229"/>
      <c r="XBI108" s="229"/>
      <c r="XBJ108" s="229"/>
      <c r="XBK108" s="229"/>
      <c r="XBL108" s="229"/>
      <c r="XBM108" s="229"/>
      <c r="XBN108" s="229"/>
      <c r="XBO108" s="229"/>
      <c r="XBP108" s="229"/>
      <c r="XBQ108" s="229"/>
      <c r="XBR108" s="229"/>
      <c r="XBS108" s="229"/>
      <c r="XBT108" s="229"/>
      <c r="XBU108" s="229"/>
      <c r="XBV108" s="229"/>
      <c r="XBW108" s="229"/>
      <c r="XBX108" s="229"/>
      <c r="XBY108" s="229"/>
      <c r="XBZ108" s="229"/>
      <c r="XCA108" s="229"/>
      <c r="XCB108" s="229"/>
      <c r="XCC108" s="229"/>
      <c r="XCD108" s="229"/>
      <c r="XCE108" s="229"/>
      <c r="XCF108" s="229"/>
      <c r="XCG108" s="229"/>
      <c r="XCH108" s="229"/>
      <c r="XCI108" s="229"/>
      <c r="XCJ108" s="229"/>
      <c r="XCK108" s="229"/>
      <c r="XCL108" s="229"/>
      <c r="XCM108" s="229"/>
      <c r="XCN108" s="229"/>
      <c r="XCO108" s="229"/>
      <c r="XCP108" s="229"/>
      <c r="XCQ108" s="229"/>
      <c r="XCR108" s="229"/>
      <c r="XCS108" s="229"/>
      <c r="XCT108" s="229"/>
      <c r="XCU108" s="229"/>
      <c r="XCV108" s="229"/>
      <c r="XCW108" s="229"/>
      <c r="XCX108" s="229"/>
      <c r="XCY108" s="229"/>
      <c r="XCZ108" s="229"/>
      <c r="XDA108" s="229"/>
      <c r="XDB108" s="229"/>
      <c r="XDC108" s="229"/>
      <c r="XDD108" s="229"/>
      <c r="XDE108" s="229"/>
      <c r="XDF108" s="229"/>
      <c r="XDG108" s="229"/>
      <c r="XDH108" s="229"/>
      <c r="XDI108" s="229"/>
      <c r="XDJ108" s="229"/>
      <c r="XDK108" s="229"/>
      <c r="XDL108" s="229"/>
      <c r="XDM108" s="229"/>
      <c r="XDN108" s="229"/>
      <c r="XDO108" s="229"/>
      <c r="XDP108" s="229"/>
      <c r="XDQ108" s="229"/>
      <c r="XDR108" s="229"/>
      <c r="XDS108" s="229"/>
      <c r="XDT108" s="229"/>
      <c r="XDU108" s="229"/>
      <c r="XDV108" s="229"/>
      <c r="XDW108" s="229"/>
      <c r="XDX108" s="229"/>
      <c r="XDY108" s="229"/>
      <c r="XDZ108" s="229"/>
      <c r="XEA108" s="229"/>
      <c r="XEB108" s="229"/>
      <c r="XEC108" s="229"/>
      <c r="XED108" s="229"/>
      <c r="XEE108" s="229"/>
      <c r="XEF108" s="229"/>
      <c r="XEG108" s="229"/>
      <c r="XEH108" s="229"/>
      <c r="XEI108" s="229"/>
      <c r="XEJ108" s="229"/>
      <c r="XEK108" s="229"/>
      <c r="XEL108" s="229"/>
      <c r="XEM108" s="229"/>
    </row>
    <row r="109" spans="1:16367" s="162" customFormat="1">
      <c r="A109" s="229"/>
      <c r="B109" s="229"/>
      <c r="C109" s="229"/>
      <c r="D109" s="229"/>
      <c r="E109" s="939"/>
      <c r="F109" s="229"/>
      <c r="G109" s="229"/>
      <c r="H109" s="229"/>
      <c r="I109" s="229"/>
      <c r="J109" s="229"/>
      <c r="K109" s="229"/>
      <c r="L109" s="229"/>
      <c r="M109" s="229"/>
      <c r="N109" s="229"/>
      <c r="O109" s="229"/>
      <c r="P109" s="229"/>
      <c r="Q109" s="229"/>
      <c r="R109" s="229"/>
      <c r="S109" s="229"/>
      <c r="T109" s="229"/>
      <c r="U109" s="229"/>
      <c r="V109" s="229"/>
      <c r="W109" s="229"/>
      <c r="X109" s="229"/>
      <c r="Y109" s="229"/>
      <c r="Z109" s="229"/>
      <c r="AA109" s="229"/>
      <c r="AB109" s="229"/>
      <c r="AC109" s="229"/>
      <c r="AD109" s="229"/>
      <c r="AE109" s="229"/>
      <c r="AF109" s="229"/>
      <c r="AG109" s="229"/>
      <c r="AH109" s="229"/>
      <c r="AI109" s="229"/>
      <c r="AJ109" s="229"/>
      <c r="AK109" s="229"/>
      <c r="AL109" s="229"/>
      <c r="AM109" s="229"/>
      <c r="AN109" s="229"/>
      <c r="AO109" s="229"/>
      <c r="AP109" s="229"/>
      <c r="AQ109" s="229"/>
      <c r="AR109" s="229"/>
      <c r="AS109" s="229"/>
      <c r="AT109" s="229"/>
      <c r="AU109" s="229"/>
      <c r="AV109" s="229"/>
      <c r="AW109" s="229"/>
      <c r="AX109" s="229"/>
      <c r="AY109" s="229"/>
      <c r="AZ109" s="229"/>
      <c r="BA109" s="229"/>
      <c r="BB109" s="229"/>
      <c r="BC109" s="229"/>
      <c r="BD109" s="229"/>
      <c r="BE109" s="229"/>
      <c r="BF109" s="229"/>
      <c r="BG109" s="229"/>
      <c r="BH109" s="229"/>
      <c r="BI109" s="229"/>
      <c r="BJ109" s="229"/>
      <c r="BK109" s="229"/>
      <c r="BL109" s="229"/>
      <c r="BM109" s="229"/>
      <c r="BN109" s="229"/>
      <c r="BO109" s="229"/>
      <c r="BP109" s="229"/>
      <c r="BQ109" s="229"/>
      <c r="BR109" s="229"/>
      <c r="BS109" s="229"/>
      <c r="BT109" s="229"/>
      <c r="BU109" s="229"/>
      <c r="BV109" s="229"/>
      <c r="BW109" s="229"/>
      <c r="BX109" s="229"/>
      <c r="BY109" s="229"/>
      <c r="BZ109" s="229"/>
      <c r="CA109" s="229"/>
      <c r="CB109" s="229"/>
      <c r="CC109" s="229"/>
      <c r="CD109" s="229"/>
      <c r="CE109" s="229"/>
      <c r="CF109" s="229"/>
      <c r="CG109" s="229"/>
      <c r="CH109" s="229"/>
      <c r="CI109" s="229"/>
      <c r="CJ109" s="229"/>
      <c r="CK109" s="229"/>
      <c r="CL109" s="229"/>
      <c r="CM109" s="229"/>
      <c r="CN109" s="229"/>
      <c r="CO109" s="229"/>
      <c r="CP109" s="229"/>
      <c r="CQ109" s="229"/>
      <c r="CR109" s="229"/>
      <c r="CS109" s="229"/>
      <c r="CT109" s="229"/>
      <c r="CU109" s="229"/>
      <c r="CV109" s="229"/>
      <c r="CW109" s="229"/>
      <c r="CX109" s="229"/>
      <c r="CY109" s="229"/>
      <c r="CZ109" s="229"/>
      <c r="DA109" s="229"/>
      <c r="DB109" s="229"/>
      <c r="DC109" s="229"/>
      <c r="DD109" s="229"/>
      <c r="DE109" s="229"/>
      <c r="DF109" s="229"/>
      <c r="DG109" s="229"/>
      <c r="DH109" s="229"/>
      <c r="DI109" s="229"/>
      <c r="DJ109" s="229"/>
      <c r="DK109" s="229"/>
      <c r="DL109" s="229"/>
      <c r="DM109" s="229"/>
      <c r="DN109" s="229"/>
      <c r="DO109" s="229"/>
      <c r="DP109" s="229"/>
      <c r="DQ109" s="229"/>
      <c r="DR109" s="229"/>
      <c r="DS109" s="229"/>
      <c r="DT109" s="229"/>
      <c r="DU109" s="229"/>
      <c r="DV109" s="229"/>
      <c r="DW109" s="229"/>
      <c r="DX109" s="229"/>
      <c r="DY109" s="229"/>
      <c r="DZ109" s="229"/>
      <c r="EA109" s="229"/>
      <c r="EB109" s="229"/>
      <c r="EC109" s="229"/>
      <c r="ED109" s="229"/>
      <c r="EE109" s="229"/>
      <c r="EF109" s="229"/>
      <c r="EG109" s="229"/>
      <c r="EH109" s="229"/>
      <c r="EI109" s="229"/>
      <c r="EJ109" s="229"/>
      <c r="EK109" s="229"/>
      <c r="EL109" s="229"/>
      <c r="EM109" s="229"/>
      <c r="EN109" s="229"/>
      <c r="EO109" s="229"/>
      <c r="EP109" s="229"/>
      <c r="EQ109" s="229"/>
      <c r="ER109" s="229"/>
      <c r="ES109" s="229"/>
      <c r="ET109" s="229"/>
      <c r="EU109" s="229"/>
      <c r="EV109" s="229"/>
      <c r="EW109" s="229"/>
      <c r="EX109" s="229"/>
      <c r="EY109" s="229"/>
      <c r="EZ109" s="229"/>
      <c r="FA109" s="229"/>
      <c r="FB109" s="229"/>
      <c r="FC109" s="229"/>
      <c r="FD109" s="229"/>
      <c r="FE109" s="229"/>
      <c r="FF109" s="229"/>
      <c r="FG109" s="229"/>
      <c r="FH109" s="229"/>
      <c r="FI109" s="229"/>
      <c r="FJ109" s="229"/>
      <c r="FK109" s="229"/>
      <c r="FL109" s="229"/>
      <c r="FM109" s="229"/>
      <c r="FN109" s="229"/>
      <c r="FO109" s="229"/>
      <c r="FP109" s="229"/>
      <c r="FQ109" s="229"/>
      <c r="FR109" s="229"/>
      <c r="FS109" s="229"/>
      <c r="FT109" s="229"/>
      <c r="FU109" s="229"/>
      <c r="FV109" s="229"/>
      <c r="FW109" s="229"/>
      <c r="FX109" s="229"/>
      <c r="FY109" s="229"/>
      <c r="FZ109" s="229"/>
      <c r="GA109" s="229"/>
      <c r="GB109" s="229"/>
      <c r="GC109" s="229"/>
      <c r="GD109" s="229"/>
      <c r="GE109" s="229"/>
      <c r="GF109" s="229"/>
      <c r="GG109" s="229"/>
      <c r="GH109" s="229"/>
      <c r="GI109" s="229"/>
      <c r="GJ109" s="229"/>
      <c r="GK109" s="229"/>
      <c r="GL109" s="229"/>
      <c r="GM109" s="229"/>
      <c r="GN109" s="229"/>
      <c r="GO109" s="229"/>
      <c r="GP109" s="229"/>
      <c r="GQ109" s="229"/>
      <c r="GR109" s="229"/>
      <c r="GS109" s="229"/>
      <c r="GT109" s="229"/>
      <c r="GU109" s="229"/>
      <c r="GV109" s="229"/>
      <c r="GW109" s="229"/>
      <c r="GX109" s="229"/>
      <c r="GY109" s="229"/>
      <c r="GZ109" s="229"/>
      <c r="HA109" s="229"/>
      <c r="HB109" s="229"/>
      <c r="HC109" s="229"/>
      <c r="HD109" s="229"/>
      <c r="HE109" s="229"/>
      <c r="HF109" s="229"/>
      <c r="HG109" s="229"/>
      <c r="HH109" s="229"/>
      <c r="HI109" s="229"/>
      <c r="HJ109" s="229"/>
      <c r="HK109" s="229"/>
      <c r="HL109" s="229"/>
      <c r="HM109" s="229"/>
      <c r="HN109" s="229"/>
      <c r="HO109" s="229"/>
      <c r="HP109" s="229"/>
      <c r="HQ109" s="229"/>
      <c r="HR109" s="229"/>
      <c r="HS109" s="229"/>
      <c r="HT109" s="229"/>
      <c r="HU109" s="229"/>
      <c r="HV109" s="229"/>
      <c r="HW109" s="229"/>
      <c r="HX109" s="229"/>
      <c r="HY109" s="229"/>
      <c r="HZ109" s="229"/>
      <c r="IA109" s="229"/>
      <c r="IB109" s="229"/>
      <c r="IC109" s="229"/>
      <c r="ID109" s="229"/>
      <c r="IE109" s="229"/>
      <c r="IF109" s="229"/>
      <c r="IG109" s="229"/>
      <c r="IH109" s="229"/>
      <c r="II109" s="229"/>
      <c r="IJ109" s="229"/>
      <c r="IK109" s="229"/>
      <c r="IL109" s="229"/>
      <c r="IM109" s="229"/>
      <c r="IN109" s="229"/>
      <c r="IO109" s="229"/>
      <c r="IP109" s="229"/>
      <c r="IQ109" s="229"/>
      <c r="IR109" s="229"/>
      <c r="IS109" s="229"/>
      <c r="IT109" s="229"/>
      <c r="IU109" s="229"/>
      <c r="IV109" s="229"/>
      <c r="IW109" s="229"/>
      <c r="IX109" s="229"/>
      <c r="IY109" s="229"/>
      <c r="IZ109" s="229"/>
      <c r="JA109" s="229"/>
      <c r="JB109" s="229"/>
      <c r="JC109" s="229"/>
      <c r="JD109" s="229"/>
      <c r="JE109" s="229"/>
      <c r="JF109" s="229"/>
      <c r="JG109" s="229"/>
      <c r="JH109" s="229"/>
      <c r="JI109" s="229"/>
      <c r="JJ109" s="229"/>
      <c r="JK109" s="229"/>
      <c r="JL109" s="229"/>
      <c r="JM109" s="229"/>
      <c r="JN109" s="229"/>
      <c r="JO109" s="229"/>
      <c r="JP109" s="229"/>
      <c r="JQ109" s="229"/>
      <c r="JR109" s="229"/>
      <c r="JS109" s="229"/>
      <c r="JT109" s="229"/>
      <c r="JU109" s="229"/>
      <c r="JV109" s="229"/>
      <c r="JW109" s="229"/>
      <c r="JX109" s="229"/>
      <c r="JY109" s="229"/>
      <c r="JZ109" s="229"/>
      <c r="KA109" s="229"/>
      <c r="KB109" s="229"/>
      <c r="KC109" s="229"/>
      <c r="KD109" s="229"/>
      <c r="KE109" s="229"/>
      <c r="KF109" s="229"/>
      <c r="KG109" s="229"/>
      <c r="KH109" s="229"/>
      <c r="KI109" s="229"/>
      <c r="KJ109" s="229"/>
      <c r="KK109" s="229"/>
      <c r="KL109" s="229"/>
      <c r="KM109" s="229"/>
      <c r="KN109" s="229"/>
      <c r="KO109" s="229"/>
      <c r="KP109" s="229"/>
      <c r="KQ109" s="229"/>
      <c r="KR109" s="229"/>
      <c r="KS109" s="229"/>
      <c r="KT109" s="229"/>
      <c r="KU109" s="229"/>
      <c r="KV109" s="229"/>
      <c r="KW109" s="229"/>
      <c r="KX109" s="229"/>
      <c r="KY109" s="229"/>
      <c r="KZ109" s="229"/>
      <c r="LA109" s="229"/>
      <c r="LB109" s="229"/>
      <c r="LC109" s="229"/>
      <c r="LD109" s="229"/>
      <c r="LE109" s="229"/>
      <c r="LF109" s="229"/>
      <c r="LG109" s="229"/>
      <c r="LH109" s="229"/>
      <c r="LI109" s="229"/>
      <c r="LJ109" s="229"/>
      <c r="LK109" s="229"/>
      <c r="LL109" s="229"/>
      <c r="LM109" s="229"/>
      <c r="LN109" s="229"/>
      <c r="LO109" s="229"/>
      <c r="LP109" s="229"/>
      <c r="LQ109" s="229"/>
      <c r="LR109" s="229"/>
      <c r="LS109" s="229"/>
      <c r="LT109" s="229"/>
      <c r="LU109" s="229"/>
      <c r="LV109" s="229"/>
      <c r="LW109" s="229"/>
      <c r="LX109" s="229"/>
      <c r="LY109" s="229"/>
      <c r="LZ109" s="229"/>
      <c r="MA109" s="229"/>
      <c r="MB109" s="229"/>
      <c r="MC109" s="229"/>
      <c r="MD109" s="229"/>
      <c r="ME109" s="229"/>
      <c r="MF109" s="229"/>
      <c r="MG109" s="229"/>
      <c r="MH109" s="229"/>
      <c r="MI109" s="229"/>
      <c r="MJ109" s="229"/>
      <c r="MK109" s="229"/>
      <c r="ML109" s="229"/>
      <c r="MM109" s="229"/>
      <c r="MN109" s="229"/>
      <c r="MO109" s="229"/>
      <c r="MP109" s="229"/>
      <c r="MQ109" s="229"/>
      <c r="MR109" s="229"/>
      <c r="MS109" s="229"/>
      <c r="MT109" s="229"/>
      <c r="MU109" s="229"/>
      <c r="MV109" s="229"/>
      <c r="MW109" s="229"/>
      <c r="MX109" s="229"/>
      <c r="MY109" s="229"/>
      <c r="MZ109" s="229"/>
      <c r="NA109" s="229"/>
      <c r="NB109" s="229"/>
      <c r="NC109" s="229"/>
      <c r="ND109" s="229"/>
      <c r="NE109" s="229"/>
      <c r="NF109" s="229"/>
      <c r="NG109" s="229"/>
      <c r="NH109" s="229"/>
      <c r="NI109" s="229"/>
      <c r="NJ109" s="229"/>
      <c r="NK109" s="229"/>
      <c r="NL109" s="229"/>
      <c r="NM109" s="229"/>
      <c r="NN109" s="229"/>
      <c r="NO109" s="229"/>
      <c r="NP109" s="229"/>
      <c r="NQ109" s="229"/>
      <c r="NR109" s="229"/>
      <c r="NS109" s="229"/>
      <c r="NT109" s="229"/>
      <c r="NU109" s="229"/>
      <c r="NV109" s="229"/>
      <c r="NW109" s="229"/>
      <c r="NX109" s="229"/>
      <c r="NY109" s="229"/>
      <c r="NZ109" s="229"/>
      <c r="OA109" s="229"/>
      <c r="OB109" s="229"/>
      <c r="OC109" s="229"/>
      <c r="OD109" s="229"/>
      <c r="OE109" s="229"/>
      <c r="OF109" s="229"/>
      <c r="OG109" s="229"/>
      <c r="OH109" s="229"/>
      <c r="OI109" s="229"/>
      <c r="OJ109" s="229"/>
      <c r="OK109" s="229"/>
      <c r="OL109" s="229"/>
      <c r="OM109" s="229"/>
      <c r="ON109" s="229"/>
      <c r="OO109" s="229"/>
      <c r="OP109" s="229"/>
      <c r="OQ109" s="229"/>
      <c r="OR109" s="229"/>
      <c r="OS109" s="229"/>
      <c r="OT109" s="229"/>
      <c r="OU109" s="229"/>
      <c r="OV109" s="229"/>
      <c r="OW109" s="229"/>
      <c r="OX109" s="229"/>
      <c r="OY109" s="229"/>
      <c r="OZ109" s="229"/>
      <c r="PA109" s="229"/>
      <c r="PB109" s="229"/>
      <c r="PC109" s="229"/>
      <c r="PD109" s="229"/>
      <c r="PE109" s="229"/>
      <c r="PF109" s="229"/>
      <c r="PG109" s="229"/>
      <c r="PH109" s="229"/>
      <c r="PI109" s="229"/>
      <c r="PJ109" s="229"/>
      <c r="PK109" s="229"/>
      <c r="PL109" s="229"/>
      <c r="PM109" s="229"/>
      <c r="PN109" s="229"/>
      <c r="PO109" s="229"/>
      <c r="PP109" s="229"/>
      <c r="PQ109" s="229"/>
      <c r="PR109" s="229"/>
      <c r="PS109" s="229"/>
      <c r="PT109" s="229"/>
      <c r="PU109" s="229"/>
      <c r="PV109" s="229"/>
      <c r="PW109" s="229"/>
      <c r="PX109" s="229"/>
      <c r="PY109" s="229"/>
      <c r="PZ109" s="229"/>
      <c r="QA109" s="229"/>
      <c r="QB109" s="229"/>
      <c r="QC109" s="229"/>
      <c r="QD109" s="229"/>
      <c r="QE109" s="229"/>
      <c r="QF109" s="229"/>
      <c r="QG109" s="229"/>
      <c r="QH109" s="229"/>
      <c r="QI109" s="229"/>
      <c r="QJ109" s="229"/>
      <c r="QK109" s="229"/>
      <c r="QL109" s="229"/>
      <c r="QM109" s="229"/>
      <c r="QN109" s="229"/>
      <c r="QO109" s="229"/>
      <c r="QP109" s="229"/>
      <c r="QQ109" s="229"/>
      <c r="QR109" s="229"/>
      <c r="QS109" s="229"/>
      <c r="QT109" s="229"/>
      <c r="QU109" s="229"/>
      <c r="QV109" s="229"/>
      <c r="QW109" s="229"/>
      <c r="QX109" s="229"/>
      <c r="QY109" s="229"/>
      <c r="QZ109" s="229"/>
      <c r="RA109" s="229"/>
      <c r="RB109" s="229"/>
      <c r="RC109" s="229"/>
      <c r="RD109" s="229"/>
      <c r="RE109" s="229"/>
      <c r="RF109" s="229"/>
      <c r="RG109" s="229"/>
      <c r="RH109" s="229"/>
      <c r="RI109" s="229"/>
      <c r="RJ109" s="229"/>
      <c r="RK109" s="229"/>
      <c r="RL109" s="229"/>
      <c r="RM109" s="229"/>
      <c r="RN109" s="229"/>
      <c r="RO109" s="229"/>
      <c r="RP109" s="229"/>
      <c r="RQ109" s="229"/>
      <c r="RR109" s="229"/>
      <c r="RS109" s="229"/>
      <c r="RT109" s="229"/>
      <c r="RU109" s="229"/>
      <c r="RV109" s="229"/>
      <c r="RW109" s="229"/>
      <c r="RX109" s="229"/>
      <c r="RY109" s="229"/>
      <c r="RZ109" s="229"/>
      <c r="SA109" s="229"/>
      <c r="SB109" s="229"/>
      <c r="SC109" s="229"/>
      <c r="SD109" s="229"/>
      <c r="SE109" s="229"/>
      <c r="SF109" s="229"/>
      <c r="SG109" s="229"/>
      <c r="SH109" s="229"/>
      <c r="SI109" s="229"/>
      <c r="SJ109" s="229"/>
      <c r="SK109" s="229"/>
      <c r="SL109" s="229"/>
      <c r="SM109" s="229"/>
      <c r="SN109" s="229"/>
      <c r="SO109" s="229"/>
      <c r="SP109" s="229"/>
      <c r="SQ109" s="229"/>
      <c r="SR109" s="229"/>
      <c r="SS109" s="229"/>
      <c r="ST109" s="229"/>
      <c r="SU109" s="229"/>
      <c r="SV109" s="229"/>
      <c r="SW109" s="229"/>
      <c r="SX109" s="229"/>
      <c r="SY109" s="229"/>
      <c r="SZ109" s="229"/>
      <c r="TA109" s="229"/>
      <c r="TB109" s="229"/>
      <c r="TC109" s="229"/>
      <c r="TD109" s="229"/>
      <c r="TE109" s="229"/>
      <c r="TF109" s="229"/>
      <c r="TG109" s="229"/>
      <c r="TH109" s="229"/>
      <c r="TI109" s="229"/>
      <c r="TJ109" s="229"/>
      <c r="TK109" s="229"/>
      <c r="TL109" s="229"/>
      <c r="TM109" s="229"/>
      <c r="TN109" s="229"/>
      <c r="TO109" s="229"/>
      <c r="TP109" s="229"/>
      <c r="TQ109" s="229"/>
      <c r="TR109" s="229"/>
      <c r="TS109" s="229"/>
      <c r="TT109" s="229"/>
      <c r="TU109" s="229"/>
      <c r="TV109" s="229"/>
      <c r="TW109" s="229"/>
      <c r="TX109" s="229"/>
      <c r="TY109" s="229"/>
      <c r="TZ109" s="229"/>
      <c r="UA109" s="229"/>
      <c r="UB109" s="229"/>
      <c r="UC109" s="229"/>
      <c r="UD109" s="229"/>
      <c r="UE109" s="229"/>
      <c r="UF109" s="229"/>
      <c r="UG109" s="229"/>
      <c r="UH109" s="229"/>
      <c r="UI109" s="229"/>
      <c r="UJ109" s="229"/>
      <c r="UK109" s="229"/>
      <c r="UL109" s="229"/>
      <c r="UM109" s="229"/>
      <c r="UN109" s="229"/>
      <c r="UO109" s="229"/>
      <c r="UP109" s="229"/>
      <c r="UQ109" s="229"/>
      <c r="UR109" s="229"/>
      <c r="US109" s="229"/>
      <c r="UT109" s="229"/>
      <c r="UU109" s="229"/>
      <c r="UV109" s="229"/>
      <c r="UW109" s="229"/>
      <c r="UX109" s="229"/>
      <c r="UY109" s="229"/>
      <c r="UZ109" s="229"/>
      <c r="VA109" s="229"/>
      <c r="VB109" s="229"/>
      <c r="VC109" s="229"/>
      <c r="VD109" s="229"/>
      <c r="VE109" s="229"/>
      <c r="VF109" s="229"/>
      <c r="VG109" s="229"/>
      <c r="VH109" s="229"/>
      <c r="VI109" s="229"/>
      <c r="VJ109" s="229"/>
      <c r="VK109" s="229"/>
      <c r="VL109" s="229"/>
      <c r="VM109" s="229"/>
      <c r="VN109" s="229"/>
      <c r="VO109" s="229"/>
      <c r="VP109" s="229"/>
      <c r="VQ109" s="229"/>
      <c r="VR109" s="229"/>
      <c r="VS109" s="229"/>
      <c r="VT109" s="229"/>
      <c r="VU109" s="229"/>
      <c r="VV109" s="229"/>
      <c r="VW109" s="229"/>
      <c r="VX109" s="229"/>
      <c r="VY109" s="229"/>
      <c r="VZ109" s="229"/>
      <c r="WA109" s="229"/>
      <c r="WB109" s="229"/>
      <c r="WC109" s="229"/>
      <c r="WD109" s="229"/>
      <c r="WE109" s="229"/>
      <c r="WF109" s="229"/>
      <c r="WG109" s="229"/>
      <c r="WH109" s="229"/>
      <c r="WI109" s="229"/>
      <c r="WJ109" s="229"/>
      <c r="WK109" s="229"/>
      <c r="WL109" s="229"/>
      <c r="WM109" s="229"/>
      <c r="WN109" s="229"/>
      <c r="WO109" s="229"/>
      <c r="WP109" s="229"/>
      <c r="WQ109" s="229"/>
      <c r="WR109" s="229"/>
      <c r="WS109" s="229"/>
      <c r="WT109" s="229"/>
      <c r="WU109" s="229"/>
      <c r="WV109" s="229"/>
      <c r="WW109" s="229"/>
      <c r="WX109" s="229"/>
      <c r="WY109" s="229"/>
      <c r="WZ109" s="229"/>
      <c r="XA109" s="229"/>
      <c r="XB109" s="229"/>
      <c r="XC109" s="229"/>
      <c r="XD109" s="229"/>
      <c r="XE109" s="229"/>
      <c r="XF109" s="229"/>
      <c r="XG109" s="229"/>
      <c r="XH109" s="229"/>
      <c r="XI109" s="229"/>
      <c r="XJ109" s="229"/>
      <c r="XK109" s="229"/>
      <c r="XL109" s="229"/>
      <c r="XM109" s="229"/>
      <c r="XN109" s="229"/>
      <c r="XO109" s="229"/>
      <c r="XP109" s="229"/>
      <c r="XQ109" s="229"/>
      <c r="XR109" s="229"/>
      <c r="XS109" s="229"/>
      <c r="XT109" s="229"/>
      <c r="XU109" s="229"/>
      <c r="XV109" s="229"/>
      <c r="XW109" s="229"/>
      <c r="XX109" s="229"/>
      <c r="XY109" s="229"/>
      <c r="XZ109" s="229"/>
      <c r="YA109" s="229"/>
      <c r="YB109" s="229"/>
      <c r="YC109" s="229"/>
      <c r="YD109" s="229"/>
      <c r="YE109" s="229"/>
      <c r="YF109" s="229"/>
      <c r="YG109" s="229"/>
      <c r="YH109" s="229"/>
      <c r="YI109" s="229"/>
      <c r="YJ109" s="229"/>
      <c r="YK109" s="229"/>
      <c r="YL109" s="229"/>
      <c r="YM109" s="229"/>
      <c r="YN109" s="229"/>
      <c r="YO109" s="229"/>
      <c r="YP109" s="229"/>
      <c r="YQ109" s="229"/>
      <c r="YR109" s="229"/>
      <c r="YS109" s="229"/>
      <c r="YT109" s="229"/>
      <c r="YU109" s="229"/>
      <c r="YV109" s="229"/>
      <c r="YW109" s="229"/>
      <c r="YX109" s="229"/>
      <c r="YY109" s="229"/>
      <c r="YZ109" s="229"/>
      <c r="ZA109" s="229"/>
      <c r="ZB109" s="229"/>
      <c r="ZC109" s="229"/>
      <c r="ZD109" s="229"/>
      <c r="ZE109" s="229"/>
      <c r="ZF109" s="229"/>
      <c r="ZG109" s="229"/>
      <c r="ZH109" s="229"/>
      <c r="ZI109" s="229"/>
      <c r="ZJ109" s="229"/>
      <c r="ZK109" s="229"/>
      <c r="ZL109" s="229"/>
      <c r="ZM109" s="229"/>
      <c r="ZN109" s="229"/>
      <c r="ZO109" s="229"/>
      <c r="ZP109" s="229"/>
      <c r="ZQ109" s="229"/>
      <c r="ZR109" s="229"/>
      <c r="ZS109" s="229"/>
      <c r="ZT109" s="229"/>
      <c r="ZU109" s="229"/>
      <c r="ZV109" s="229"/>
      <c r="ZW109" s="229"/>
      <c r="ZX109" s="229"/>
      <c r="ZY109" s="229"/>
      <c r="ZZ109" s="229"/>
      <c r="AAA109" s="229"/>
      <c r="AAB109" s="229"/>
      <c r="AAC109" s="229"/>
      <c r="AAD109" s="229"/>
      <c r="AAE109" s="229"/>
      <c r="AAF109" s="229"/>
      <c r="AAG109" s="229"/>
      <c r="AAH109" s="229"/>
      <c r="AAI109" s="229"/>
      <c r="AAJ109" s="229"/>
      <c r="AAK109" s="229"/>
      <c r="AAL109" s="229"/>
      <c r="AAM109" s="229"/>
      <c r="AAN109" s="229"/>
      <c r="AAO109" s="229"/>
      <c r="AAP109" s="229"/>
      <c r="AAQ109" s="229"/>
      <c r="AAR109" s="229"/>
      <c r="AAS109" s="229"/>
      <c r="AAT109" s="229"/>
      <c r="AAU109" s="229"/>
      <c r="AAV109" s="229"/>
      <c r="AAW109" s="229"/>
      <c r="AAX109" s="229"/>
      <c r="AAY109" s="229"/>
      <c r="AAZ109" s="229"/>
      <c r="ABA109" s="229"/>
      <c r="ABB109" s="229"/>
      <c r="ABC109" s="229"/>
      <c r="ABD109" s="229"/>
      <c r="ABE109" s="229"/>
      <c r="ABF109" s="229"/>
      <c r="ABG109" s="229"/>
      <c r="ABH109" s="229"/>
      <c r="ABI109" s="229"/>
      <c r="ABJ109" s="229"/>
      <c r="ABK109" s="229"/>
      <c r="ABL109" s="229"/>
      <c r="ABM109" s="229"/>
      <c r="ABN109" s="229"/>
      <c r="ABO109" s="229"/>
      <c r="ABP109" s="229"/>
      <c r="ABQ109" s="229"/>
      <c r="ABR109" s="229"/>
      <c r="ABS109" s="229"/>
      <c r="ABT109" s="229"/>
      <c r="ABU109" s="229"/>
      <c r="ABV109" s="229"/>
      <c r="ABW109" s="229"/>
      <c r="ABX109" s="229"/>
      <c r="ABY109" s="229"/>
      <c r="ABZ109" s="229"/>
      <c r="ACA109" s="229"/>
      <c r="ACB109" s="229"/>
      <c r="ACC109" s="229"/>
      <c r="ACD109" s="229"/>
      <c r="ACE109" s="229"/>
      <c r="ACF109" s="229"/>
      <c r="ACG109" s="229"/>
      <c r="ACH109" s="229"/>
      <c r="ACI109" s="229"/>
      <c r="ACJ109" s="229"/>
      <c r="ACK109" s="229"/>
      <c r="ACL109" s="229"/>
      <c r="ACM109" s="229"/>
      <c r="ACN109" s="229"/>
      <c r="ACO109" s="229"/>
      <c r="ACP109" s="229"/>
      <c r="ACQ109" s="229"/>
      <c r="ACR109" s="229"/>
      <c r="ACS109" s="229"/>
      <c r="ACT109" s="229"/>
      <c r="ACU109" s="229"/>
      <c r="ACV109" s="229"/>
      <c r="ACW109" s="229"/>
      <c r="ACX109" s="229"/>
      <c r="ACY109" s="229"/>
      <c r="ACZ109" s="229"/>
      <c r="ADA109" s="229"/>
      <c r="ADB109" s="229"/>
      <c r="ADC109" s="229"/>
      <c r="ADD109" s="229"/>
      <c r="ADE109" s="229"/>
      <c r="ADF109" s="229"/>
      <c r="ADG109" s="229"/>
      <c r="ADH109" s="229"/>
      <c r="ADI109" s="229"/>
      <c r="ADJ109" s="229"/>
      <c r="ADK109" s="229"/>
      <c r="ADL109" s="229"/>
      <c r="ADM109" s="229"/>
      <c r="ADN109" s="229"/>
      <c r="ADO109" s="229"/>
      <c r="ADP109" s="229"/>
      <c r="ADQ109" s="229"/>
      <c r="ADR109" s="229"/>
      <c r="ADS109" s="229"/>
      <c r="ADT109" s="229"/>
      <c r="ADU109" s="229"/>
      <c r="ADV109" s="229"/>
      <c r="ADW109" s="229"/>
      <c r="ADX109" s="229"/>
      <c r="ADY109" s="229"/>
      <c r="ADZ109" s="229"/>
      <c r="AEA109" s="229"/>
      <c r="AEB109" s="229"/>
      <c r="AEC109" s="229"/>
      <c r="AED109" s="229"/>
      <c r="AEE109" s="229"/>
      <c r="AEF109" s="229"/>
      <c r="AEG109" s="229"/>
      <c r="AEH109" s="229"/>
      <c r="AEI109" s="229"/>
      <c r="AEJ109" s="229"/>
      <c r="AEK109" s="229"/>
      <c r="AEL109" s="229"/>
      <c r="AEM109" s="229"/>
      <c r="AEN109" s="229"/>
      <c r="AEO109" s="229"/>
      <c r="AEP109" s="229"/>
      <c r="AEQ109" s="229"/>
      <c r="AER109" s="229"/>
      <c r="AES109" s="229"/>
      <c r="AET109" s="229"/>
      <c r="AEU109" s="229"/>
      <c r="AEV109" s="229"/>
      <c r="AEW109" s="229"/>
      <c r="AEX109" s="229"/>
      <c r="AEY109" s="229"/>
      <c r="AEZ109" s="229"/>
      <c r="AFA109" s="229"/>
      <c r="AFB109" s="229"/>
      <c r="AFC109" s="229"/>
      <c r="AFD109" s="229"/>
      <c r="AFE109" s="229"/>
      <c r="AFF109" s="229"/>
      <c r="AFG109" s="229"/>
      <c r="AFH109" s="229"/>
      <c r="AFI109" s="229"/>
      <c r="AFJ109" s="229"/>
      <c r="AFK109" s="229"/>
      <c r="AFL109" s="229"/>
      <c r="AFM109" s="229"/>
      <c r="AFN109" s="229"/>
      <c r="AFO109" s="229"/>
      <c r="AFP109" s="229"/>
      <c r="AFQ109" s="229"/>
      <c r="AFR109" s="229"/>
      <c r="AFS109" s="229"/>
      <c r="AFT109" s="229"/>
      <c r="AFU109" s="229"/>
      <c r="AFV109" s="229"/>
      <c r="AFW109" s="229"/>
      <c r="AFX109" s="229"/>
      <c r="AFY109" s="229"/>
      <c r="AFZ109" s="229"/>
      <c r="AGA109" s="229"/>
      <c r="AGB109" s="229"/>
      <c r="AGC109" s="229"/>
      <c r="AGD109" s="229"/>
      <c r="AGE109" s="229"/>
      <c r="AGF109" s="229"/>
      <c r="AGG109" s="229"/>
      <c r="AGH109" s="229"/>
      <c r="AGI109" s="229"/>
      <c r="AGJ109" s="229"/>
      <c r="AGK109" s="229"/>
      <c r="AGL109" s="229"/>
      <c r="AGM109" s="229"/>
      <c r="AGN109" s="229"/>
      <c r="AGO109" s="229"/>
      <c r="AGP109" s="229"/>
      <c r="AGQ109" s="229"/>
      <c r="AGR109" s="229"/>
      <c r="AGS109" s="229"/>
      <c r="AGT109" s="229"/>
      <c r="AGU109" s="229"/>
      <c r="AGV109" s="229"/>
      <c r="AGW109" s="229"/>
      <c r="AGX109" s="229"/>
      <c r="AGY109" s="229"/>
      <c r="AGZ109" s="229"/>
      <c r="AHA109" s="229"/>
      <c r="AHB109" s="229"/>
      <c r="AHC109" s="229"/>
      <c r="AHD109" s="229"/>
      <c r="AHE109" s="229"/>
      <c r="AHF109" s="229"/>
      <c r="AHG109" s="229"/>
      <c r="AHH109" s="229"/>
      <c r="AHI109" s="229"/>
      <c r="AHJ109" s="229"/>
      <c r="AHK109" s="229"/>
      <c r="AHL109" s="229"/>
      <c r="AHM109" s="229"/>
      <c r="AHN109" s="229"/>
      <c r="AHO109" s="229"/>
      <c r="AHP109" s="229"/>
      <c r="AHQ109" s="229"/>
      <c r="AHR109" s="229"/>
      <c r="AHS109" s="229"/>
      <c r="AHT109" s="229"/>
      <c r="AHU109" s="229"/>
      <c r="AHV109" s="229"/>
      <c r="AHW109" s="229"/>
      <c r="AHX109" s="229"/>
      <c r="AHY109" s="229"/>
      <c r="AHZ109" s="229"/>
      <c r="AIA109" s="229"/>
      <c r="AIB109" s="229"/>
      <c r="AIC109" s="229"/>
      <c r="AID109" s="229"/>
      <c r="AIE109" s="229"/>
      <c r="AIF109" s="229"/>
      <c r="AIG109" s="229"/>
      <c r="AIH109" s="229"/>
      <c r="AII109" s="229"/>
      <c r="AIJ109" s="229"/>
      <c r="AIK109" s="229"/>
      <c r="AIL109" s="229"/>
      <c r="AIM109" s="229"/>
      <c r="AIN109" s="229"/>
      <c r="AIO109" s="229"/>
      <c r="AIP109" s="229"/>
      <c r="AIQ109" s="229"/>
      <c r="AIR109" s="229"/>
      <c r="AIS109" s="229"/>
      <c r="AIT109" s="229"/>
      <c r="AIU109" s="229"/>
      <c r="AIV109" s="229"/>
      <c r="AIW109" s="229"/>
      <c r="AIX109" s="229"/>
      <c r="AIY109" s="229"/>
      <c r="AIZ109" s="229"/>
      <c r="AJA109" s="229"/>
      <c r="AJB109" s="229"/>
      <c r="AJC109" s="229"/>
      <c r="AJD109" s="229"/>
      <c r="AJE109" s="229"/>
      <c r="AJF109" s="229"/>
      <c r="AJG109" s="229"/>
      <c r="AJH109" s="229"/>
      <c r="AJI109" s="229"/>
      <c r="AJJ109" s="229"/>
      <c r="AJK109" s="229"/>
      <c r="AJL109" s="229"/>
      <c r="AJM109" s="229"/>
      <c r="AJN109" s="229"/>
      <c r="AJO109" s="229"/>
      <c r="AJP109" s="229"/>
      <c r="AJQ109" s="229"/>
      <c r="AJR109" s="229"/>
      <c r="AJS109" s="229"/>
      <c r="AJT109" s="229"/>
      <c r="AJU109" s="229"/>
      <c r="AJV109" s="229"/>
      <c r="AJW109" s="229"/>
      <c r="AJX109" s="229"/>
      <c r="AJY109" s="229"/>
      <c r="AJZ109" s="229"/>
      <c r="AKA109" s="229"/>
      <c r="AKB109" s="229"/>
      <c r="AKC109" s="229"/>
      <c r="AKD109" s="229"/>
      <c r="AKE109" s="229"/>
      <c r="AKF109" s="229"/>
      <c r="AKG109" s="229"/>
      <c r="AKH109" s="229"/>
      <c r="AKI109" s="229"/>
      <c r="AKJ109" s="229"/>
      <c r="AKK109" s="229"/>
      <c r="AKL109" s="229"/>
      <c r="AKM109" s="229"/>
      <c r="AKN109" s="229"/>
      <c r="AKO109" s="229"/>
      <c r="AKP109" s="229"/>
      <c r="AKQ109" s="229"/>
      <c r="AKR109" s="229"/>
      <c r="AKS109" s="229"/>
      <c r="AKT109" s="229"/>
      <c r="AKU109" s="229"/>
      <c r="AKV109" s="229"/>
      <c r="AKW109" s="229"/>
      <c r="AKX109" s="229"/>
      <c r="AKY109" s="229"/>
      <c r="AKZ109" s="229"/>
      <c r="ALA109" s="229"/>
      <c r="ALB109" s="229"/>
      <c r="ALC109" s="229"/>
      <c r="ALD109" s="229"/>
      <c r="ALE109" s="229"/>
      <c r="ALF109" s="229"/>
      <c r="ALG109" s="229"/>
      <c r="ALH109" s="229"/>
      <c r="ALI109" s="229"/>
      <c r="ALJ109" s="229"/>
      <c r="ALK109" s="229"/>
      <c r="ALL109" s="229"/>
      <c r="ALM109" s="229"/>
      <c r="ALN109" s="229"/>
      <c r="ALO109" s="229"/>
      <c r="ALP109" s="229"/>
      <c r="ALQ109" s="229"/>
      <c r="ALR109" s="229"/>
      <c r="ALS109" s="229"/>
      <c r="ALT109" s="229"/>
      <c r="ALU109" s="229"/>
      <c r="ALV109" s="229"/>
      <c r="ALW109" s="229"/>
      <c r="ALX109" s="229"/>
      <c r="ALY109" s="229"/>
      <c r="ALZ109" s="229"/>
      <c r="AMA109" s="229"/>
      <c r="AMB109" s="229"/>
      <c r="AMC109" s="229"/>
      <c r="AMD109" s="229"/>
      <c r="AME109" s="229"/>
      <c r="AMF109" s="229"/>
      <c r="AMG109" s="229"/>
      <c r="AMH109" s="229"/>
      <c r="AMI109" s="229"/>
      <c r="AMJ109" s="229"/>
      <c r="AMK109" s="229"/>
      <c r="AML109" s="229"/>
      <c r="AMM109" s="229"/>
      <c r="AMN109" s="229"/>
      <c r="AMO109" s="229"/>
      <c r="AMP109" s="229"/>
      <c r="AMQ109" s="229"/>
      <c r="AMR109" s="229"/>
      <c r="AMS109" s="229"/>
      <c r="AMT109" s="229"/>
      <c r="AMU109" s="229"/>
      <c r="AMV109" s="229"/>
      <c r="AMW109" s="229"/>
      <c r="AMX109" s="229"/>
      <c r="AMY109" s="229"/>
      <c r="AMZ109" s="229"/>
      <c r="ANA109" s="229"/>
      <c r="ANB109" s="229"/>
      <c r="ANC109" s="229"/>
      <c r="AND109" s="229"/>
      <c r="ANE109" s="229"/>
      <c r="ANF109" s="229"/>
      <c r="ANG109" s="229"/>
      <c r="ANH109" s="229"/>
      <c r="ANI109" s="229"/>
      <c r="ANJ109" s="229"/>
      <c r="ANK109" s="229"/>
      <c r="ANL109" s="229"/>
      <c r="ANM109" s="229"/>
      <c r="ANN109" s="229"/>
      <c r="ANO109" s="229"/>
      <c r="ANP109" s="229"/>
      <c r="ANQ109" s="229"/>
      <c r="ANR109" s="229"/>
      <c r="ANS109" s="229"/>
      <c r="ANT109" s="229"/>
      <c r="ANU109" s="229"/>
      <c r="ANV109" s="229"/>
      <c r="ANW109" s="229"/>
      <c r="ANX109" s="229"/>
      <c r="ANY109" s="229"/>
      <c r="ANZ109" s="229"/>
      <c r="AOA109" s="229"/>
      <c r="AOB109" s="229"/>
      <c r="AOC109" s="229"/>
      <c r="AOD109" s="229"/>
      <c r="AOE109" s="229"/>
      <c r="AOF109" s="229"/>
      <c r="AOG109" s="229"/>
      <c r="AOH109" s="229"/>
      <c r="AOI109" s="229"/>
      <c r="AOJ109" s="229"/>
      <c r="AOK109" s="229"/>
      <c r="AOL109" s="229"/>
      <c r="AOM109" s="229"/>
      <c r="AON109" s="229"/>
      <c r="AOO109" s="229"/>
      <c r="AOP109" s="229"/>
      <c r="AOQ109" s="229"/>
      <c r="AOR109" s="229"/>
      <c r="AOS109" s="229"/>
      <c r="AOT109" s="229"/>
      <c r="AOU109" s="229"/>
      <c r="AOV109" s="229"/>
      <c r="AOW109" s="229"/>
      <c r="AOX109" s="229"/>
      <c r="AOY109" s="229"/>
      <c r="AOZ109" s="229"/>
      <c r="APA109" s="229"/>
      <c r="APB109" s="229"/>
      <c r="APC109" s="229"/>
      <c r="APD109" s="229"/>
      <c r="APE109" s="229"/>
      <c r="APF109" s="229"/>
      <c r="APG109" s="229"/>
      <c r="APH109" s="229"/>
      <c r="API109" s="229"/>
      <c r="APJ109" s="229"/>
      <c r="APK109" s="229"/>
      <c r="APL109" s="229"/>
      <c r="APM109" s="229"/>
      <c r="APN109" s="229"/>
      <c r="APO109" s="229"/>
      <c r="APP109" s="229"/>
      <c r="APQ109" s="229"/>
      <c r="APR109" s="229"/>
      <c r="APS109" s="229"/>
      <c r="APT109" s="229"/>
      <c r="APU109" s="229"/>
      <c r="APV109" s="229"/>
      <c r="APW109" s="229"/>
      <c r="APX109" s="229"/>
      <c r="APY109" s="229"/>
      <c r="APZ109" s="229"/>
      <c r="AQA109" s="229"/>
      <c r="AQB109" s="229"/>
      <c r="AQC109" s="229"/>
      <c r="AQD109" s="229"/>
      <c r="AQE109" s="229"/>
      <c r="AQF109" s="229"/>
      <c r="AQG109" s="229"/>
      <c r="AQH109" s="229"/>
      <c r="AQI109" s="229"/>
      <c r="AQJ109" s="229"/>
      <c r="AQK109" s="229"/>
      <c r="AQL109" s="229"/>
      <c r="AQM109" s="229"/>
      <c r="AQN109" s="229"/>
      <c r="AQO109" s="229"/>
      <c r="AQP109" s="229"/>
      <c r="AQQ109" s="229"/>
      <c r="AQR109" s="229"/>
      <c r="AQS109" s="229"/>
      <c r="AQT109" s="229"/>
      <c r="AQU109" s="229"/>
      <c r="AQV109" s="229"/>
      <c r="AQW109" s="229"/>
      <c r="AQX109" s="229"/>
      <c r="AQY109" s="229"/>
      <c r="AQZ109" s="229"/>
      <c r="ARA109" s="229"/>
      <c r="ARB109" s="229"/>
      <c r="ARC109" s="229"/>
      <c r="ARD109" s="229"/>
      <c r="ARE109" s="229"/>
      <c r="ARF109" s="229"/>
      <c r="ARG109" s="229"/>
      <c r="ARH109" s="229"/>
      <c r="ARI109" s="229"/>
      <c r="ARJ109" s="229"/>
      <c r="ARK109" s="229"/>
      <c r="ARL109" s="229"/>
      <c r="ARM109" s="229"/>
      <c r="ARN109" s="229"/>
      <c r="ARO109" s="229"/>
      <c r="ARP109" s="229"/>
      <c r="ARQ109" s="229"/>
      <c r="ARR109" s="229"/>
      <c r="ARS109" s="229"/>
      <c r="ART109" s="229"/>
      <c r="ARU109" s="229"/>
      <c r="ARV109" s="229"/>
      <c r="ARW109" s="229"/>
      <c r="ARX109" s="229"/>
      <c r="ARY109" s="229"/>
      <c r="ARZ109" s="229"/>
      <c r="ASA109" s="229"/>
      <c r="ASB109" s="229"/>
      <c r="ASC109" s="229"/>
      <c r="ASD109" s="229"/>
      <c r="ASE109" s="229"/>
      <c r="ASF109" s="229"/>
      <c r="ASG109" s="229"/>
      <c r="ASH109" s="229"/>
      <c r="ASI109" s="229"/>
      <c r="ASJ109" s="229"/>
      <c r="ASK109" s="229"/>
      <c r="ASL109" s="229"/>
      <c r="ASM109" s="229"/>
      <c r="ASN109" s="229"/>
      <c r="ASO109" s="229"/>
      <c r="ASP109" s="229"/>
      <c r="ASQ109" s="229"/>
      <c r="ASR109" s="229"/>
      <c r="ASS109" s="229"/>
      <c r="AST109" s="229"/>
      <c r="ASU109" s="229"/>
      <c r="ASV109" s="229"/>
      <c r="ASW109" s="229"/>
      <c r="ASX109" s="229"/>
      <c r="ASY109" s="229"/>
      <c r="ASZ109" s="229"/>
      <c r="ATA109" s="229"/>
      <c r="ATB109" s="229"/>
      <c r="ATC109" s="229"/>
      <c r="ATD109" s="229"/>
      <c r="ATE109" s="229"/>
      <c r="ATF109" s="229"/>
      <c r="ATG109" s="229"/>
      <c r="ATH109" s="229"/>
      <c r="ATI109" s="229"/>
      <c r="ATJ109" s="229"/>
      <c r="ATK109" s="229"/>
      <c r="ATL109" s="229"/>
      <c r="ATM109" s="229"/>
      <c r="ATN109" s="229"/>
      <c r="ATO109" s="229"/>
      <c r="ATP109" s="229"/>
      <c r="ATQ109" s="229"/>
      <c r="ATR109" s="229"/>
      <c r="ATS109" s="229"/>
      <c r="ATT109" s="229"/>
      <c r="ATU109" s="229"/>
      <c r="ATV109" s="229"/>
      <c r="ATW109" s="229"/>
      <c r="ATX109" s="229"/>
      <c r="ATY109" s="229"/>
      <c r="ATZ109" s="229"/>
      <c r="AUA109" s="229"/>
      <c r="AUB109" s="229"/>
      <c r="AUC109" s="229"/>
      <c r="AUD109" s="229"/>
      <c r="AUE109" s="229"/>
      <c r="AUF109" s="229"/>
      <c r="AUG109" s="229"/>
      <c r="AUH109" s="229"/>
      <c r="AUI109" s="229"/>
      <c r="AUJ109" s="229"/>
      <c r="AUK109" s="229"/>
      <c r="AUL109" s="229"/>
      <c r="AUM109" s="229"/>
      <c r="AUN109" s="229"/>
      <c r="AUO109" s="229"/>
      <c r="AUP109" s="229"/>
      <c r="AUQ109" s="229"/>
      <c r="AUR109" s="229"/>
      <c r="AUS109" s="229"/>
      <c r="AUT109" s="229"/>
      <c r="AUU109" s="229"/>
      <c r="AUV109" s="229"/>
      <c r="AUW109" s="229"/>
      <c r="AUX109" s="229"/>
      <c r="AUY109" s="229"/>
      <c r="AUZ109" s="229"/>
      <c r="AVA109" s="229"/>
      <c r="AVB109" s="229"/>
      <c r="AVC109" s="229"/>
      <c r="AVD109" s="229"/>
      <c r="AVE109" s="229"/>
      <c r="AVF109" s="229"/>
      <c r="AVG109" s="229"/>
      <c r="AVH109" s="229"/>
      <c r="AVI109" s="229"/>
      <c r="AVJ109" s="229"/>
      <c r="AVK109" s="229"/>
      <c r="AVL109" s="229"/>
      <c r="AVM109" s="229"/>
      <c r="AVN109" s="229"/>
      <c r="AVO109" s="229"/>
      <c r="AVP109" s="229"/>
      <c r="AVQ109" s="229"/>
      <c r="AVR109" s="229"/>
      <c r="AVS109" s="229"/>
      <c r="AVT109" s="229"/>
      <c r="AVU109" s="229"/>
      <c r="AVV109" s="229"/>
      <c r="AVW109" s="229"/>
      <c r="AVX109" s="229"/>
      <c r="AVY109" s="229"/>
      <c r="AVZ109" s="229"/>
      <c r="AWA109" s="229"/>
      <c r="AWB109" s="229"/>
      <c r="AWC109" s="229"/>
      <c r="AWD109" s="229"/>
      <c r="AWE109" s="229"/>
      <c r="AWF109" s="229"/>
      <c r="AWG109" s="229"/>
      <c r="AWH109" s="229"/>
      <c r="AWI109" s="229"/>
      <c r="AWJ109" s="229"/>
      <c r="AWK109" s="229"/>
      <c r="AWL109" s="229"/>
      <c r="AWM109" s="229"/>
      <c r="AWN109" s="229"/>
      <c r="AWO109" s="229"/>
      <c r="AWP109" s="229"/>
      <c r="AWQ109" s="229"/>
      <c r="AWR109" s="229"/>
      <c r="AWS109" s="229"/>
      <c r="AWT109" s="229"/>
      <c r="AWU109" s="229"/>
      <c r="AWV109" s="229"/>
      <c r="AWW109" s="229"/>
      <c r="AWX109" s="229"/>
      <c r="AWY109" s="229"/>
      <c r="AWZ109" s="229"/>
      <c r="AXA109" s="229"/>
      <c r="AXB109" s="229"/>
      <c r="AXC109" s="229"/>
      <c r="AXD109" s="229"/>
      <c r="AXE109" s="229"/>
      <c r="AXF109" s="229"/>
      <c r="AXG109" s="229"/>
      <c r="AXH109" s="229"/>
      <c r="AXI109" s="229"/>
      <c r="AXJ109" s="229"/>
      <c r="AXK109" s="229"/>
      <c r="AXL109" s="229"/>
      <c r="AXM109" s="229"/>
      <c r="AXN109" s="229"/>
      <c r="AXO109" s="229"/>
      <c r="AXP109" s="229"/>
      <c r="AXQ109" s="229"/>
      <c r="AXR109" s="229"/>
      <c r="AXS109" s="229"/>
      <c r="AXT109" s="229"/>
      <c r="AXU109" s="229"/>
      <c r="AXV109" s="229"/>
      <c r="AXW109" s="229"/>
      <c r="AXX109" s="229"/>
      <c r="AXY109" s="229"/>
      <c r="AXZ109" s="229"/>
      <c r="AYA109" s="229"/>
      <c r="AYB109" s="229"/>
      <c r="AYC109" s="229"/>
      <c r="AYD109" s="229"/>
      <c r="AYE109" s="229"/>
      <c r="AYF109" s="229"/>
      <c r="AYG109" s="229"/>
      <c r="AYH109" s="229"/>
      <c r="AYI109" s="229"/>
      <c r="AYJ109" s="229"/>
      <c r="AYK109" s="229"/>
      <c r="AYL109" s="229"/>
      <c r="AYM109" s="229"/>
      <c r="AYN109" s="229"/>
      <c r="AYO109" s="229"/>
      <c r="AYP109" s="229"/>
      <c r="AYQ109" s="229"/>
      <c r="AYR109" s="229"/>
      <c r="AYS109" s="229"/>
      <c r="AYT109" s="229"/>
      <c r="AYU109" s="229"/>
      <c r="AYV109" s="229"/>
      <c r="AYW109" s="229"/>
      <c r="AYX109" s="229"/>
      <c r="AYY109" s="229"/>
      <c r="AYZ109" s="229"/>
      <c r="AZA109" s="229"/>
      <c r="AZB109" s="229"/>
      <c r="AZC109" s="229"/>
      <c r="AZD109" s="229"/>
      <c r="AZE109" s="229"/>
      <c r="AZF109" s="229"/>
      <c r="AZG109" s="229"/>
      <c r="AZH109" s="229"/>
      <c r="AZI109" s="229"/>
      <c r="AZJ109" s="229"/>
      <c r="AZK109" s="229"/>
      <c r="AZL109" s="229"/>
      <c r="AZM109" s="229"/>
      <c r="AZN109" s="229"/>
      <c r="AZO109" s="229"/>
      <c r="AZP109" s="229"/>
      <c r="AZQ109" s="229"/>
      <c r="AZR109" s="229"/>
      <c r="AZS109" s="229"/>
      <c r="AZT109" s="229"/>
      <c r="AZU109" s="229"/>
      <c r="AZV109" s="229"/>
      <c r="AZW109" s="229"/>
      <c r="AZX109" s="229"/>
      <c r="AZY109" s="229"/>
      <c r="AZZ109" s="229"/>
      <c r="BAA109" s="229"/>
      <c r="BAB109" s="229"/>
      <c r="BAC109" s="229"/>
      <c r="BAD109" s="229"/>
      <c r="BAE109" s="229"/>
      <c r="BAF109" s="229"/>
      <c r="BAG109" s="229"/>
      <c r="BAH109" s="229"/>
      <c r="BAI109" s="229"/>
      <c r="BAJ109" s="229"/>
      <c r="BAK109" s="229"/>
      <c r="BAL109" s="229"/>
      <c r="BAM109" s="229"/>
      <c r="BAN109" s="229"/>
      <c r="BAO109" s="229"/>
      <c r="BAP109" s="229"/>
      <c r="BAQ109" s="229"/>
      <c r="BAR109" s="229"/>
      <c r="BAS109" s="229"/>
      <c r="BAT109" s="229"/>
      <c r="BAU109" s="229"/>
      <c r="BAV109" s="229"/>
      <c r="BAW109" s="229"/>
      <c r="BAX109" s="229"/>
      <c r="BAY109" s="229"/>
      <c r="BAZ109" s="229"/>
      <c r="BBA109" s="229"/>
      <c r="BBB109" s="229"/>
      <c r="BBC109" s="229"/>
      <c r="BBD109" s="229"/>
      <c r="BBE109" s="229"/>
      <c r="BBF109" s="229"/>
      <c r="BBG109" s="229"/>
      <c r="BBH109" s="229"/>
      <c r="BBI109" s="229"/>
      <c r="BBJ109" s="229"/>
      <c r="BBK109" s="229"/>
      <c r="BBL109" s="229"/>
      <c r="BBM109" s="229"/>
      <c r="BBN109" s="229"/>
      <c r="BBO109" s="229"/>
      <c r="BBP109" s="229"/>
      <c r="BBQ109" s="229"/>
      <c r="BBR109" s="229"/>
      <c r="BBS109" s="229"/>
      <c r="BBT109" s="229"/>
      <c r="BBU109" s="229"/>
      <c r="BBV109" s="229"/>
      <c r="BBW109" s="229"/>
      <c r="BBX109" s="229"/>
      <c r="BBY109" s="229"/>
      <c r="BBZ109" s="229"/>
      <c r="BCA109" s="229"/>
      <c r="BCB109" s="229"/>
      <c r="BCC109" s="229"/>
      <c r="BCD109" s="229"/>
      <c r="BCE109" s="229"/>
      <c r="BCF109" s="229"/>
      <c r="BCG109" s="229"/>
      <c r="BCH109" s="229"/>
      <c r="BCI109" s="229"/>
      <c r="BCJ109" s="229"/>
      <c r="BCK109" s="229"/>
      <c r="BCL109" s="229"/>
      <c r="BCM109" s="229"/>
      <c r="BCN109" s="229"/>
      <c r="BCO109" s="229"/>
      <c r="BCP109" s="229"/>
      <c r="BCQ109" s="229"/>
      <c r="BCR109" s="229"/>
      <c r="BCS109" s="229"/>
      <c r="BCT109" s="229"/>
      <c r="BCU109" s="229"/>
      <c r="BCV109" s="229"/>
      <c r="BCW109" s="229"/>
      <c r="BCX109" s="229"/>
      <c r="BCY109" s="229"/>
      <c r="BCZ109" s="229"/>
      <c r="BDA109" s="229"/>
      <c r="BDB109" s="229"/>
      <c r="BDC109" s="229"/>
      <c r="BDD109" s="229"/>
      <c r="BDE109" s="229"/>
      <c r="BDF109" s="229"/>
      <c r="BDG109" s="229"/>
      <c r="BDH109" s="229"/>
      <c r="BDI109" s="229"/>
      <c r="BDJ109" s="229"/>
      <c r="BDK109" s="229"/>
      <c r="BDL109" s="229"/>
      <c r="BDM109" s="229"/>
      <c r="BDN109" s="229"/>
      <c r="BDO109" s="229"/>
      <c r="BDP109" s="229"/>
      <c r="BDQ109" s="229"/>
      <c r="BDR109" s="229"/>
      <c r="BDS109" s="229"/>
      <c r="BDT109" s="229"/>
      <c r="BDU109" s="229"/>
      <c r="BDV109" s="229"/>
      <c r="BDW109" s="229"/>
      <c r="BDX109" s="229"/>
      <c r="BDY109" s="229"/>
      <c r="BDZ109" s="229"/>
      <c r="BEA109" s="229"/>
      <c r="BEB109" s="229"/>
      <c r="BEC109" s="229"/>
      <c r="BED109" s="229"/>
      <c r="BEE109" s="229"/>
      <c r="BEF109" s="229"/>
      <c r="BEG109" s="229"/>
      <c r="BEH109" s="229"/>
      <c r="BEI109" s="229"/>
      <c r="BEJ109" s="229"/>
      <c r="BEK109" s="229"/>
      <c r="BEL109" s="229"/>
      <c r="BEM109" s="229"/>
      <c r="BEN109" s="229"/>
      <c r="BEO109" s="229"/>
      <c r="BEP109" s="229"/>
      <c r="BEQ109" s="229"/>
      <c r="BER109" s="229"/>
      <c r="BES109" s="229"/>
      <c r="BET109" s="229"/>
      <c r="BEU109" s="229"/>
      <c r="BEV109" s="229"/>
      <c r="BEW109" s="229"/>
      <c r="BEX109" s="229"/>
      <c r="BEY109" s="229"/>
      <c r="BEZ109" s="229"/>
      <c r="BFA109" s="229"/>
      <c r="BFB109" s="229"/>
      <c r="BFC109" s="229"/>
      <c r="BFD109" s="229"/>
      <c r="BFE109" s="229"/>
      <c r="BFF109" s="229"/>
      <c r="BFG109" s="229"/>
      <c r="BFH109" s="229"/>
      <c r="BFI109" s="229"/>
      <c r="BFJ109" s="229"/>
      <c r="BFK109" s="229"/>
      <c r="BFL109" s="229"/>
      <c r="BFM109" s="229"/>
      <c r="BFN109" s="229"/>
      <c r="BFO109" s="229"/>
      <c r="BFP109" s="229"/>
      <c r="BFQ109" s="229"/>
      <c r="BFR109" s="229"/>
      <c r="BFS109" s="229"/>
      <c r="BFT109" s="229"/>
      <c r="BFU109" s="229"/>
      <c r="BFV109" s="229"/>
      <c r="BFW109" s="229"/>
      <c r="BFX109" s="229"/>
      <c r="BFY109" s="229"/>
      <c r="BFZ109" s="229"/>
      <c r="BGA109" s="229"/>
      <c r="BGB109" s="229"/>
      <c r="BGC109" s="229"/>
      <c r="BGD109" s="229"/>
      <c r="BGE109" s="229"/>
      <c r="BGF109" s="229"/>
      <c r="BGG109" s="229"/>
      <c r="BGH109" s="229"/>
      <c r="BGI109" s="229"/>
      <c r="BGJ109" s="229"/>
      <c r="BGK109" s="229"/>
      <c r="BGL109" s="229"/>
      <c r="BGM109" s="229"/>
      <c r="BGN109" s="229"/>
      <c r="BGO109" s="229"/>
      <c r="BGP109" s="229"/>
      <c r="BGQ109" s="229"/>
      <c r="BGR109" s="229"/>
      <c r="BGS109" s="229"/>
      <c r="BGT109" s="229"/>
      <c r="BGU109" s="229"/>
      <c r="BGV109" s="229"/>
      <c r="BGW109" s="229"/>
      <c r="BGX109" s="229"/>
      <c r="BGY109" s="229"/>
      <c r="BGZ109" s="229"/>
      <c r="BHA109" s="229"/>
      <c r="BHB109" s="229"/>
      <c r="BHC109" s="229"/>
      <c r="BHD109" s="229"/>
      <c r="BHE109" s="229"/>
      <c r="BHF109" s="229"/>
      <c r="BHG109" s="229"/>
      <c r="BHH109" s="229"/>
      <c r="BHI109" s="229"/>
      <c r="BHJ109" s="229"/>
      <c r="BHK109" s="229"/>
      <c r="BHL109" s="229"/>
      <c r="BHM109" s="229"/>
      <c r="BHN109" s="229"/>
      <c r="BHO109" s="229"/>
      <c r="BHP109" s="229"/>
      <c r="BHQ109" s="229"/>
      <c r="BHR109" s="229"/>
      <c r="BHS109" s="229"/>
      <c r="BHT109" s="229"/>
      <c r="BHU109" s="229"/>
      <c r="BHV109" s="229"/>
      <c r="BHW109" s="229"/>
      <c r="BHX109" s="229"/>
      <c r="BHY109" s="229"/>
      <c r="BHZ109" s="229"/>
      <c r="BIA109" s="229"/>
      <c r="BIB109" s="229"/>
      <c r="BIC109" s="229"/>
      <c r="BID109" s="229"/>
      <c r="BIE109" s="229"/>
      <c r="BIF109" s="229"/>
      <c r="BIG109" s="229"/>
      <c r="BIH109" s="229"/>
      <c r="BII109" s="229"/>
      <c r="BIJ109" s="229"/>
      <c r="BIK109" s="229"/>
      <c r="BIL109" s="229"/>
      <c r="BIM109" s="229"/>
      <c r="BIN109" s="229"/>
      <c r="BIO109" s="229"/>
      <c r="BIP109" s="229"/>
      <c r="BIQ109" s="229"/>
      <c r="BIR109" s="229"/>
      <c r="BIS109" s="229"/>
      <c r="BIT109" s="229"/>
      <c r="BIU109" s="229"/>
      <c r="BIV109" s="229"/>
      <c r="BIW109" s="229"/>
      <c r="BIX109" s="229"/>
      <c r="BIY109" s="229"/>
      <c r="BIZ109" s="229"/>
      <c r="BJA109" s="229"/>
      <c r="BJB109" s="229"/>
      <c r="BJC109" s="229"/>
      <c r="BJD109" s="229"/>
      <c r="BJE109" s="229"/>
      <c r="BJF109" s="229"/>
      <c r="BJG109" s="229"/>
      <c r="BJH109" s="229"/>
      <c r="BJI109" s="229"/>
      <c r="BJJ109" s="229"/>
      <c r="BJK109" s="229"/>
      <c r="BJL109" s="229"/>
      <c r="BJM109" s="229"/>
      <c r="BJN109" s="229"/>
      <c r="BJO109" s="229"/>
      <c r="BJP109" s="229"/>
      <c r="BJQ109" s="229"/>
      <c r="BJR109" s="229"/>
      <c r="BJS109" s="229"/>
      <c r="BJT109" s="229"/>
      <c r="BJU109" s="229"/>
      <c r="BJV109" s="229"/>
      <c r="BJW109" s="229"/>
      <c r="BJX109" s="229"/>
      <c r="BJY109" s="229"/>
      <c r="BJZ109" s="229"/>
      <c r="BKA109" s="229"/>
      <c r="BKB109" s="229"/>
      <c r="BKC109" s="229"/>
      <c r="BKD109" s="229"/>
      <c r="BKE109" s="229"/>
      <c r="BKF109" s="229"/>
      <c r="BKG109" s="229"/>
      <c r="BKH109" s="229"/>
      <c r="BKI109" s="229"/>
      <c r="BKJ109" s="229"/>
      <c r="BKK109" s="229"/>
      <c r="BKL109" s="229"/>
      <c r="BKM109" s="229"/>
      <c r="BKN109" s="229"/>
      <c r="BKO109" s="229"/>
      <c r="BKP109" s="229"/>
      <c r="BKQ109" s="229"/>
      <c r="BKR109" s="229"/>
      <c r="BKS109" s="229"/>
      <c r="BKT109" s="229"/>
      <c r="BKU109" s="229"/>
      <c r="BKV109" s="229"/>
      <c r="BKW109" s="229"/>
      <c r="BKX109" s="229"/>
      <c r="BKY109" s="229"/>
      <c r="BKZ109" s="229"/>
      <c r="BLA109" s="229"/>
      <c r="BLB109" s="229"/>
      <c r="BLC109" s="229"/>
      <c r="BLD109" s="229"/>
      <c r="BLE109" s="229"/>
      <c r="BLF109" s="229"/>
      <c r="BLG109" s="229"/>
      <c r="BLH109" s="229"/>
      <c r="BLI109" s="229"/>
      <c r="BLJ109" s="229"/>
      <c r="BLK109" s="229"/>
      <c r="BLL109" s="229"/>
      <c r="BLM109" s="229"/>
      <c r="BLN109" s="229"/>
      <c r="BLO109" s="229"/>
      <c r="BLP109" s="229"/>
      <c r="BLQ109" s="229"/>
      <c r="BLR109" s="229"/>
      <c r="BLS109" s="229"/>
      <c r="BLT109" s="229"/>
      <c r="BLU109" s="229"/>
      <c r="BLV109" s="229"/>
      <c r="BLW109" s="229"/>
      <c r="BLX109" s="229"/>
      <c r="BLY109" s="229"/>
      <c r="BLZ109" s="229"/>
      <c r="BMA109" s="229"/>
      <c r="BMB109" s="229"/>
      <c r="BMC109" s="229"/>
      <c r="BMD109" s="229"/>
      <c r="BME109" s="229"/>
      <c r="BMF109" s="229"/>
      <c r="BMG109" s="229"/>
      <c r="BMH109" s="229"/>
      <c r="BMI109" s="229"/>
      <c r="BMJ109" s="229"/>
      <c r="BMK109" s="229"/>
      <c r="BML109" s="229"/>
      <c r="BMM109" s="229"/>
      <c r="BMN109" s="229"/>
      <c r="BMO109" s="229"/>
      <c r="BMP109" s="229"/>
      <c r="BMQ109" s="229"/>
      <c r="BMR109" s="229"/>
      <c r="BMS109" s="229"/>
      <c r="BMT109" s="229"/>
      <c r="BMU109" s="229"/>
      <c r="BMV109" s="229"/>
      <c r="BMW109" s="229"/>
      <c r="BMX109" s="229"/>
      <c r="BMY109" s="229"/>
      <c r="BMZ109" s="229"/>
      <c r="BNA109" s="229"/>
      <c r="BNB109" s="229"/>
      <c r="BNC109" s="229"/>
      <c r="BND109" s="229"/>
      <c r="BNE109" s="229"/>
      <c r="BNF109" s="229"/>
      <c r="BNG109" s="229"/>
      <c r="BNH109" s="229"/>
      <c r="BNI109" s="229"/>
      <c r="BNJ109" s="229"/>
      <c r="BNK109" s="229"/>
      <c r="BNL109" s="229"/>
      <c r="BNM109" s="229"/>
      <c r="BNN109" s="229"/>
      <c r="BNO109" s="229"/>
      <c r="BNP109" s="229"/>
      <c r="BNQ109" s="229"/>
      <c r="BNR109" s="229"/>
      <c r="BNS109" s="229"/>
      <c r="BNT109" s="229"/>
      <c r="BNU109" s="229"/>
      <c r="BNV109" s="229"/>
      <c r="BNW109" s="229"/>
      <c r="BNX109" s="229"/>
      <c r="BNY109" s="229"/>
      <c r="BNZ109" s="229"/>
      <c r="BOA109" s="229"/>
      <c r="BOB109" s="229"/>
      <c r="BOC109" s="229"/>
      <c r="BOD109" s="229"/>
      <c r="BOE109" s="229"/>
      <c r="BOF109" s="229"/>
      <c r="BOG109" s="229"/>
      <c r="BOH109" s="229"/>
      <c r="BOI109" s="229"/>
      <c r="BOJ109" s="229"/>
      <c r="BOK109" s="229"/>
      <c r="BOL109" s="229"/>
      <c r="BOM109" s="229"/>
      <c r="BON109" s="229"/>
      <c r="BOO109" s="229"/>
      <c r="BOP109" s="229"/>
      <c r="BOQ109" s="229"/>
      <c r="BOR109" s="229"/>
      <c r="BOS109" s="229"/>
      <c r="BOT109" s="229"/>
      <c r="BOU109" s="229"/>
      <c r="BOV109" s="229"/>
      <c r="BOW109" s="229"/>
      <c r="BOX109" s="229"/>
      <c r="BOY109" s="229"/>
      <c r="BOZ109" s="229"/>
      <c r="BPA109" s="229"/>
      <c r="BPB109" s="229"/>
      <c r="BPC109" s="229"/>
      <c r="BPD109" s="229"/>
      <c r="BPE109" s="229"/>
      <c r="BPF109" s="229"/>
      <c r="BPG109" s="229"/>
      <c r="BPH109" s="229"/>
      <c r="BPI109" s="229"/>
      <c r="BPJ109" s="229"/>
      <c r="BPK109" s="229"/>
      <c r="BPL109" s="229"/>
      <c r="BPM109" s="229"/>
      <c r="BPN109" s="229"/>
      <c r="BPO109" s="229"/>
      <c r="BPP109" s="229"/>
      <c r="BPQ109" s="229"/>
      <c r="BPR109" s="229"/>
      <c r="BPS109" s="229"/>
      <c r="BPT109" s="229"/>
      <c r="BPU109" s="229"/>
      <c r="BPV109" s="229"/>
      <c r="BPW109" s="229"/>
      <c r="BPX109" s="229"/>
      <c r="BPY109" s="229"/>
      <c r="BPZ109" s="229"/>
      <c r="BQA109" s="229"/>
      <c r="BQB109" s="229"/>
      <c r="BQC109" s="229"/>
      <c r="BQD109" s="229"/>
      <c r="BQE109" s="229"/>
      <c r="BQF109" s="229"/>
      <c r="BQG109" s="229"/>
      <c r="BQH109" s="229"/>
      <c r="BQI109" s="229"/>
      <c r="BQJ109" s="229"/>
      <c r="BQK109" s="229"/>
      <c r="BQL109" s="229"/>
      <c r="BQM109" s="229"/>
      <c r="BQN109" s="229"/>
      <c r="BQO109" s="229"/>
      <c r="BQP109" s="229"/>
      <c r="BQQ109" s="229"/>
      <c r="BQR109" s="229"/>
      <c r="BQS109" s="229"/>
      <c r="BQT109" s="229"/>
      <c r="BQU109" s="229"/>
      <c r="BQV109" s="229"/>
      <c r="BQW109" s="229"/>
      <c r="BQX109" s="229"/>
      <c r="BQY109" s="229"/>
      <c r="BQZ109" s="229"/>
      <c r="BRA109" s="229"/>
      <c r="BRB109" s="229"/>
      <c r="BRC109" s="229"/>
      <c r="BRD109" s="229"/>
      <c r="BRE109" s="229"/>
      <c r="BRF109" s="229"/>
      <c r="BRG109" s="229"/>
      <c r="BRH109" s="229"/>
      <c r="BRI109" s="229"/>
      <c r="BRJ109" s="229"/>
      <c r="BRK109" s="229"/>
      <c r="BRL109" s="229"/>
      <c r="BRM109" s="229"/>
      <c r="BRN109" s="229"/>
      <c r="BRO109" s="229"/>
      <c r="BRP109" s="229"/>
      <c r="BRQ109" s="229"/>
      <c r="BRR109" s="229"/>
      <c r="BRS109" s="229"/>
      <c r="BRT109" s="229"/>
      <c r="BRU109" s="229"/>
      <c r="BRV109" s="229"/>
      <c r="BRW109" s="229"/>
      <c r="BRX109" s="229"/>
      <c r="BRY109" s="229"/>
      <c r="BRZ109" s="229"/>
      <c r="BSA109" s="229"/>
      <c r="BSB109" s="229"/>
      <c r="BSC109" s="229"/>
      <c r="BSD109" s="229"/>
      <c r="BSE109" s="229"/>
      <c r="BSF109" s="229"/>
      <c r="BSG109" s="229"/>
      <c r="BSH109" s="229"/>
      <c r="BSI109" s="229"/>
      <c r="BSJ109" s="229"/>
      <c r="BSK109" s="229"/>
      <c r="BSL109" s="229"/>
      <c r="BSM109" s="229"/>
      <c r="BSN109" s="229"/>
      <c r="BSO109" s="229"/>
      <c r="BSP109" s="229"/>
      <c r="BSQ109" s="229"/>
      <c r="BSR109" s="229"/>
      <c r="BSS109" s="229"/>
      <c r="BST109" s="229"/>
      <c r="BSU109" s="229"/>
      <c r="BSV109" s="229"/>
      <c r="BSW109" s="229"/>
      <c r="BSX109" s="229"/>
      <c r="BSY109" s="229"/>
      <c r="BSZ109" s="229"/>
      <c r="BTA109" s="229"/>
      <c r="BTB109" s="229"/>
      <c r="BTC109" s="229"/>
      <c r="BTD109" s="229"/>
      <c r="BTE109" s="229"/>
      <c r="BTF109" s="229"/>
      <c r="BTG109" s="229"/>
      <c r="BTH109" s="229"/>
      <c r="BTI109" s="229"/>
      <c r="BTJ109" s="229"/>
      <c r="BTK109" s="229"/>
      <c r="BTL109" s="229"/>
      <c r="BTM109" s="229"/>
      <c r="BTN109" s="229"/>
      <c r="BTO109" s="229"/>
      <c r="BTP109" s="229"/>
      <c r="BTQ109" s="229"/>
      <c r="BTR109" s="229"/>
      <c r="BTS109" s="229"/>
      <c r="BTT109" s="229"/>
      <c r="BTU109" s="229"/>
      <c r="BTV109" s="229"/>
      <c r="BTW109" s="229"/>
      <c r="BTX109" s="229"/>
      <c r="BTY109" s="229"/>
      <c r="BTZ109" s="229"/>
      <c r="BUA109" s="229"/>
      <c r="BUB109" s="229"/>
      <c r="BUC109" s="229"/>
      <c r="BUD109" s="229"/>
      <c r="BUE109" s="229"/>
      <c r="BUF109" s="229"/>
      <c r="BUG109" s="229"/>
      <c r="BUH109" s="229"/>
      <c r="BUI109" s="229"/>
      <c r="BUJ109" s="229"/>
      <c r="BUK109" s="229"/>
      <c r="BUL109" s="229"/>
      <c r="BUM109" s="229"/>
      <c r="BUN109" s="229"/>
      <c r="BUO109" s="229"/>
      <c r="BUP109" s="229"/>
      <c r="BUQ109" s="229"/>
      <c r="BUR109" s="229"/>
      <c r="BUS109" s="229"/>
      <c r="BUT109" s="229"/>
      <c r="BUU109" s="229"/>
      <c r="BUV109" s="229"/>
      <c r="BUW109" s="229"/>
      <c r="BUX109" s="229"/>
      <c r="BUY109" s="229"/>
      <c r="BUZ109" s="229"/>
      <c r="BVA109" s="229"/>
      <c r="BVB109" s="229"/>
      <c r="BVC109" s="229"/>
      <c r="BVD109" s="229"/>
      <c r="BVE109" s="229"/>
      <c r="BVF109" s="229"/>
      <c r="BVG109" s="229"/>
      <c r="BVH109" s="229"/>
      <c r="BVI109" s="229"/>
      <c r="BVJ109" s="229"/>
      <c r="BVK109" s="229"/>
      <c r="BVL109" s="229"/>
      <c r="BVM109" s="229"/>
      <c r="BVN109" s="229"/>
      <c r="BVO109" s="229"/>
      <c r="BVP109" s="229"/>
      <c r="BVQ109" s="229"/>
      <c r="BVR109" s="229"/>
      <c r="BVS109" s="229"/>
      <c r="BVT109" s="229"/>
      <c r="BVU109" s="229"/>
      <c r="BVV109" s="229"/>
      <c r="BVW109" s="229"/>
      <c r="BVX109" s="229"/>
      <c r="BVY109" s="229"/>
      <c r="BVZ109" s="229"/>
      <c r="BWA109" s="229"/>
      <c r="BWB109" s="229"/>
      <c r="BWC109" s="229"/>
      <c r="BWD109" s="229"/>
      <c r="BWE109" s="229"/>
      <c r="BWF109" s="229"/>
      <c r="BWG109" s="229"/>
      <c r="BWH109" s="229"/>
      <c r="BWI109" s="229"/>
      <c r="BWJ109" s="229"/>
      <c r="BWK109" s="229"/>
      <c r="BWL109" s="229"/>
      <c r="BWM109" s="229"/>
      <c r="BWN109" s="229"/>
      <c r="BWO109" s="229"/>
      <c r="BWP109" s="229"/>
      <c r="BWQ109" s="229"/>
      <c r="BWR109" s="229"/>
      <c r="BWS109" s="229"/>
      <c r="BWT109" s="229"/>
      <c r="BWU109" s="229"/>
      <c r="BWV109" s="229"/>
      <c r="BWW109" s="229"/>
      <c r="BWX109" s="229"/>
      <c r="BWY109" s="229"/>
      <c r="BWZ109" s="229"/>
      <c r="BXA109" s="229"/>
      <c r="BXB109" s="229"/>
      <c r="BXC109" s="229"/>
      <c r="BXD109" s="229"/>
      <c r="BXE109" s="229"/>
      <c r="BXF109" s="229"/>
      <c r="BXG109" s="229"/>
      <c r="BXH109" s="229"/>
      <c r="BXI109" s="229"/>
      <c r="BXJ109" s="229"/>
      <c r="BXK109" s="229"/>
      <c r="BXL109" s="229"/>
      <c r="BXM109" s="229"/>
      <c r="BXN109" s="229"/>
      <c r="BXO109" s="229"/>
      <c r="BXP109" s="229"/>
      <c r="BXQ109" s="229"/>
      <c r="BXR109" s="229"/>
      <c r="BXS109" s="229"/>
      <c r="BXT109" s="229"/>
      <c r="BXU109" s="229"/>
      <c r="BXV109" s="229"/>
      <c r="BXW109" s="229"/>
      <c r="BXX109" s="229"/>
      <c r="BXY109" s="229"/>
      <c r="BXZ109" s="229"/>
      <c r="BYA109" s="229"/>
      <c r="BYB109" s="229"/>
      <c r="BYC109" s="229"/>
      <c r="BYD109" s="229"/>
      <c r="BYE109" s="229"/>
      <c r="BYF109" s="229"/>
      <c r="BYG109" s="229"/>
      <c r="BYH109" s="229"/>
      <c r="BYI109" s="229"/>
      <c r="BYJ109" s="229"/>
      <c r="BYK109" s="229"/>
      <c r="BYL109" s="229"/>
      <c r="BYM109" s="229"/>
      <c r="BYN109" s="229"/>
      <c r="BYO109" s="229"/>
      <c r="BYP109" s="229"/>
      <c r="BYQ109" s="229"/>
      <c r="BYR109" s="229"/>
      <c r="BYS109" s="229"/>
      <c r="BYT109" s="229"/>
      <c r="BYU109" s="229"/>
      <c r="BYV109" s="229"/>
      <c r="BYW109" s="229"/>
      <c r="BYX109" s="229"/>
      <c r="BYY109" s="229"/>
      <c r="BYZ109" s="229"/>
      <c r="BZA109" s="229"/>
      <c r="BZB109" s="229"/>
      <c r="BZC109" s="229"/>
      <c r="BZD109" s="229"/>
      <c r="BZE109" s="229"/>
      <c r="BZF109" s="229"/>
      <c r="BZG109" s="229"/>
      <c r="BZH109" s="229"/>
      <c r="BZI109" s="229"/>
      <c r="BZJ109" s="229"/>
      <c r="BZK109" s="229"/>
      <c r="BZL109" s="229"/>
      <c r="BZM109" s="229"/>
      <c r="BZN109" s="229"/>
      <c r="BZO109" s="229"/>
      <c r="BZP109" s="229"/>
      <c r="BZQ109" s="229"/>
      <c r="BZR109" s="229"/>
      <c r="BZS109" s="229"/>
      <c r="BZT109" s="229"/>
      <c r="BZU109" s="229"/>
      <c r="BZV109" s="229"/>
      <c r="BZW109" s="229"/>
      <c r="BZX109" s="229"/>
      <c r="BZY109" s="229"/>
      <c r="BZZ109" s="229"/>
      <c r="CAA109" s="229"/>
      <c r="CAB109" s="229"/>
      <c r="CAC109" s="229"/>
      <c r="CAD109" s="229"/>
      <c r="CAE109" s="229"/>
      <c r="CAF109" s="229"/>
      <c r="CAG109" s="229"/>
      <c r="CAH109" s="229"/>
      <c r="CAI109" s="229"/>
      <c r="CAJ109" s="229"/>
      <c r="CAK109" s="229"/>
      <c r="CAL109" s="229"/>
      <c r="CAM109" s="229"/>
      <c r="CAN109" s="229"/>
      <c r="CAO109" s="229"/>
      <c r="CAP109" s="229"/>
      <c r="CAQ109" s="229"/>
      <c r="CAR109" s="229"/>
      <c r="CAS109" s="229"/>
      <c r="CAT109" s="229"/>
      <c r="CAU109" s="229"/>
      <c r="CAV109" s="229"/>
      <c r="CAW109" s="229"/>
      <c r="CAX109" s="229"/>
      <c r="CAY109" s="229"/>
      <c r="CAZ109" s="229"/>
      <c r="CBA109" s="229"/>
      <c r="CBB109" s="229"/>
      <c r="CBC109" s="229"/>
      <c r="CBD109" s="229"/>
      <c r="CBE109" s="229"/>
      <c r="CBF109" s="229"/>
      <c r="CBG109" s="229"/>
      <c r="CBH109" s="229"/>
      <c r="CBI109" s="229"/>
      <c r="CBJ109" s="229"/>
      <c r="CBK109" s="229"/>
      <c r="CBL109" s="229"/>
      <c r="CBM109" s="229"/>
      <c r="CBN109" s="229"/>
      <c r="CBO109" s="229"/>
      <c r="CBP109" s="229"/>
      <c r="CBQ109" s="229"/>
      <c r="CBR109" s="229"/>
      <c r="CBS109" s="229"/>
      <c r="CBT109" s="229"/>
      <c r="CBU109" s="229"/>
      <c r="CBV109" s="229"/>
      <c r="CBW109" s="229"/>
      <c r="CBX109" s="229"/>
      <c r="CBY109" s="229"/>
      <c r="CBZ109" s="229"/>
      <c r="CCA109" s="229"/>
      <c r="CCB109" s="229"/>
      <c r="CCC109" s="229"/>
      <c r="CCD109" s="229"/>
      <c r="CCE109" s="229"/>
      <c r="CCF109" s="229"/>
      <c r="CCG109" s="229"/>
      <c r="CCH109" s="229"/>
      <c r="CCI109" s="229"/>
      <c r="CCJ109" s="229"/>
      <c r="CCK109" s="229"/>
      <c r="CCL109" s="229"/>
      <c r="CCM109" s="229"/>
      <c r="CCN109" s="229"/>
      <c r="CCO109" s="229"/>
      <c r="CCP109" s="229"/>
      <c r="CCQ109" s="229"/>
      <c r="CCR109" s="229"/>
      <c r="CCS109" s="229"/>
      <c r="CCT109" s="229"/>
      <c r="CCU109" s="229"/>
      <c r="CCV109" s="229"/>
      <c r="CCW109" s="229"/>
      <c r="CCX109" s="229"/>
      <c r="CCY109" s="229"/>
      <c r="CCZ109" s="229"/>
      <c r="CDA109" s="229"/>
      <c r="CDB109" s="229"/>
      <c r="CDC109" s="229"/>
      <c r="CDD109" s="229"/>
      <c r="CDE109" s="229"/>
      <c r="CDF109" s="229"/>
      <c r="CDG109" s="229"/>
      <c r="CDH109" s="229"/>
      <c r="CDI109" s="229"/>
      <c r="CDJ109" s="229"/>
      <c r="CDK109" s="229"/>
      <c r="CDL109" s="229"/>
      <c r="CDM109" s="229"/>
      <c r="CDN109" s="229"/>
      <c r="CDO109" s="229"/>
      <c r="CDP109" s="229"/>
      <c r="CDQ109" s="229"/>
      <c r="CDR109" s="229"/>
      <c r="CDS109" s="229"/>
      <c r="CDT109" s="229"/>
      <c r="CDU109" s="229"/>
      <c r="CDV109" s="229"/>
      <c r="CDW109" s="229"/>
      <c r="CDX109" s="229"/>
      <c r="CDY109" s="229"/>
      <c r="CDZ109" s="229"/>
      <c r="CEA109" s="229"/>
      <c r="CEB109" s="229"/>
      <c r="CEC109" s="229"/>
      <c r="CED109" s="229"/>
      <c r="CEE109" s="229"/>
      <c r="CEF109" s="229"/>
      <c r="CEG109" s="229"/>
      <c r="CEH109" s="229"/>
      <c r="CEI109" s="229"/>
      <c r="CEJ109" s="229"/>
      <c r="CEK109" s="229"/>
      <c r="CEL109" s="229"/>
      <c r="CEM109" s="229"/>
      <c r="CEN109" s="229"/>
      <c r="CEO109" s="229"/>
      <c r="CEP109" s="229"/>
      <c r="CEQ109" s="229"/>
      <c r="CER109" s="229"/>
      <c r="CES109" s="229"/>
      <c r="CET109" s="229"/>
      <c r="CEU109" s="229"/>
      <c r="CEV109" s="229"/>
      <c r="CEW109" s="229"/>
      <c r="CEX109" s="229"/>
      <c r="CEY109" s="229"/>
      <c r="CEZ109" s="229"/>
      <c r="CFA109" s="229"/>
      <c r="CFB109" s="229"/>
      <c r="CFC109" s="229"/>
      <c r="CFD109" s="229"/>
      <c r="CFE109" s="229"/>
      <c r="CFF109" s="229"/>
      <c r="CFG109" s="229"/>
      <c r="CFH109" s="229"/>
      <c r="CFI109" s="229"/>
      <c r="CFJ109" s="229"/>
      <c r="CFK109" s="229"/>
      <c r="CFL109" s="229"/>
      <c r="CFM109" s="229"/>
      <c r="CFN109" s="229"/>
      <c r="CFO109" s="229"/>
      <c r="CFP109" s="229"/>
      <c r="CFQ109" s="229"/>
      <c r="CFR109" s="229"/>
      <c r="CFS109" s="229"/>
      <c r="CFT109" s="229"/>
      <c r="CFU109" s="229"/>
      <c r="CFV109" s="229"/>
      <c r="CFW109" s="229"/>
      <c r="CFX109" s="229"/>
      <c r="CFY109" s="229"/>
      <c r="CFZ109" s="229"/>
      <c r="CGA109" s="229"/>
      <c r="CGB109" s="229"/>
      <c r="CGC109" s="229"/>
      <c r="CGD109" s="229"/>
      <c r="CGE109" s="229"/>
      <c r="CGF109" s="229"/>
      <c r="CGG109" s="229"/>
      <c r="CGH109" s="229"/>
      <c r="CGI109" s="229"/>
      <c r="CGJ109" s="229"/>
      <c r="CGK109" s="229"/>
      <c r="CGL109" s="229"/>
      <c r="CGM109" s="229"/>
      <c r="CGN109" s="229"/>
      <c r="CGO109" s="229"/>
      <c r="CGP109" s="229"/>
      <c r="CGQ109" s="229"/>
      <c r="CGR109" s="229"/>
      <c r="CGS109" s="229"/>
      <c r="CGT109" s="229"/>
      <c r="CGU109" s="229"/>
      <c r="CGV109" s="229"/>
      <c r="CGW109" s="229"/>
      <c r="CGX109" s="229"/>
      <c r="CGY109" s="229"/>
      <c r="CGZ109" s="229"/>
      <c r="CHA109" s="229"/>
      <c r="CHB109" s="229"/>
      <c r="CHC109" s="229"/>
      <c r="CHD109" s="229"/>
      <c r="CHE109" s="229"/>
      <c r="CHF109" s="229"/>
      <c r="CHG109" s="229"/>
      <c r="CHH109" s="229"/>
      <c r="CHI109" s="229"/>
      <c r="CHJ109" s="229"/>
      <c r="CHK109" s="229"/>
      <c r="CHL109" s="229"/>
      <c r="CHM109" s="229"/>
      <c r="CHN109" s="229"/>
      <c r="CHO109" s="229"/>
      <c r="CHP109" s="229"/>
      <c r="CHQ109" s="229"/>
      <c r="CHR109" s="229"/>
      <c r="CHS109" s="229"/>
      <c r="CHT109" s="229"/>
      <c r="CHU109" s="229"/>
      <c r="CHV109" s="229"/>
      <c r="CHW109" s="229"/>
      <c r="CHX109" s="229"/>
      <c r="CHY109" s="229"/>
      <c r="CHZ109" s="229"/>
      <c r="CIA109" s="229"/>
      <c r="CIB109" s="229"/>
      <c r="CIC109" s="229"/>
      <c r="CID109" s="229"/>
      <c r="CIE109" s="229"/>
      <c r="CIF109" s="229"/>
      <c r="CIG109" s="229"/>
      <c r="CIH109" s="229"/>
      <c r="CII109" s="229"/>
      <c r="CIJ109" s="229"/>
      <c r="CIK109" s="229"/>
      <c r="CIL109" s="229"/>
      <c r="CIM109" s="229"/>
      <c r="CIN109" s="229"/>
      <c r="CIO109" s="229"/>
      <c r="CIP109" s="229"/>
      <c r="CIQ109" s="229"/>
      <c r="CIR109" s="229"/>
      <c r="CIS109" s="229"/>
      <c r="CIT109" s="229"/>
      <c r="CIU109" s="229"/>
      <c r="CIV109" s="229"/>
      <c r="CIW109" s="229"/>
      <c r="CIX109" s="229"/>
      <c r="CIY109" s="229"/>
      <c r="CIZ109" s="229"/>
      <c r="CJA109" s="229"/>
      <c r="CJB109" s="229"/>
      <c r="CJC109" s="229"/>
      <c r="CJD109" s="229"/>
      <c r="CJE109" s="229"/>
      <c r="CJF109" s="229"/>
      <c r="CJG109" s="229"/>
      <c r="CJH109" s="229"/>
      <c r="CJI109" s="229"/>
      <c r="CJJ109" s="229"/>
      <c r="CJK109" s="229"/>
      <c r="CJL109" s="229"/>
      <c r="CJM109" s="229"/>
      <c r="CJN109" s="229"/>
      <c r="CJO109" s="229"/>
      <c r="CJP109" s="229"/>
      <c r="CJQ109" s="229"/>
      <c r="CJR109" s="229"/>
      <c r="CJS109" s="229"/>
      <c r="CJT109" s="229"/>
      <c r="CJU109" s="229"/>
      <c r="CJV109" s="229"/>
      <c r="CJW109" s="229"/>
      <c r="CJX109" s="229"/>
      <c r="CJY109" s="229"/>
      <c r="CJZ109" s="229"/>
      <c r="CKA109" s="229"/>
      <c r="CKB109" s="229"/>
      <c r="CKC109" s="229"/>
      <c r="CKD109" s="229"/>
      <c r="CKE109" s="229"/>
      <c r="CKF109" s="229"/>
      <c r="CKG109" s="229"/>
      <c r="CKH109" s="229"/>
      <c r="CKI109" s="229"/>
      <c r="CKJ109" s="229"/>
      <c r="CKK109" s="229"/>
      <c r="CKL109" s="229"/>
      <c r="CKM109" s="229"/>
      <c r="CKN109" s="229"/>
      <c r="CKO109" s="229"/>
      <c r="CKP109" s="229"/>
      <c r="CKQ109" s="229"/>
      <c r="CKR109" s="229"/>
      <c r="CKS109" s="229"/>
      <c r="CKT109" s="229"/>
      <c r="CKU109" s="229"/>
      <c r="CKV109" s="229"/>
      <c r="CKW109" s="229"/>
      <c r="CKX109" s="229"/>
      <c r="CKY109" s="229"/>
      <c r="CKZ109" s="229"/>
      <c r="CLA109" s="229"/>
      <c r="CLB109" s="229"/>
      <c r="CLC109" s="229"/>
      <c r="CLD109" s="229"/>
      <c r="CLE109" s="229"/>
      <c r="CLF109" s="229"/>
      <c r="CLG109" s="229"/>
      <c r="CLH109" s="229"/>
      <c r="CLI109" s="229"/>
      <c r="CLJ109" s="229"/>
      <c r="CLK109" s="229"/>
      <c r="CLL109" s="229"/>
      <c r="CLM109" s="229"/>
      <c r="CLN109" s="229"/>
      <c r="CLO109" s="229"/>
      <c r="CLP109" s="229"/>
      <c r="CLQ109" s="229"/>
      <c r="CLR109" s="229"/>
      <c r="CLS109" s="229"/>
      <c r="CLT109" s="229"/>
      <c r="CLU109" s="229"/>
      <c r="CLV109" s="229"/>
      <c r="CLW109" s="229"/>
      <c r="CLX109" s="229"/>
      <c r="CLY109" s="229"/>
      <c r="CLZ109" s="229"/>
      <c r="CMA109" s="229"/>
      <c r="CMB109" s="229"/>
      <c r="CMC109" s="229"/>
      <c r="CMD109" s="229"/>
      <c r="CME109" s="229"/>
      <c r="CMF109" s="229"/>
      <c r="CMG109" s="229"/>
      <c r="CMH109" s="229"/>
      <c r="CMI109" s="229"/>
      <c r="CMJ109" s="229"/>
      <c r="CMK109" s="229"/>
      <c r="CML109" s="229"/>
      <c r="CMM109" s="229"/>
      <c r="CMN109" s="229"/>
      <c r="CMO109" s="229"/>
      <c r="CMP109" s="229"/>
      <c r="CMQ109" s="229"/>
      <c r="CMR109" s="229"/>
      <c r="CMS109" s="229"/>
      <c r="CMT109" s="229"/>
      <c r="CMU109" s="229"/>
      <c r="CMV109" s="229"/>
      <c r="CMW109" s="229"/>
      <c r="CMX109" s="229"/>
      <c r="CMY109" s="229"/>
      <c r="CMZ109" s="229"/>
      <c r="CNA109" s="229"/>
      <c r="CNB109" s="229"/>
      <c r="CNC109" s="229"/>
      <c r="CND109" s="229"/>
      <c r="CNE109" s="229"/>
      <c r="CNF109" s="229"/>
      <c r="CNG109" s="229"/>
      <c r="CNH109" s="229"/>
      <c r="CNI109" s="229"/>
      <c r="CNJ109" s="229"/>
      <c r="CNK109" s="229"/>
      <c r="CNL109" s="229"/>
      <c r="CNM109" s="229"/>
      <c r="CNN109" s="229"/>
      <c r="CNO109" s="229"/>
      <c r="CNP109" s="229"/>
      <c r="CNQ109" s="229"/>
      <c r="CNR109" s="229"/>
      <c r="CNS109" s="229"/>
      <c r="CNT109" s="229"/>
      <c r="CNU109" s="229"/>
      <c r="CNV109" s="229"/>
      <c r="CNW109" s="229"/>
      <c r="CNX109" s="229"/>
      <c r="CNY109" s="229"/>
      <c r="CNZ109" s="229"/>
      <c r="COA109" s="229"/>
      <c r="COB109" s="229"/>
      <c r="COC109" s="229"/>
      <c r="COD109" s="229"/>
      <c r="COE109" s="229"/>
      <c r="COF109" s="229"/>
      <c r="COG109" s="229"/>
      <c r="COH109" s="229"/>
      <c r="COI109" s="229"/>
      <c r="COJ109" s="229"/>
      <c r="COK109" s="229"/>
      <c r="COL109" s="229"/>
      <c r="COM109" s="229"/>
      <c r="CON109" s="229"/>
      <c r="COO109" s="229"/>
      <c r="COP109" s="229"/>
      <c r="COQ109" s="229"/>
      <c r="COR109" s="229"/>
      <c r="COS109" s="229"/>
      <c r="COT109" s="229"/>
      <c r="COU109" s="229"/>
      <c r="COV109" s="229"/>
      <c r="COW109" s="229"/>
      <c r="COX109" s="229"/>
      <c r="COY109" s="229"/>
      <c r="COZ109" s="229"/>
      <c r="CPA109" s="229"/>
      <c r="CPB109" s="229"/>
      <c r="CPC109" s="229"/>
      <c r="CPD109" s="229"/>
      <c r="CPE109" s="229"/>
      <c r="CPF109" s="229"/>
      <c r="CPG109" s="229"/>
      <c r="CPH109" s="229"/>
      <c r="CPI109" s="229"/>
      <c r="CPJ109" s="229"/>
      <c r="CPK109" s="229"/>
      <c r="CPL109" s="229"/>
      <c r="CPM109" s="229"/>
      <c r="CPN109" s="229"/>
      <c r="CPO109" s="229"/>
      <c r="CPP109" s="229"/>
      <c r="CPQ109" s="229"/>
      <c r="CPR109" s="229"/>
      <c r="CPS109" s="229"/>
      <c r="CPT109" s="229"/>
      <c r="CPU109" s="229"/>
      <c r="CPV109" s="229"/>
      <c r="CPW109" s="229"/>
      <c r="CPX109" s="229"/>
      <c r="CPY109" s="229"/>
      <c r="CPZ109" s="229"/>
      <c r="CQA109" s="229"/>
      <c r="CQB109" s="229"/>
      <c r="CQC109" s="229"/>
      <c r="CQD109" s="229"/>
      <c r="CQE109" s="229"/>
      <c r="CQF109" s="229"/>
      <c r="CQG109" s="229"/>
      <c r="CQH109" s="229"/>
      <c r="CQI109" s="229"/>
      <c r="CQJ109" s="229"/>
      <c r="CQK109" s="229"/>
      <c r="CQL109" s="229"/>
      <c r="CQM109" s="229"/>
      <c r="CQN109" s="229"/>
      <c r="CQO109" s="229"/>
      <c r="CQP109" s="229"/>
      <c r="CQQ109" s="229"/>
      <c r="CQR109" s="229"/>
      <c r="CQS109" s="229"/>
      <c r="CQT109" s="229"/>
      <c r="CQU109" s="229"/>
      <c r="CQV109" s="229"/>
      <c r="CQW109" s="229"/>
      <c r="CQX109" s="229"/>
      <c r="CQY109" s="229"/>
      <c r="CQZ109" s="229"/>
      <c r="CRA109" s="229"/>
      <c r="CRB109" s="229"/>
      <c r="CRC109" s="229"/>
      <c r="CRD109" s="229"/>
      <c r="CRE109" s="229"/>
      <c r="CRF109" s="229"/>
      <c r="CRG109" s="229"/>
      <c r="CRH109" s="229"/>
      <c r="CRI109" s="229"/>
      <c r="CRJ109" s="229"/>
      <c r="CRK109" s="229"/>
      <c r="CRL109" s="229"/>
      <c r="CRM109" s="229"/>
      <c r="CRN109" s="229"/>
      <c r="CRO109" s="229"/>
      <c r="CRP109" s="229"/>
      <c r="CRQ109" s="229"/>
      <c r="CRR109" s="229"/>
      <c r="CRS109" s="229"/>
      <c r="CRT109" s="229"/>
      <c r="CRU109" s="229"/>
      <c r="CRV109" s="229"/>
      <c r="CRW109" s="229"/>
      <c r="CRX109" s="229"/>
      <c r="CRY109" s="229"/>
      <c r="CRZ109" s="229"/>
      <c r="CSA109" s="229"/>
      <c r="CSB109" s="229"/>
      <c r="CSC109" s="229"/>
      <c r="CSD109" s="229"/>
      <c r="CSE109" s="229"/>
      <c r="CSF109" s="229"/>
      <c r="CSG109" s="229"/>
      <c r="CSH109" s="229"/>
      <c r="CSI109" s="229"/>
      <c r="CSJ109" s="229"/>
      <c r="CSK109" s="229"/>
      <c r="CSL109" s="229"/>
      <c r="CSM109" s="229"/>
      <c r="CSN109" s="229"/>
      <c r="CSO109" s="229"/>
      <c r="CSP109" s="229"/>
      <c r="CSQ109" s="229"/>
      <c r="CSR109" s="229"/>
      <c r="CSS109" s="229"/>
      <c r="CST109" s="229"/>
      <c r="CSU109" s="229"/>
      <c r="CSV109" s="229"/>
      <c r="CSW109" s="229"/>
      <c r="CSX109" s="229"/>
      <c r="CSY109" s="229"/>
      <c r="CSZ109" s="229"/>
      <c r="CTA109" s="229"/>
      <c r="CTB109" s="229"/>
      <c r="CTC109" s="229"/>
      <c r="CTD109" s="229"/>
      <c r="CTE109" s="229"/>
      <c r="CTF109" s="229"/>
      <c r="CTG109" s="229"/>
      <c r="CTH109" s="229"/>
      <c r="CTI109" s="229"/>
      <c r="CTJ109" s="229"/>
      <c r="CTK109" s="229"/>
      <c r="CTL109" s="229"/>
      <c r="CTM109" s="229"/>
      <c r="CTN109" s="229"/>
      <c r="CTO109" s="229"/>
      <c r="CTP109" s="229"/>
      <c r="CTQ109" s="229"/>
      <c r="CTR109" s="229"/>
      <c r="CTS109" s="229"/>
      <c r="CTT109" s="229"/>
      <c r="CTU109" s="229"/>
      <c r="CTV109" s="229"/>
      <c r="CTW109" s="229"/>
      <c r="CTX109" s="229"/>
      <c r="CTY109" s="229"/>
      <c r="CTZ109" s="229"/>
      <c r="CUA109" s="229"/>
      <c r="CUB109" s="229"/>
      <c r="CUC109" s="229"/>
      <c r="CUD109" s="229"/>
      <c r="CUE109" s="229"/>
      <c r="CUF109" s="229"/>
      <c r="CUG109" s="229"/>
      <c r="CUH109" s="229"/>
      <c r="CUI109" s="229"/>
      <c r="CUJ109" s="229"/>
      <c r="CUK109" s="229"/>
      <c r="CUL109" s="229"/>
      <c r="CUM109" s="229"/>
      <c r="CUN109" s="229"/>
      <c r="CUO109" s="229"/>
      <c r="CUP109" s="229"/>
      <c r="CUQ109" s="229"/>
      <c r="CUR109" s="229"/>
      <c r="CUS109" s="229"/>
      <c r="CUT109" s="229"/>
      <c r="CUU109" s="229"/>
      <c r="CUV109" s="229"/>
      <c r="CUW109" s="229"/>
      <c r="CUX109" s="229"/>
      <c r="CUY109" s="229"/>
      <c r="CUZ109" s="229"/>
      <c r="CVA109" s="229"/>
      <c r="CVB109" s="229"/>
      <c r="CVC109" s="229"/>
      <c r="CVD109" s="229"/>
      <c r="CVE109" s="229"/>
      <c r="CVF109" s="229"/>
      <c r="CVG109" s="229"/>
      <c r="CVH109" s="229"/>
      <c r="CVI109" s="229"/>
      <c r="CVJ109" s="229"/>
      <c r="CVK109" s="229"/>
      <c r="CVL109" s="229"/>
      <c r="CVM109" s="229"/>
      <c r="CVN109" s="229"/>
      <c r="CVO109" s="229"/>
      <c r="CVP109" s="229"/>
      <c r="CVQ109" s="229"/>
      <c r="CVR109" s="229"/>
      <c r="CVS109" s="229"/>
      <c r="CVT109" s="229"/>
      <c r="CVU109" s="229"/>
      <c r="CVV109" s="229"/>
      <c r="CVW109" s="229"/>
      <c r="CVX109" s="229"/>
      <c r="CVY109" s="229"/>
      <c r="CVZ109" s="229"/>
      <c r="CWA109" s="229"/>
      <c r="CWB109" s="229"/>
      <c r="CWC109" s="229"/>
      <c r="CWD109" s="229"/>
      <c r="CWE109" s="229"/>
      <c r="CWF109" s="229"/>
      <c r="CWG109" s="229"/>
      <c r="CWH109" s="229"/>
      <c r="CWI109" s="229"/>
      <c r="CWJ109" s="229"/>
      <c r="CWK109" s="229"/>
      <c r="CWL109" s="229"/>
      <c r="CWM109" s="229"/>
      <c r="CWN109" s="229"/>
      <c r="CWO109" s="229"/>
      <c r="CWP109" s="229"/>
      <c r="CWQ109" s="229"/>
      <c r="CWR109" s="229"/>
      <c r="CWS109" s="229"/>
      <c r="CWT109" s="229"/>
      <c r="CWU109" s="229"/>
      <c r="CWV109" s="229"/>
      <c r="CWW109" s="229"/>
      <c r="CWX109" s="229"/>
      <c r="CWY109" s="229"/>
      <c r="CWZ109" s="229"/>
      <c r="CXA109" s="229"/>
      <c r="CXB109" s="229"/>
      <c r="CXC109" s="229"/>
      <c r="CXD109" s="229"/>
      <c r="CXE109" s="229"/>
      <c r="CXF109" s="229"/>
      <c r="CXG109" s="229"/>
      <c r="CXH109" s="229"/>
      <c r="CXI109" s="229"/>
      <c r="CXJ109" s="229"/>
      <c r="CXK109" s="229"/>
      <c r="CXL109" s="229"/>
      <c r="CXM109" s="229"/>
      <c r="CXN109" s="229"/>
      <c r="CXO109" s="229"/>
      <c r="CXP109" s="229"/>
      <c r="CXQ109" s="229"/>
      <c r="CXR109" s="229"/>
      <c r="CXS109" s="229"/>
      <c r="CXT109" s="229"/>
      <c r="CXU109" s="229"/>
      <c r="CXV109" s="229"/>
      <c r="CXW109" s="229"/>
      <c r="CXX109" s="229"/>
      <c r="CXY109" s="229"/>
      <c r="CXZ109" s="229"/>
      <c r="CYA109" s="229"/>
      <c r="CYB109" s="229"/>
      <c r="CYC109" s="229"/>
      <c r="CYD109" s="229"/>
      <c r="CYE109" s="229"/>
      <c r="CYF109" s="229"/>
      <c r="CYG109" s="229"/>
      <c r="CYH109" s="229"/>
      <c r="CYI109" s="229"/>
      <c r="CYJ109" s="229"/>
      <c r="CYK109" s="229"/>
      <c r="CYL109" s="229"/>
      <c r="CYM109" s="229"/>
      <c r="CYN109" s="229"/>
      <c r="CYO109" s="229"/>
      <c r="CYP109" s="229"/>
      <c r="CYQ109" s="229"/>
      <c r="CYR109" s="229"/>
      <c r="CYS109" s="229"/>
      <c r="CYT109" s="229"/>
      <c r="CYU109" s="229"/>
      <c r="CYV109" s="229"/>
      <c r="CYW109" s="229"/>
      <c r="CYX109" s="229"/>
      <c r="CYY109" s="229"/>
      <c r="CYZ109" s="229"/>
      <c r="CZA109" s="229"/>
      <c r="CZB109" s="229"/>
      <c r="CZC109" s="229"/>
      <c r="CZD109" s="229"/>
      <c r="CZE109" s="229"/>
      <c r="CZF109" s="229"/>
      <c r="CZG109" s="229"/>
      <c r="CZH109" s="229"/>
      <c r="CZI109" s="229"/>
      <c r="CZJ109" s="229"/>
      <c r="CZK109" s="229"/>
      <c r="CZL109" s="229"/>
      <c r="CZM109" s="229"/>
      <c r="CZN109" s="229"/>
      <c r="CZO109" s="229"/>
      <c r="CZP109" s="229"/>
      <c r="CZQ109" s="229"/>
      <c r="CZR109" s="229"/>
      <c r="CZS109" s="229"/>
      <c r="CZT109" s="229"/>
      <c r="CZU109" s="229"/>
      <c r="CZV109" s="229"/>
      <c r="CZW109" s="229"/>
      <c r="CZX109" s="229"/>
      <c r="CZY109" s="229"/>
      <c r="CZZ109" s="229"/>
      <c r="DAA109" s="229"/>
      <c r="DAB109" s="229"/>
      <c r="DAC109" s="229"/>
      <c r="DAD109" s="229"/>
      <c r="DAE109" s="229"/>
      <c r="DAF109" s="229"/>
      <c r="DAG109" s="229"/>
      <c r="DAH109" s="229"/>
      <c r="DAI109" s="229"/>
      <c r="DAJ109" s="229"/>
      <c r="DAK109" s="229"/>
      <c r="DAL109" s="229"/>
      <c r="DAM109" s="229"/>
      <c r="DAN109" s="229"/>
      <c r="DAO109" s="229"/>
      <c r="DAP109" s="229"/>
      <c r="DAQ109" s="229"/>
      <c r="DAR109" s="229"/>
      <c r="DAS109" s="229"/>
      <c r="DAT109" s="229"/>
      <c r="DAU109" s="229"/>
      <c r="DAV109" s="229"/>
      <c r="DAW109" s="229"/>
      <c r="DAX109" s="229"/>
      <c r="DAY109" s="229"/>
      <c r="DAZ109" s="229"/>
      <c r="DBA109" s="229"/>
      <c r="DBB109" s="229"/>
      <c r="DBC109" s="229"/>
      <c r="DBD109" s="229"/>
      <c r="DBE109" s="229"/>
      <c r="DBF109" s="229"/>
      <c r="DBG109" s="229"/>
      <c r="DBH109" s="229"/>
      <c r="DBI109" s="229"/>
      <c r="DBJ109" s="229"/>
      <c r="DBK109" s="229"/>
      <c r="DBL109" s="229"/>
      <c r="DBM109" s="229"/>
      <c r="DBN109" s="229"/>
      <c r="DBO109" s="229"/>
      <c r="DBP109" s="229"/>
      <c r="DBQ109" s="229"/>
      <c r="DBR109" s="229"/>
      <c r="DBS109" s="229"/>
      <c r="DBT109" s="229"/>
      <c r="DBU109" s="229"/>
      <c r="DBV109" s="229"/>
      <c r="DBW109" s="229"/>
      <c r="DBX109" s="229"/>
      <c r="DBY109" s="229"/>
      <c r="DBZ109" s="229"/>
      <c r="DCA109" s="229"/>
      <c r="DCB109" s="229"/>
      <c r="DCC109" s="229"/>
      <c r="DCD109" s="229"/>
      <c r="DCE109" s="229"/>
      <c r="DCF109" s="229"/>
      <c r="DCG109" s="229"/>
      <c r="DCH109" s="229"/>
      <c r="DCI109" s="229"/>
      <c r="DCJ109" s="229"/>
      <c r="DCK109" s="229"/>
      <c r="DCL109" s="229"/>
      <c r="DCM109" s="229"/>
      <c r="DCN109" s="229"/>
      <c r="DCO109" s="229"/>
      <c r="DCP109" s="229"/>
      <c r="DCQ109" s="229"/>
      <c r="DCR109" s="229"/>
      <c r="DCS109" s="229"/>
      <c r="DCT109" s="229"/>
      <c r="DCU109" s="229"/>
      <c r="DCV109" s="229"/>
      <c r="DCW109" s="229"/>
      <c r="DCX109" s="229"/>
      <c r="DCY109" s="229"/>
      <c r="DCZ109" s="229"/>
      <c r="DDA109" s="229"/>
      <c r="DDB109" s="229"/>
      <c r="DDC109" s="229"/>
      <c r="DDD109" s="229"/>
      <c r="DDE109" s="229"/>
      <c r="DDF109" s="229"/>
      <c r="DDG109" s="229"/>
      <c r="DDH109" s="229"/>
      <c r="DDI109" s="229"/>
      <c r="DDJ109" s="229"/>
      <c r="DDK109" s="229"/>
      <c r="DDL109" s="229"/>
      <c r="DDM109" s="229"/>
      <c r="DDN109" s="229"/>
      <c r="DDO109" s="229"/>
      <c r="DDP109" s="229"/>
      <c r="DDQ109" s="229"/>
      <c r="DDR109" s="229"/>
      <c r="DDS109" s="229"/>
      <c r="DDT109" s="229"/>
      <c r="DDU109" s="229"/>
      <c r="DDV109" s="229"/>
      <c r="DDW109" s="229"/>
      <c r="DDX109" s="229"/>
      <c r="DDY109" s="229"/>
      <c r="DDZ109" s="229"/>
      <c r="DEA109" s="229"/>
      <c r="DEB109" s="229"/>
      <c r="DEC109" s="229"/>
      <c r="DED109" s="229"/>
      <c r="DEE109" s="229"/>
      <c r="DEF109" s="229"/>
      <c r="DEG109" s="229"/>
      <c r="DEH109" s="229"/>
      <c r="DEI109" s="229"/>
      <c r="DEJ109" s="229"/>
      <c r="DEK109" s="229"/>
      <c r="DEL109" s="229"/>
      <c r="DEM109" s="229"/>
      <c r="DEN109" s="229"/>
      <c r="DEO109" s="229"/>
      <c r="DEP109" s="229"/>
      <c r="DEQ109" s="229"/>
      <c r="DER109" s="229"/>
      <c r="DES109" s="229"/>
      <c r="DET109" s="229"/>
      <c r="DEU109" s="229"/>
      <c r="DEV109" s="229"/>
      <c r="DEW109" s="229"/>
      <c r="DEX109" s="229"/>
      <c r="DEY109" s="229"/>
      <c r="DEZ109" s="229"/>
      <c r="DFA109" s="229"/>
      <c r="DFB109" s="229"/>
      <c r="DFC109" s="229"/>
      <c r="DFD109" s="229"/>
      <c r="DFE109" s="229"/>
      <c r="DFF109" s="229"/>
      <c r="DFG109" s="229"/>
      <c r="DFH109" s="229"/>
      <c r="DFI109" s="229"/>
      <c r="DFJ109" s="229"/>
      <c r="DFK109" s="229"/>
      <c r="DFL109" s="229"/>
      <c r="DFM109" s="229"/>
      <c r="DFN109" s="229"/>
      <c r="DFO109" s="229"/>
      <c r="DFP109" s="229"/>
      <c r="DFQ109" s="229"/>
      <c r="DFR109" s="229"/>
      <c r="DFS109" s="229"/>
      <c r="DFT109" s="229"/>
      <c r="DFU109" s="229"/>
      <c r="DFV109" s="229"/>
      <c r="DFW109" s="229"/>
      <c r="DFX109" s="229"/>
      <c r="DFY109" s="229"/>
      <c r="DFZ109" s="229"/>
      <c r="DGA109" s="229"/>
      <c r="DGB109" s="229"/>
      <c r="DGC109" s="229"/>
      <c r="DGD109" s="229"/>
      <c r="DGE109" s="229"/>
      <c r="DGF109" s="229"/>
      <c r="DGG109" s="229"/>
      <c r="DGH109" s="229"/>
      <c r="DGI109" s="229"/>
      <c r="DGJ109" s="229"/>
      <c r="DGK109" s="229"/>
      <c r="DGL109" s="229"/>
      <c r="DGM109" s="229"/>
      <c r="DGN109" s="229"/>
      <c r="DGO109" s="229"/>
      <c r="DGP109" s="229"/>
      <c r="DGQ109" s="229"/>
      <c r="DGR109" s="229"/>
      <c r="DGS109" s="229"/>
      <c r="DGT109" s="229"/>
      <c r="DGU109" s="229"/>
      <c r="DGV109" s="229"/>
      <c r="DGW109" s="229"/>
      <c r="DGX109" s="229"/>
      <c r="DGY109" s="229"/>
      <c r="DGZ109" s="229"/>
      <c r="DHA109" s="229"/>
      <c r="DHB109" s="229"/>
      <c r="DHC109" s="229"/>
      <c r="DHD109" s="229"/>
      <c r="DHE109" s="229"/>
      <c r="DHF109" s="229"/>
      <c r="DHG109" s="229"/>
      <c r="DHH109" s="229"/>
      <c r="DHI109" s="229"/>
      <c r="DHJ109" s="229"/>
      <c r="DHK109" s="229"/>
      <c r="DHL109" s="229"/>
      <c r="DHM109" s="229"/>
      <c r="DHN109" s="229"/>
      <c r="DHO109" s="229"/>
      <c r="DHP109" s="229"/>
      <c r="DHQ109" s="229"/>
      <c r="DHR109" s="229"/>
      <c r="DHS109" s="229"/>
      <c r="DHT109" s="229"/>
      <c r="DHU109" s="229"/>
      <c r="DHV109" s="229"/>
      <c r="DHW109" s="229"/>
      <c r="DHX109" s="229"/>
      <c r="DHY109" s="229"/>
      <c r="DHZ109" s="229"/>
      <c r="DIA109" s="229"/>
      <c r="DIB109" s="229"/>
      <c r="DIC109" s="229"/>
      <c r="DID109" s="229"/>
      <c r="DIE109" s="229"/>
      <c r="DIF109" s="229"/>
      <c r="DIG109" s="229"/>
      <c r="DIH109" s="229"/>
      <c r="DII109" s="229"/>
      <c r="DIJ109" s="229"/>
      <c r="DIK109" s="229"/>
      <c r="DIL109" s="229"/>
      <c r="DIM109" s="229"/>
      <c r="DIN109" s="229"/>
      <c r="DIO109" s="229"/>
      <c r="DIP109" s="229"/>
      <c r="DIQ109" s="229"/>
      <c r="DIR109" s="229"/>
      <c r="DIS109" s="229"/>
      <c r="DIT109" s="229"/>
      <c r="DIU109" s="229"/>
      <c r="DIV109" s="229"/>
      <c r="DIW109" s="229"/>
      <c r="DIX109" s="229"/>
      <c r="DIY109" s="229"/>
      <c r="DIZ109" s="229"/>
      <c r="DJA109" s="229"/>
      <c r="DJB109" s="229"/>
      <c r="DJC109" s="229"/>
      <c r="DJD109" s="229"/>
      <c r="DJE109" s="229"/>
      <c r="DJF109" s="229"/>
      <c r="DJG109" s="229"/>
      <c r="DJH109" s="229"/>
      <c r="DJI109" s="229"/>
      <c r="DJJ109" s="229"/>
      <c r="DJK109" s="229"/>
      <c r="DJL109" s="229"/>
      <c r="DJM109" s="229"/>
      <c r="DJN109" s="229"/>
      <c r="DJO109" s="229"/>
      <c r="DJP109" s="229"/>
      <c r="DJQ109" s="229"/>
      <c r="DJR109" s="229"/>
      <c r="DJS109" s="229"/>
      <c r="DJT109" s="229"/>
      <c r="DJU109" s="229"/>
      <c r="DJV109" s="229"/>
      <c r="DJW109" s="229"/>
      <c r="DJX109" s="229"/>
      <c r="DJY109" s="229"/>
      <c r="DJZ109" s="229"/>
      <c r="DKA109" s="229"/>
      <c r="DKB109" s="229"/>
      <c r="DKC109" s="229"/>
      <c r="DKD109" s="229"/>
      <c r="DKE109" s="229"/>
      <c r="DKF109" s="229"/>
      <c r="DKG109" s="229"/>
      <c r="DKH109" s="229"/>
      <c r="DKI109" s="229"/>
      <c r="DKJ109" s="229"/>
      <c r="DKK109" s="229"/>
      <c r="DKL109" s="229"/>
      <c r="DKM109" s="229"/>
      <c r="DKN109" s="229"/>
      <c r="DKO109" s="229"/>
      <c r="DKP109" s="229"/>
      <c r="DKQ109" s="229"/>
      <c r="DKR109" s="229"/>
      <c r="DKS109" s="229"/>
      <c r="DKT109" s="229"/>
      <c r="DKU109" s="229"/>
      <c r="DKV109" s="229"/>
      <c r="DKW109" s="229"/>
      <c r="DKX109" s="229"/>
      <c r="DKY109" s="229"/>
      <c r="DKZ109" s="229"/>
      <c r="DLA109" s="229"/>
      <c r="DLB109" s="229"/>
      <c r="DLC109" s="229"/>
      <c r="DLD109" s="229"/>
      <c r="DLE109" s="229"/>
      <c r="DLF109" s="229"/>
      <c r="DLG109" s="229"/>
      <c r="DLH109" s="229"/>
      <c r="DLI109" s="229"/>
      <c r="DLJ109" s="229"/>
      <c r="DLK109" s="229"/>
      <c r="DLL109" s="229"/>
      <c r="DLM109" s="229"/>
      <c r="DLN109" s="229"/>
      <c r="DLO109" s="229"/>
      <c r="DLP109" s="229"/>
      <c r="DLQ109" s="229"/>
      <c r="DLR109" s="229"/>
      <c r="DLS109" s="229"/>
      <c r="DLT109" s="229"/>
      <c r="DLU109" s="229"/>
      <c r="DLV109" s="229"/>
      <c r="DLW109" s="229"/>
      <c r="DLX109" s="229"/>
      <c r="DLY109" s="229"/>
      <c r="DLZ109" s="229"/>
      <c r="DMA109" s="229"/>
      <c r="DMB109" s="229"/>
      <c r="DMC109" s="229"/>
      <c r="DMD109" s="229"/>
      <c r="DME109" s="229"/>
      <c r="DMF109" s="229"/>
      <c r="DMG109" s="229"/>
      <c r="DMH109" s="229"/>
      <c r="DMI109" s="229"/>
      <c r="DMJ109" s="229"/>
      <c r="DMK109" s="229"/>
      <c r="DML109" s="229"/>
      <c r="DMM109" s="229"/>
      <c r="DMN109" s="229"/>
      <c r="DMO109" s="229"/>
      <c r="DMP109" s="229"/>
      <c r="DMQ109" s="229"/>
      <c r="DMR109" s="229"/>
      <c r="DMS109" s="229"/>
      <c r="DMT109" s="229"/>
      <c r="DMU109" s="229"/>
      <c r="DMV109" s="229"/>
      <c r="DMW109" s="229"/>
      <c r="DMX109" s="229"/>
      <c r="DMY109" s="229"/>
      <c r="DMZ109" s="229"/>
      <c r="DNA109" s="229"/>
      <c r="DNB109" s="229"/>
      <c r="DNC109" s="229"/>
      <c r="DND109" s="229"/>
      <c r="DNE109" s="229"/>
      <c r="DNF109" s="229"/>
      <c r="DNG109" s="229"/>
      <c r="DNH109" s="229"/>
      <c r="DNI109" s="229"/>
      <c r="DNJ109" s="229"/>
      <c r="DNK109" s="229"/>
      <c r="DNL109" s="229"/>
      <c r="DNM109" s="229"/>
      <c r="DNN109" s="229"/>
      <c r="DNO109" s="229"/>
      <c r="DNP109" s="229"/>
      <c r="DNQ109" s="229"/>
      <c r="DNR109" s="229"/>
      <c r="DNS109" s="229"/>
      <c r="DNT109" s="229"/>
      <c r="DNU109" s="229"/>
      <c r="DNV109" s="229"/>
      <c r="DNW109" s="229"/>
      <c r="DNX109" s="229"/>
      <c r="DNY109" s="229"/>
      <c r="DNZ109" s="229"/>
      <c r="DOA109" s="229"/>
      <c r="DOB109" s="229"/>
      <c r="DOC109" s="229"/>
      <c r="DOD109" s="229"/>
      <c r="DOE109" s="229"/>
      <c r="DOF109" s="229"/>
      <c r="DOG109" s="229"/>
      <c r="DOH109" s="229"/>
      <c r="DOI109" s="229"/>
      <c r="DOJ109" s="229"/>
      <c r="DOK109" s="229"/>
      <c r="DOL109" s="229"/>
      <c r="DOM109" s="229"/>
      <c r="DON109" s="229"/>
      <c r="DOO109" s="229"/>
      <c r="DOP109" s="229"/>
      <c r="DOQ109" s="229"/>
      <c r="DOR109" s="229"/>
      <c r="DOS109" s="229"/>
      <c r="DOT109" s="229"/>
      <c r="DOU109" s="229"/>
      <c r="DOV109" s="229"/>
      <c r="DOW109" s="229"/>
      <c r="DOX109" s="229"/>
      <c r="DOY109" s="229"/>
      <c r="DOZ109" s="229"/>
      <c r="DPA109" s="229"/>
      <c r="DPB109" s="229"/>
      <c r="DPC109" s="229"/>
      <c r="DPD109" s="229"/>
      <c r="DPE109" s="229"/>
      <c r="DPF109" s="229"/>
      <c r="DPG109" s="229"/>
      <c r="DPH109" s="229"/>
      <c r="DPI109" s="229"/>
      <c r="DPJ109" s="229"/>
      <c r="DPK109" s="229"/>
      <c r="DPL109" s="229"/>
      <c r="DPM109" s="229"/>
      <c r="DPN109" s="229"/>
      <c r="DPO109" s="229"/>
      <c r="DPP109" s="229"/>
      <c r="DPQ109" s="229"/>
      <c r="DPR109" s="229"/>
      <c r="DPS109" s="229"/>
      <c r="DPT109" s="229"/>
      <c r="DPU109" s="229"/>
      <c r="DPV109" s="229"/>
      <c r="DPW109" s="229"/>
      <c r="DPX109" s="229"/>
      <c r="DPY109" s="229"/>
      <c r="DPZ109" s="229"/>
      <c r="DQA109" s="229"/>
      <c r="DQB109" s="229"/>
      <c r="DQC109" s="229"/>
      <c r="DQD109" s="229"/>
      <c r="DQE109" s="229"/>
      <c r="DQF109" s="229"/>
      <c r="DQG109" s="229"/>
      <c r="DQH109" s="229"/>
      <c r="DQI109" s="229"/>
      <c r="DQJ109" s="229"/>
      <c r="DQK109" s="229"/>
      <c r="DQL109" s="229"/>
      <c r="DQM109" s="229"/>
      <c r="DQN109" s="229"/>
      <c r="DQO109" s="229"/>
      <c r="DQP109" s="229"/>
      <c r="DQQ109" s="229"/>
      <c r="DQR109" s="229"/>
      <c r="DQS109" s="229"/>
      <c r="DQT109" s="229"/>
      <c r="DQU109" s="229"/>
      <c r="DQV109" s="229"/>
      <c r="DQW109" s="229"/>
      <c r="DQX109" s="229"/>
      <c r="DQY109" s="229"/>
      <c r="DQZ109" s="229"/>
      <c r="DRA109" s="229"/>
      <c r="DRB109" s="229"/>
      <c r="DRC109" s="229"/>
      <c r="DRD109" s="229"/>
      <c r="DRE109" s="229"/>
      <c r="DRF109" s="229"/>
      <c r="DRG109" s="229"/>
      <c r="DRH109" s="229"/>
      <c r="DRI109" s="229"/>
      <c r="DRJ109" s="229"/>
      <c r="DRK109" s="229"/>
      <c r="DRL109" s="229"/>
      <c r="DRM109" s="229"/>
      <c r="DRN109" s="229"/>
      <c r="DRO109" s="229"/>
      <c r="DRP109" s="229"/>
      <c r="DRQ109" s="229"/>
      <c r="DRR109" s="229"/>
      <c r="DRS109" s="229"/>
      <c r="DRT109" s="229"/>
      <c r="DRU109" s="229"/>
      <c r="DRV109" s="229"/>
      <c r="DRW109" s="229"/>
      <c r="DRX109" s="229"/>
      <c r="DRY109" s="229"/>
      <c r="DRZ109" s="229"/>
      <c r="DSA109" s="229"/>
      <c r="DSB109" s="229"/>
      <c r="DSC109" s="229"/>
      <c r="DSD109" s="229"/>
      <c r="DSE109" s="229"/>
      <c r="DSF109" s="229"/>
      <c r="DSG109" s="229"/>
      <c r="DSH109" s="229"/>
      <c r="DSI109" s="229"/>
      <c r="DSJ109" s="229"/>
      <c r="DSK109" s="229"/>
      <c r="DSL109" s="229"/>
      <c r="DSM109" s="229"/>
      <c r="DSN109" s="229"/>
      <c r="DSO109" s="229"/>
      <c r="DSP109" s="229"/>
      <c r="DSQ109" s="229"/>
      <c r="DSR109" s="229"/>
      <c r="DSS109" s="229"/>
      <c r="DST109" s="229"/>
      <c r="DSU109" s="229"/>
      <c r="DSV109" s="229"/>
      <c r="DSW109" s="229"/>
      <c r="DSX109" s="229"/>
      <c r="DSY109" s="229"/>
      <c r="DSZ109" s="229"/>
      <c r="DTA109" s="229"/>
      <c r="DTB109" s="229"/>
      <c r="DTC109" s="229"/>
      <c r="DTD109" s="229"/>
      <c r="DTE109" s="229"/>
      <c r="DTF109" s="229"/>
      <c r="DTG109" s="229"/>
      <c r="DTH109" s="229"/>
      <c r="DTI109" s="229"/>
      <c r="DTJ109" s="229"/>
      <c r="DTK109" s="229"/>
      <c r="DTL109" s="229"/>
      <c r="DTM109" s="229"/>
      <c r="DTN109" s="229"/>
      <c r="DTO109" s="229"/>
      <c r="DTP109" s="229"/>
      <c r="DTQ109" s="229"/>
      <c r="DTR109" s="229"/>
      <c r="DTS109" s="229"/>
      <c r="DTT109" s="229"/>
      <c r="DTU109" s="229"/>
      <c r="DTV109" s="229"/>
      <c r="DTW109" s="229"/>
      <c r="DTX109" s="229"/>
      <c r="DTY109" s="229"/>
      <c r="DTZ109" s="229"/>
      <c r="DUA109" s="229"/>
      <c r="DUB109" s="229"/>
      <c r="DUC109" s="229"/>
      <c r="DUD109" s="229"/>
      <c r="DUE109" s="229"/>
      <c r="DUF109" s="229"/>
      <c r="DUG109" s="229"/>
      <c r="DUH109" s="229"/>
      <c r="DUI109" s="229"/>
      <c r="DUJ109" s="229"/>
      <c r="DUK109" s="229"/>
      <c r="DUL109" s="229"/>
      <c r="DUM109" s="229"/>
      <c r="DUN109" s="229"/>
      <c r="DUO109" s="229"/>
      <c r="DUP109" s="229"/>
      <c r="DUQ109" s="229"/>
      <c r="DUR109" s="229"/>
      <c r="DUS109" s="229"/>
      <c r="DUT109" s="229"/>
      <c r="DUU109" s="229"/>
      <c r="DUV109" s="229"/>
      <c r="DUW109" s="229"/>
      <c r="DUX109" s="229"/>
      <c r="DUY109" s="229"/>
      <c r="DUZ109" s="229"/>
      <c r="DVA109" s="229"/>
      <c r="DVB109" s="229"/>
      <c r="DVC109" s="229"/>
      <c r="DVD109" s="229"/>
      <c r="DVE109" s="229"/>
      <c r="DVF109" s="229"/>
      <c r="DVG109" s="229"/>
      <c r="DVH109" s="229"/>
      <c r="DVI109" s="229"/>
      <c r="DVJ109" s="229"/>
      <c r="DVK109" s="229"/>
      <c r="DVL109" s="229"/>
      <c r="DVM109" s="229"/>
      <c r="DVN109" s="229"/>
      <c r="DVO109" s="229"/>
      <c r="DVP109" s="229"/>
      <c r="DVQ109" s="229"/>
      <c r="DVR109" s="229"/>
      <c r="DVS109" s="229"/>
      <c r="DVT109" s="229"/>
      <c r="DVU109" s="229"/>
      <c r="DVV109" s="229"/>
      <c r="DVW109" s="229"/>
      <c r="DVX109" s="229"/>
      <c r="DVY109" s="229"/>
      <c r="DVZ109" s="229"/>
      <c r="DWA109" s="229"/>
      <c r="DWB109" s="229"/>
      <c r="DWC109" s="229"/>
      <c r="DWD109" s="229"/>
      <c r="DWE109" s="229"/>
      <c r="DWF109" s="229"/>
      <c r="DWG109" s="229"/>
      <c r="DWH109" s="229"/>
      <c r="DWI109" s="229"/>
      <c r="DWJ109" s="229"/>
      <c r="DWK109" s="229"/>
      <c r="DWL109" s="229"/>
      <c r="DWM109" s="229"/>
      <c r="DWN109" s="229"/>
      <c r="DWO109" s="229"/>
      <c r="DWP109" s="229"/>
      <c r="DWQ109" s="229"/>
      <c r="DWR109" s="229"/>
      <c r="DWS109" s="229"/>
      <c r="DWT109" s="229"/>
      <c r="DWU109" s="229"/>
      <c r="DWV109" s="229"/>
      <c r="DWW109" s="229"/>
      <c r="DWX109" s="229"/>
      <c r="DWY109" s="229"/>
      <c r="DWZ109" s="229"/>
      <c r="DXA109" s="229"/>
      <c r="DXB109" s="229"/>
      <c r="DXC109" s="229"/>
      <c r="DXD109" s="229"/>
      <c r="DXE109" s="229"/>
      <c r="DXF109" s="229"/>
      <c r="DXG109" s="229"/>
      <c r="DXH109" s="229"/>
      <c r="DXI109" s="229"/>
      <c r="DXJ109" s="229"/>
      <c r="DXK109" s="229"/>
      <c r="DXL109" s="229"/>
      <c r="DXM109" s="229"/>
      <c r="DXN109" s="229"/>
      <c r="DXO109" s="229"/>
      <c r="DXP109" s="229"/>
      <c r="DXQ109" s="229"/>
      <c r="DXR109" s="229"/>
      <c r="DXS109" s="229"/>
      <c r="DXT109" s="229"/>
      <c r="DXU109" s="229"/>
      <c r="DXV109" s="229"/>
      <c r="DXW109" s="229"/>
      <c r="DXX109" s="229"/>
      <c r="DXY109" s="229"/>
      <c r="DXZ109" s="229"/>
      <c r="DYA109" s="229"/>
      <c r="DYB109" s="229"/>
      <c r="DYC109" s="229"/>
      <c r="DYD109" s="229"/>
      <c r="DYE109" s="229"/>
      <c r="DYF109" s="229"/>
      <c r="DYG109" s="229"/>
      <c r="DYH109" s="229"/>
      <c r="DYI109" s="229"/>
      <c r="DYJ109" s="229"/>
      <c r="DYK109" s="229"/>
      <c r="DYL109" s="229"/>
      <c r="DYM109" s="229"/>
      <c r="DYN109" s="229"/>
      <c r="DYO109" s="229"/>
      <c r="DYP109" s="229"/>
      <c r="DYQ109" s="229"/>
      <c r="DYR109" s="229"/>
      <c r="DYS109" s="229"/>
      <c r="DYT109" s="229"/>
      <c r="DYU109" s="229"/>
      <c r="DYV109" s="229"/>
      <c r="DYW109" s="229"/>
      <c r="DYX109" s="229"/>
      <c r="DYY109" s="229"/>
      <c r="DYZ109" s="229"/>
      <c r="DZA109" s="229"/>
      <c r="DZB109" s="229"/>
      <c r="DZC109" s="229"/>
      <c r="DZD109" s="229"/>
      <c r="DZE109" s="229"/>
      <c r="DZF109" s="229"/>
      <c r="DZG109" s="229"/>
      <c r="DZH109" s="229"/>
      <c r="DZI109" s="229"/>
      <c r="DZJ109" s="229"/>
      <c r="DZK109" s="229"/>
      <c r="DZL109" s="229"/>
      <c r="DZM109" s="229"/>
      <c r="DZN109" s="229"/>
      <c r="DZO109" s="229"/>
      <c r="DZP109" s="229"/>
      <c r="DZQ109" s="229"/>
      <c r="DZR109" s="229"/>
      <c r="DZS109" s="229"/>
      <c r="DZT109" s="229"/>
      <c r="DZU109" s="229"/>
      <c r="DZV109" s="229"/>
      <c r="DZW109" s="229"/>
      <c r="DZX109" s="229"/>
      <c r="DZY109" s="229"/>
      <c r="DZZ109" s="229"/>
      <c r="EAA109" s="229"/>
      <c r="EAB109" s="229"/>
      <c r="EAC109" s="229"/>
      <c r="EAD109" s="229"/>
      <c r="EAE109" s="229"/>
      <c r="EAF109" s="229"/>
      <c r="EAG109" s="229"/>
      <c r="EAH109" s="229"/>
      <c r="EAI109" s="229"/>
      <c r="EAJ109" s="229"/>
      <c r="EAK109" s="229"/>
      <c r="EAL109" s="229"/>
      <c r="EAM109" s="229"/>
      <c r="EAN109" s="229"/>
      <c r="EAO109" s="229"/>
      <c r="EAP109" s="229"/>
      <c r="EAQ109" s="229"/>
      <c r="EAR109" s="229"/>
      <c r="EAS109" s="229"/>
      <c r="EAT109" s="229"/>
      <c r="EAU109" s="229"/>
      <c r="EAV109" s="229"/>
      <c r="EAW109" s="229"/>
      <c r="EAX109" s="229"/>
      <c r="EAY109" s="229"/>
      <c r="EAZ109" s="229"/>
      <c r="EBA109" s="229"/>
      <c r="EBB109" s="229"/>
      <c r="EBC109" s="229"/>
      <c r="EBD109" s="229"/>
      <c r="EBE109" s="229"/>
      <c r="EBF109" s="229"/>
      <c r="EBG109" s="229"/>
      <c r="EBH109" s="229"/>
      <c r="EBI109" s="229"/>
      <c r="EBJ109" s="229"/>
      <c r="EBK109" s="229"/>
      <c r="EBL109" s="229"/>
      <c r="EBM109" s="229"/>
      <c r="EBN109" s="229"/>
      <c r="EBO109" s="229"/>
      <c r="EBP109" s="229"/>
      <c r="EBQ109" s="229"/>
      <c r="EBR109" s="229"/>
      <c r="EBS109" s="229"/>
      <c r="EBT109" s="229"/>
      <c r="EBU109" s="229"/>
      <c r="EBV109" s="229"/>
      <c r="EBW109" s="229"/>
      <c r="EBX109" s="229"/>
      <c r="EBY109" s="229"/>
      <c r="EBZ109" s="229"/>
      <c r="ECA109" s="229"/>
      <c r="ECB109" s="229"/>
      <c r="ECC109" s="229"/>
      <c r="ECD109" s="229"/>
      <c r="ECE109" s="229"/>
      <c r="ECF109" s="229"/>
      <c r="ECG109" s="229"/>
      <c r="ECH109" s="229"/>
      <c r="ECI109" s="229"/>
      <c r="ECJ109" s="229"/>
      <c r="ECK109" s="229"/>
      <c r="ECL109" s="229"/>
      <c r="ECM109" s="229"/>
      <c r="ECN109" s="229"/>
      <c r="ECO109" s="229"/>
      <c r="ECP109" s="229"/>
      <c r="ECQ109" s="229"/>
      <c r="ECR109" s="229"/>
      <c r="ECS109" s="229"/>
      <c r="ECT109" s="229"/>
      <c r="ECU109" s="229"/>
      <c r="ECV109" s="229"/>
      <c r="ECW109" s="229"/>
      <c r="ECX109" s="229"/>
      <c r="ECY109" s="229"/>
      <c r="ECZ109" s="229"/>
      <c r="EDA109" s="229"/>
      <c r="EDB109" s="229"/>
      <c r="EDC109" s="229"/>
      <c r="EDD109" s="229"/>
      <c r="EDE109" s="229"/>
      <c r="EDF109" s="229"/>
      <c r="EDG109" s="229"/>
      <c r="EDH109" s="229"/>
      <c r="EDI109" s="229"/>
      <c r="EDJ109" s="229"/>
      <c r="EDK109" s="229"/>
      <c r="EDL109" s="229"/>
      <c r="EDM109" s="229"/>
      <c r="EDN109" s="229"/>
      <c r="EDO109" s="229"/>
      <c r="EDP109" s="229"/>
      <c r="EDQ109" s="229"/>
      <c r="EDR109" s="229"/>
      <c r="EDS109" s="229"/>
      <c r="EDT109" s="229"/>
      <c r="EDU109" s="229"/>
      <c r="EDV109" s="229"/>
      <c r="EDW109" s="229"/>
      <c r="EDX109" s="229"/>
      <c r="EDY109" s="229"/>
      <c r="EDZ109" s="229"/>
      <c r="EEA109" s="229"/>
      <c r="EEB109" s="229"/>
      <c r="EEC109" s="229"/>
      <c r="EED109" s="229"/>
      <c r="EEE109" s="229"/>
      <c r="EEF109" s="229"/>
      <c r="EEG109" s="229"/>
      <c r="EEH109" s="229"/>
      <c r="EEI109" s="229"/>
      <c r="EEJ109" s="229"/>
      <c r="EEK109" s="229"/>
      <c r="EEL109" s="229"/>
      <c r="EEM109" s="229"/>
      <c r="EEN109" s="229"/>
      <c r="EEO109" s="229"/>
      <c r="EEP109" s="229"/>
      <c r="EEQ109" s="229"/>
      <c r="EER109" s="229"/>
      <c r="EES109" s="229"/>
      <c r="EET109" s="229"/>
      <c r="EEU109" s="229"/>
      <c r="EEV109" s="229"/>
      <c r="EEW109" s="229"/>
      <c r="EEX109" s="229"/>
      <c r="EEY109" s="229"/>
      <c r="EEZ109" s="229"/>
      <c r="EFA109" s="229"/>
      <c r="EFB109" s="229"/>
      <c r="EFC109" s="229"/>
      <c r="EFD109" s="229"/>
      <c r="EFE109" s="229"/>
      <c r="EFF109" s="229"/>
      <c r="EFG109" s="229"/>
      <c r="EFH109" s="229"/>
      <c r="EFI109" s="229"/>
      <c r="EFJ109" s="229"/>
      <c r="EFK109" s="229"/>
      <c r="EFL109" s="229"/>
      <c r="EFM109" s="229"/>
      <c r="EFN109" s="229"/>
      <c r="EFO109" s="229"/>
      <c r="EFP109" s="229"/>
      <c r="EFQ109" s="229"/>
      <c r="EFR109" s="229"/>
      <c r="EFS109" s="229"/>
      <c r="EFT109" s="229"/>
      <c r="EFU109" s="229"/>
      <c r="EFV109" s="229"/>
      <c r="EFW109" s="229"/>
      <c r="EFX109" s="229"/>
      <c r="EFY109" s="229"/>
      <c r="EFZ109" s="229"/>
      <c r="EGA109" s="229"/>
      <c r="EGB109" s="229"/>
      <c r="EGC109" s="229"/>
      <c r="EGD109" s="229"/>
      <c r="EGE109" s="229"/>
      <c r="EGF109" s="229"/>
      <c r="EGG109" s="229"/>
      <c r="EGH109" s="229"/>
      <c r="EGI109" s="229"/>
      <c r="EGJ109" s="229"/>
      <c r="EGK109" s="229"/>
      <c r="EGL109" s="229"/>
      <c r="EGM109" s="229"/>
      <c r="EGN109" s="229"/>
      <c r="EGO109" s="229"/>
      <c r="EGP109" s="229"/>
      <c r="EGQ109" s="229"/>
      <c r="EGR109" s="229"/>
      <c r="EGS109" s="229"/>
      <c r="EGT109" s="229"/>
      <c r="EGU109" s="229"/>
      <c r="EGV109" s="229"/>
      <c r="EGW109" s="229"/>
      <c r="EGX109" s="229"/>
      <c r="EGY109" s="229"/>
      <c r="EGZ109" s="229"/>
      <c r="EHA109" s="229"/>
      <c r="EHB109" s="229"/>
      <c r="EHC109" s="229"/>
      <c r="EHD109" s="229"/>
      <c r="EHE109" s="229"/>
      <c r="EHF109" s="229"/>
      <c r="EHG109" s="229"/>
      <c r="EHH109" s="229"/>
      <c r="EHI109" s="229"/>
      <c r="EHJ109" s="229"/>
      <c r="EHK109" s="229"/>
      <c r="EHL109" s="229"/>
      <c r="EHM109" s="229"/>
      <c r="EHN109" s="229"/>
      <c r="EHO109" s="229"/>
      <c r="EHP109" s="229"/>
      <c r="EHQ109" s="229"/>
      <c r="EHR109" s="229"/>
      <c r="EHS109" s="229"/>
      <c r="EHT109" s="229"/>
      <c r="EHU109" s="229"/>
      <c r="EHV109" s="229"/>
      <c r="EHW109" s="229"/>
      <c r="EHX109" s="229"/>
      <c r="EHY109" s="229"/>
      <c r="EHZ109" s="229"/>
      <c r="EIA109" s="229"/>
      <c r="EIB109" s="229"/>
      <c r="EIC109" s="229"/>
      <c r="EID109" s="229"/>
      <c r="EIE109" s="229"/>
      <c r="EIF109" s="229"/>
      <c r="EIG109" s="229"/>
      <c r="EIH109" s="229"/>
      <c r="EII109" s="229"/>
      <c r="EIJ109" s="229"/>
      <c r="EIK109" s="229"/>
      <c r="EIL109" s="229"/>
      <c r="EIM109" s="229"/>
      <c r="EIN109" s="229"/>
      <c r="EIO109" s="229"/>
      <c r="EIP109" s="229"/>
      <c r="EIQ109" s="229"/>
      <c r="EIR109" s="229"/>
      <c r="EIS109" s="229"/>
      <c r="EIT109" s="229"/>
      <c r="EIU109" s="229"/>
      <c r="EIV109" s="229"/>
      <c r="EIW109" s="229"/>
      <c r="EIX109" s="229"/>
      <c r="EIY109" s="229"/>
      <c r="EIZ109" s="229"/>
      <c r="EJA109" s="229"/>
      <c r="EJB109" s="229"/>
      <c r="EJC109" s="229"/>
      <c r="EJD109" s="229"/>
      <c r="EJE109" s="229"/>
      <c r="EJF109" s="229"/>
      <c r="EJG109" s="229"/>
      <c r="EJH109" s="229"/>
      <c r="EJI109" s="229"/>
      <c r="EJJ109" s="229"/>
      <c r="EJK109" s="229"/>
      <c r="EJL109" s="229"/>
      <c r="EJM109" s="229"/>
      <c r="EJN109" s="229"/>
      <c r="EJO109" s="229"/>
      <c r="EJP109" s="229"/>
      <c r="EJQ109" s="229"/>
      <c r="EJR109" s="229"/>
      <c r="EJS109" s="229"/>
      <c r="EJT109" s="229"/>
      <c r="EJU109" s="229"/>
      <c r="EJV109" s="229"/>
      <c r="EJW109" s="229"/>
      <c r="EJX109" s="229"/>
      <c r="EJY109" s="229"/>
      <c r="EJZ109" s="229"/>
      <c r="EKA109" s="229"/>
      <c r="EKB109" s="229"/>
      <c r="EKC109" s="229"/>
      <c r="EKD109" s="229"/>
      <c r="EKE109" s="229"/>
      <c r="EKF109" s="229"/>
      <c r="EKG109" s="229"/>
      <c r="EKH109" s="229"/>
      <c r="EKI109" s="229"/>
      <c r="EKJ109" s="229"/>
      <c r="EKK109" s="229"/>
      <c r="EKL109" s="229"/>
      <c r="EKM109" s="229"/>
      <c r="EKN109" s="229"/>
      <c r="EKO109" s="229"/>
      <c r="EKP109" s="229"/>
      <c r="EKQ109" s="229"/>
      <c r="EKR109" s="229"/>
      <c r="EKS109" s="229"/>
      <c r="EKT109" s="229"/>
      <c r="EKU109" s="229"/>
      <c r="EKV109" s="229"/>
      <c r="EKW109" s="229"/>
      <c r="EKX109" s="229"/>
      <c r="EKY109" s="229"/>
      <c r="EKZ109" s="229"/>
      <c r="ELA109" s="229"/>
      <c r="ELB109" s="229"/>
      <c r="ELC109" s="229"/>
      <c r="ELD109" s="229"/>
      <c r="ELE109" s="229"/>
      <c r="ELF109" s="229"/>
      <c r="ELG109" s="229"/>
      <c r="ELH109" s="229"/>
      <c r="ELI109" s="229"/>
      <c r="ELJ109" s="229"/>
      <c r="ELK109" s="229"/>
      <c r="ELL109" s="229"/>
      <c r="ELM109" s="229"/>
      <c r="ELN109" s="229"/>
      <c r="ELO109" s="229"/>
      <c r="ELP109" s="229"/>
      <c r="ELQ109" s="229"/>
      <c r="ELR109" s="229"/>
      <c r="ELS109" s="229"/>
      <c r="ELT109" s="229"/>
      <c r="ELU109" s="229"/>
      <c r="ELV109" s="229"/>
      <c r="ELW109" s="229"/>
      <c r="ELX109" s="229"/>
      <c r="ELY109" s="229"/>
      <c r="ELZ109" s="229"/>
      <c r="EMA109" s="229"/>
      <c r="EMB109" s="229"/>
      <c r="EMC109" s="229"/>
      <c r="EMD109" s="229"/>
      <c r="EME109" s="229"/>
      <c r="EMF109" s="229"/>
      <c r="EMG109" s="229"/>
      <c r="EMH109" s="229"/>
      <c r="EMI109" s="229"/>
      <c r="EMJ109" s="229"/>
      <c r="EMK109" s="229"/>
      <c r="EML109" s="229"/>
      <c r="EMM109" s="229"/>
      <c r="EMN109" s="229"/>
      <c r="EMO109" s="229"/>
      <c r="EMP109" s="229"/>
      <c r="EMQ109" s="229"/>
      <c r="EMR109" s="229"/>
      <c r="EMS109" s="229"/>
      <c r="EMT109" s="229"/>
      <c r="EMU109" s="229"/>
      <c r="EMV109" s="229"/>
      <c r="EMW109" s="229"/>
      <c r="EMX109" s="229"/>
      <c r="EMY109" s="229"/>
      <c r="EMZ109" s="229"/>
      <c r="ENA109" s="229"/>
      <c r="ENB109" s="229"/>
      <c r="ENC109" s="229"/>
      <c r="END109" s="229"/>
      <c r="ENE109" s="229"/>
      <c r="ENF109" s="229"/>
      <c r="ENG109" s="229"/>
      <c r="ENH109" s="229"/>
      <c r="ENI109" s="229"/>
      <c r="ENJ109" s="229"/>
      <c r="ENK109" s="229"/>
      <c r="ENL109" s="229"/>
      <c r="ENM109" s="229"/>
      <c r="ENN109" s="229"/>
      <c r="ENO109" s="229"/>
      <c r="ENP109" s="229"/>
      <c r="ENQ109" s="229"/>
      <c r="ENR109" s="229"/>
      <c r="ENS109" s="229"/>
      <c r="ENT109" s="229"/>
      <c r="ENU109" s="229"/>
      <c r="ENV109" s="229"/>
      <c r="ENW109" s="229"/>
      <c r="ENX109" s="229"/>
      <c r="ENY109" s="229"/>
      <c r="ENZ109" s="229"/>
      <c r="EOA109" s="229"/>
      <c r="EOB109" s="229"/>
      <c r="EOC109" s="229"/>
      <c r="EOD109" s="229"/>
      <c r="EOE109" s="229"/>
      <c r="EOF109" s="229"/>
      <c r="EOG109" s="229"/>
      <c r="EOH109" s="229"/>
      <c r="EOI109" s="229"/>
      <c r="EOJ109" s="229"/>
      <c r="EOK109" s="229"/>
      <c r="EOL109" s="229"/>
      <c r="EOM109" s="229"/>
      <c r="EON109" s="229"/>
      <c r="EOO109" s="229"/>
      <c r="EOP109" s="229"/>
      <c r="EOQ109" s="229"/>
      <c r="EOR109" s="229"/>
      <c r="EOS109" s="229"/>
      <c r="EOT109" s="229"/>
      <c r="EOU109" s="229"/>
      <c r="EOV109" s="229"/>
      <c r="EOW109" s="229"/>
      <c r="EOX109" s="229"/>
      <c r="EOY109" s="229"/>
      <c r="EOZ109" s="229"/>
      <c r="EPA109" s="229"/>
      <c r="EPB109" s="229"/>
      <c r="EPC109" s="229"/>
      <c r="EPD109" s="229"/>
      <c r="EPE109" s="229"/>
      <c r="EPF109" s="229"/>
      <c r="EPG109" s="229"/>
      <c r="EPH109" s="229"/>
      <c r="EPI109" s="229"/>
      <c r="EPJ109" s="229"/>
      <c r="EPK109" s="229"/>
      <c r="EPL109" s="229"/>
      <c r="EPM109" s="229"/>
      <c r="EPN109" s="229"/>
      <c r="EPO109" s="229"/>
      <c r="EPP109" s="229"/>
      <c r="EPQ109" s="229"/>
      <c r="EPR109" s="229"/>
      <c r="EPS109" s="229"/>
      <c r="EPT109" s="229"/>
      <c r="EPU109" s="229"/>
      <c r="EPV109" s="229"/>
      <c r="EPW109" s="229"/>
      <c r="EPX109" s="229"/>
      <c r="EPY109" s="229"/>
      <c r="EPZ109" s="229"/>
      <c r="EQA109" s="229"/>
      <c r="EQB109" s="229"/>
      <c r="EQC109" s="229"/>
      <c r="EQD109" s="229"/>
      <c r="EQE109" s="229"/>
      <c r="EQF109" s="229"/>
      <c r="EQG109" s="229"/>
      <c r="EQH109" s="229"/>
      <c r="EQI109" s="229"/>
      <c r="EQJ109" s="229"/>
      <c r="EQK109" s="229"/>
      <c r="EQL109" s="229"/>
      <c r="EQM109" s="229"/>
      <c r="EQN109" s="229"/>
      <c r="EQO109" s="229"/>
      <c r="EQP109" s="229"/>
      <c r="EQQ109" s="229"/>
      <c r="EQR109" s="229"/>
      <c r="EQS109" s="229"/>
      <c r="EQT109" s="229"/>
      <c r="EQU109" s="229"/>
      <c r="EQV109" s="229"/>
      <c r="EQW109" s="229"/>
      <c r="EQX109" s="229"/>
      <c r="EQY109" s="229"/>
      <c r="EQZ109" s="229"/>
      <c r="ERA109" s="229"/>
      <c r="ERB109" s="229"/>
      <c r="ERC109" s="229"/>
      <c r="ERD109" s="229"/>
      <c r="ERE109" s="229"/>
      <c r="ERF109" s="229"/>
      <c r="ERG109" s="229"/>
      <c r="ERH109" s="229"/>
      <c r="ERI109" s="229"/>
      <c r="ERJ109" s="229"/>
      <c r="ERK109" s="229"/>
      <c r="ERL109" s="229"/>
      <c r="ERM109" s="229"/>
      <c r="ERN109" s="229"/>
      <c r="ERO109" s="229"/>
      <c r="ERP109" s="229"/>
      <c r="ERQ109" s="229"/>
      <c r="ERR109" s="229"/>
      <c r="ERS109" s="229"/>
      <c r="ERT109" s="229"/>
      <c r="ERU109" s="229"/>
      <c r="ERV109" s="229"/>
      <c r="ERW109" s="229"/>
      <c r="ERX109" s="229"/>
      <c r="ERY109" s="229"/>
      <c r="ERZ109" s="229"/>
      <c r="ESA109" s="229"/>
      <c r="ESB109" s="229"/>
      <c r="ESC109" s="229"/>
      <c r="ESD109" s="229"/>
      <c r="ESE109" s="229"/>
      <c r="ESF109" s="229"/>
      <c r="ESG109" s="229"/>
      <c r="ESH109" s="229"/>
      <c r="ESI109" s="229"/>
      <c r="ESJ109" s="229"/>
      <c r="ESK109" s="229"/>
      <c r="ESL109" s="229"/>
      <c r="ESM109" s="229"/>
      <c r="ESN109" s="229"/>
      <c r="ESO109" s="229"/>
      <c r="ESP109" s="229"/>
      <c r="ESQ109" s="229"/>
      <c r="ESR109" s="229"/>
      <c r="ESS109" s="229"/>
      <c r="EST109" s="229"/>
      <c r="ESU109" s="229"/>
      <c r="ESV109" s="229"/>
      <c r="ESW109" s="229"/>
      <c r="ESX109" s="229"/>
      <c r="ESY109" s="229"/>
      <c r="ESZ109" s="229"/>
      <c r="ETA109" s="229"/>
      <c r="ETB109" s="229"/>
      <c r="ETC109" s="229"/>
      <c r="ETD109" s="229"/>
      <c r="ETE109" s="229"/>
      <c r="ETF109" s="229"/>
      <c r="ETG109" s="229"/>
      <c r="ETH109" s="229"/>
      <c r="ETI109" s="229"/>
      <c r="ETJ109" s="229"/>
      <c r="ETK109" s="229"/>
      <c r="ETL109" s="229"/>
      <c r="ETM109" s="229"/>
      <c r="ETN109" s="229"/>
      <c r="ETO109" s="229"/>
      <c r="ETP109" s="229"/>
      <c r="ETQ109" s="229"/>
      <c r="ETR109" s="229"/>
      <c r="ETS109" s="229"/>
      <c r="ETT109" s="229"/>
      <c r="ETU109" s="229"/>
      <c r="ETV109" s="229"/>
      <c r="ETW109" s="229"/>
      <c r="ETX109" s="229"/>
      <c r="ETY109" s="229"/>
      <c r="ETZ109" s="229"/>
      <c r="EUA109" s="229"/>
      <c r="EUB109" s="229"/>
      <c r="EUC109" s="229"/>
      <c r="EUD109" s="229"/>
      <c r="EUE109" s="229"/>
      <c r="EUF109" s="229"/>
      <c r="EUG109" s="229"/>
      <c r="EUH109" s="229"/>
      <c r="EUI109" s="229"/>
      <c r="EUJ109" s="229"/>
      <c r="EUK109" s="229"/>
      <c r="EUL109" s="229"/>
      <c r="EUM109" s="229"/>
      <c r="EUN109" s="229"/>
      <c r="EUO109" s="229"/>
      <c r="EUP109" s="229"/>
      <c r="EUQ109" s="229"/>
      <c r="EUR109" s="229"/>
      <c r="EUS109" s="229"/>
      <c r="EUT109" s="229"/>
      <c r="EUU109" s="229"/>
      <c r="EUV109" s="229"/>
      <c r="EUW109" s="229"/>
      <c r="EUX109" s="229"/>
      <c r="EUY109" s="229"/>
      <c r="EUZ109" s="229"/>
      <c r="EVA109" s="229"/>
      <c r="EVB109" s="229"/>
      <c r="EVC109" s="229"/>
      <c r="EVD109" s="229"/>
      <c r="EVE109" s="229"/>
      <c r="EVF109" s="229"/>
      <c r="EVG109" s="229"/>
      <c r="EVH109" s="229"/>
      <c r="EVI109" s="229"/>
      <c r="EVJ109" s="229"/>
      <c r="EVK109" s="229"/>
      <c r="EVL109" s="229"/>
      <c r="EVM109" s="229"/>
      <c r="EVN109" s="229"/>
      <c r="EVO109" s="229"/>
      <c r="EVP109" s="229"/>
      <c r="EVQ109" s="229"/>
      <c r="EVR109" s="229"/>
      <c r="EVS109" s="229"/>
      <c r="EVT109" s="229"/>
      <c r="EVU109" s="229"/>
      <c r="EVV109" s="229"/>
      <c r="EVW109" s="229"/>
      <c r="EVX109" s="229"/>
      <c r="EVY109" s="229"/>
      <c r="EVZ109" s="229"/>
      <c r="EWA109" s="229"/>
      <c r="EWB109" s="229"/>
      <c r="EWC109" s="229"/>
      <c r="EWD109" s="229"/>
      <c r="EWE109" s="229"/>
      <c r="EWF109" s="229"/>
      <c r="EWG109" s="229"/>
      <c r="EWH109" s="229"/>
      <c r="EWI109" s="229"/>
      <c r="EWJ109" s="229"/>
      <c r="EWK109" s="229"/>
      <c r="EWL109" s="229"/>
      <c r="EWM109" s="229"/>
      <c r="EWN109" s="229"/>
      <c r="EWO109" s="229"/>
      <c r="EWP109" s="229"/>
      <c r="EWQ109" s="229"/>
      <c r="EWR109" s="229"/>
      <c r="EWS109" s="229"/>
      <c r="EWT109" s="229"/>
      <c r="EWU109" s="229"/>
      <c r="EWV109" s="229"/>
      <c r="EWW109" s="229"/>
      <c r="EWX109" s="229"/>
      <c r="EWY109" s="229"/>
      <c r="EWZ109" s="229"/>
      <c r="EXA109" s="229"/>
      <c r="EXB109" s="229"/>
      <c r="EXC109" s="229"/>
      <c r="EXD109" s="229"/>
      <c r="EXE109" s="229"/>
      <c r="EXF109" s="229"/>
      <c r="EXG109" s="229"/>
      <c r="EXH109" s="229"/>
      <c r="EXI109" s="229"/>
      <c r="EXJ109" s="229"/>
      <c r="EXK109" s="229"/>
      <c r="EXL109" s="229"/>
      <c r="EXM109" s="229"/>
      <c r="EXN109" s="229"/>
      <c r="EXO109" s="229"/>
      <c r="EXP109" s="229"/>
      <c r="EXQ109" s="229"/>
      <c r="EXR109" s="229"/>
      <c r="EXS109" s="229"/>
      <c r="EXT109" s="229"/>
      <c r="EXU109" s="229"/>
      <c r="EXV109" s="229"/>
      <c r="EXW109" s="229"/>
      <c r="EXX109" s="229"/>
      <c r="EXY109" s="229"/>
      <c r="EXZ109" s="229"/>
      <c r="EYA109" s="229"/>
      <c r="EYB109" s="229"/>
      <c r="EYC109" s="229"/>
      <c r="EYD109" s="229"/>
      <c r="EYE109" s="229"/>
      <c r="EYF109" s="229"/>
      <c r="EYG109" s="229"/>
      <c r="EYH109" s="229"/>
      <c r="EYI109" s="229"/>
      <c r="EYJ109" s="229"/>
      <c r="EYK109" s="229"/>
      <c r="EYL109" s="229"/>
      <c r="EYM109" s="229"/>
      <c r="EYN109" s="229"/>
      <c r="EYO109" s="229"/>
      <c r="EYP109" s="229"/>
      <c r="EYQ109" s="229"/>
      <c r="EYR109" s="229"/>
      <c r="EYS109" s="229"/>
      <c r="EYT109" s="229"/>
      <c r="EYU109" s="229"/>
      <c r="EYV109" s="229"/>
      <c r="EYW109" s="229"/>
      <c r="EYX109" s="229"/>
      <c r="EYY109" s="229"/>
      <c r="EYZ109" s="229"/>
      <c r="EZA109" s="229"/>
      <c r="EZB109" s="229"/>
      <c r="EZC109" s="229"/>
      <c r="EZD109" s="229"/>
      <c r="EZE109" s="229"/>
      <c r="EZF109" s="229"/>
      <c r="EZG109" s="229"/>
      <c r="EZH109" s="229"/>
      <c r="EZI109" s="229"/>
      <c r="EZJ109" s="229"/>
      <c r="EZK109" s="229"/>
      <c r="EZL109" s="229"/>
      <c r="EZM109" s="229"/>
      <c r="EZN109" s="229"/>
      <c r="EZO109" s="229"/>
      <c r="EZP109" s="229"/>
      <c r="EZQ109" s="229"/>
      <c r="EZR109" s="229"/>
      <c r="EZS109" s="229"/>
      <c r="EZT109" s="229"/>
      <c r="EZU109" s="229"/>
      <c r="EZV109" s="229"/>
      <c r="EZW109" s="229"/>
      <c r="EZX109" s="229"/>
      <c r="EZY109" s="229"/>
      <c r="EZZ109" s="229"/>
      <c r="FAA109" s="229"/>
      <c r="FAB109" s="229"/>
      <c r="FAC109" s="229"/>
      <c r="FAD109" s="229"/>
      <c r="FAE109" s="229"/>
      <c r="FAF109" s="229"/>
      <c r="FAG109" s="229"/>
      <c r="FAH109" s="229"/>
      <c r="FAI109" s="229"/>
      <c r="FAJ109" s="229"/>
      <c r="FAK109" s="229"/>
      <c r="FAL109" s="229"/>
      <c r="FAM109" s="229"/>
      <c r="FAN109" s="229"/>
      <c r="FAO109" s="229"/>
      <c r="FAP109" s="229"/>
      <c r="FAQ109" s="229"/>
      <c r="FAR109" s="229"/>
      <c r="FAS109" s="229"/>
      <c r="FAT109" s="229"/>
      <c r="FAU109" s="229"/>
      <c r="FAV109" s="229"/>
      <c r="FAW109" s="229"/>
      <c r="FAX109" s="229"/>
      <c r="FAY109" s="229"/>
      <c r="FAZ109" s="229"/>
      <c r="FBA109" s="229"/>
      <c r="FBB109" s="229"/>
      <c r="FBC109" s="229"/>
      <c r="FBD109" s="229"/>
      <c r="FBE109" s="229"/>
      <c r="FBF109" s="229"/>
      <c r="FBG109" s="229"/>
      <c r="FBH109" s="229"/>
      <c r="FBI109" s="229"/>
      <c r="FBJ109" s="229"/>
      <c r="FBK109" s="229"/>
      <c r="FBL109" s="229"/>
      <c r="FBM109" s="229"/>
      <c r="FBN109" s="229"/>
      <c r="FBO109" s="229"/>
      <c r="FBP109" s="229"/>
      <c r="FBQ109" s="229"/>
      <c r="FBR109" s="229"/>
      <c r="FBS109" s="229"/>
      <c r="FBT109" s="229"/>
      <c r="FBU109" s="229"/>
      <c r="FBV109" s="229"/>
      <c r="FBW109" s="229"/>
      <c r="FBX109" s="229"/>
      <c r="FBY109" s="229"/>
      <c r="FBZ109" s="229"/>
      <c r="FCA109" s="229"/>
      <c r="FCB109" s="229"/>
      <c r="FCC109" s="229"/>
      <c r="FCD109" s="229"/>
      <c r="FCE109" s="229"/>
      <c r="FCF109" s="229"/>
      <c r="FCG109" s="229"/>
      <c r="FCH109" s="229"/>
      <c r="FCI109" s="229"/>
      <c r="FCJ109" s="229"/>
      <c r="FCK109" s="229"/>
      <c r="FCL109" s="229"/>
      <c r="FCM109" s="229"/>
      <c r="FCN109" s="229"/>
      <c r="FCO109" s="229"/>
      <c r="FCP109" s="229"/>
      <c r="FCQ109" s="229"/>
      <c r="FCR109" s="229"/>
      <c r="FCS109" s="229"/>
      <c r="FCT109" s="229"/>
      <c r="FCU109" s="229"/>
      <c r="FCV109" s="229"/>
      <c r="FCW109" s="229"/>
      <c r="FCX109" s="229"/>
      <c r="FCY109" s="229"/>
      <c r="FCZ109" s="229"/>
      <c r="FDA109" s="229"/>
      <c r="FDB109" s="229"/>
      <c r="FDC109" s="229"/>
      <c r="FDD109" s="229"/>
      <c r="FDE109" s="229"/>
      <c r="FDF109" s="229"/>
      <c r="FDG109" s="229"/>
      <c r="FDH109" s="229"/>
      <c r="FDI109" s="229"/>
      <c r="FDJ109" s="229"/>
      <c r="FDK109" s="229"/>
      <c r="FDL109" s="229"/>
      <c r="FDM109" s="229"/>
      <c r="FDN109" s="229"/>
      <c r="FDO109" s="229"/>
      <c r="FDP109" s="229"/>
      <c r="FDQ109" s="229"/>
      <c r="FDR109" s="229"/>
      <c r="FDS109" s="229"/>
      <c r="FDT109" s="229"/>
      <c r="FDU109" s="229"/>
      <c r="FDV109" s="229"/>
      <c r="FDW109" s="229"/>
      <c r="FDX109" s="229"/>
      <c r="FDY109" s="229"/>
      <c r="FDZ109" s="229"/>
      <c r="FEA109" s="229"/>
      <c r="FEB109" s="229"/>
      <c r="FEC109" s="229"/>
      <c r="FED109" s="229"/>
      <c r="FEE109" s="229"/>
      <c r="FEF109" s="229"/>
      <c r="FEG109" s="229"/>
      <c r="FEH109" s="229"/>
      <c r="FEI109" s="229"/>
      <c r="FEJ109" s="229"/>
      <c r="FEK109" s="229"/>
      <c r="FEL109" s="229"/>
      <c r="FEM109" s="229"/>
      <c r="FEN109" s="229"/>
      <c r="FEO109" s="229"/>
      <c r="FEP109" s="229"/>
      <c r="FEQ109" s="229"/>
      <c r="FER109" s="229"/>
      <c r="FES109" s="229"/>
      <c r="FET109" s="229"/>
      <c r="FEU109" s="229"/>
      <c r="FEV109" s="229"/>
      <c r="FEW109" s="229"/>
      <c r="FEX109" s="229"/>
      <c r="FEY109" s="229"/>
      <c r="FEZ109" s="229"/>
      <c r="FFA109" s="229"/>
      <c r="FFB109" s="229"/>
      <c r="FFC109" s="229"/>
      <c r="FFD109" s="229"/>
      <c r="FFE109" s="229"/>
      <c r="FFF109" s="229"/>
      <c r="FFG109" s="229"/>
      <c r="FFH109" s="229"/>
      <c r="FFI109" s="229"/>
      <c r="FFJ109" s="229"/>
      <c r="FFK109" s="229"/>
      <c r="FFL109" s="229"/>
      <c r="FFM109" s="229"/>
      <c r="FFN109" s="229"/>
      <c r="FFO109" s="229"/>
      <c r="FFP109" s="229"/>
      <c r="FFQ109" s="229"/>
      <c r="FFR109" s="229"/>
      <c r="FFS109" s="229"/>
      <c r="FFT109" s="229"/>
      <c r="FFU109" s="229"/>
      <c r="FFV109" s="229"/>
      <c r="FFW109" s="229"/>
      <c r="FFX109" s="229"/>
      <c r="FFY109" s="229"/>
      <c r="FFZ109" s="229"/>
      <c r="FGA109" s="229"/>
      <c r="FGB109" s="229"/>
      <c r="FGC109" s="229"/>
      <c r="FGD109" s="229"/>
      <c r="FGE109" s="229"/>
      <c r="FGF109" s="229"/>
      <c r="FGG109" s="229"/>
      <c r="FGH109" s="229"/>
      <c r="FGI109" s="229"/>
      <c r="FGJ109" s="229"/>
      <c r="FGK109" s="229"/>
      <c r="FGL109" s="229"/>
      <c r="FGM109" s="229"/>
      <c r="FGN109" s="229"/>
      <c r="FGO109" s="229"/>
      <c r="FGP109" s="229"/>
      <c r="FGQ109" s="229"/>
      <c r="FGR109" s="229"/>
      <c r="FGS109" s="229"/>
      <c r="FGT109" s="229"/>
      <c r="FGU109" s="229"/>
      <c r="FGV109" s="229"/>
      <c r="FGW109" s="229"/>
      <c r="FGX109" s="229"/>
      <c r="FGY109" s="229"/>
      <c r="FGZ109" s="229"/>
      <c r="FHA109" s="229"/>
      <c r="FHB109" s="229"/>
      <c r="FHC109" s="229"/>
      <c r="FHD109" s="229"/>
      <c r="FHE109" s="229"/>
      <c r="FHF109" s="229"/>
      <c r="FHG109" s="229"/>
      <c r="FHH109" s="229"/>
      <c r="FHI109" s="229"/>
      <c r="FHJ109" s="229"/>
      <c r="FHK109" s="229"/>
      <c r="FHL109" s="229"/>
      <c r="FHM109" s="229"/>
      <c r="FHN109" s="229"/>
      <c r="FHO109" s="229"/>
      <c r="FHP109" s="229"/>
      <c r="FHQ109" s="229"/>
      <c r="FHR109" s="229"/>
      <c r="FHS109" s="229"/>
      <c r="FHT109" s="229"/>
      <c r="FHU109" s="229"/>
      <c r="FHV109" s="229"/>
      <c r="FHW109" s="229"/>
      <c r="FHX109" s="229"/>
      <c r="FHY109" s="229"/>
      <c r="FHZ109" s="229"/>
      <c r="FIA109" s="229"/>
      <c r="FIB109" s="229"/>
      <c r="FIC109" s="229"/>
      <c r="FID109" s="229"/>
      <c r="FIE109" s="229"/>
      <c r="FIF109" s="229"/>
      <c r="FIG109" s="229"/>
      <c r="FIH109" s="229"/>
      <c r="FII109" s="229"/>
      <c r="FIJ109" s="229"/>
      <c r="FIK109" s="229"/>
      <c r="FIL109" s="229"/>
      <c r="FIM109" s="229"/>
      <c r="FIN109" s="229"/>
      <c r="FIO109" s="229"/>
      <c r="FIP109" s="229"/>
      <c r="FIQ109" s="229"/>
      <c r="FIR109" s="229"/>
      <c r="FIS109" s="229"/>
      <c r="FIT109" s="229"/>
      <c r="FIU109" s="229"/>
      <c r="FIV109" s="229"/>
      <c r="FIW109" s="229"/>
      <c r="FIX109" s="229"/>
      <c r="FIY109" s="229"/>
      <c r="FIZ109" s="229"/>
      <c r="FJA109" s="229"/>
      <c r="FJB109" s="229"/>
      <c r="FJC109" s="229"/>
      <c r="FJD109" s="229"/>
      <c r="FJE109" s="229"/>
      <c r="FJF109" s="229"/>
      <c r="FJG109" s="229"/>
      <c r="FJH109" s="229"/>
      <c r="FJI109" s="229"/>
      <c r="FJJ109" s="229"/>
      <c r="FJK109" s="229"/>
      <c r="FJL109" s="229"/>
      <c r="FJM109" s="229"/>
      <c r="FJN109" s="229"/>
      <c r="FJO109" s="229"/>
      <c r="FJP109" s="229"/>
      <c r="FJQ109" s="229"/>
      <c r="FJR109" s="229"/>
      <c r="FJS109" s="229"/>
      <c r="FJT109" s="229"/>
      <c r="FJU109" s="229"/>
      <c r="FJV109" s="229"/>
      <c r="FJW109" s="229"/>
      <c r="FJX109" s="229"/>
      <c r="FJY109" s="229"/>
      <c r="FJZ109" s="229"/>
      <c r="FKA109" s="229"/>
      <c r="FKB109" s="229"/>
      <c r="FKC109" s="229"/>
      <c r="FKD109" s="229"/>
      <c r="FKE109" s="229"/>
      <c r="FKF109" s="229"/>
      <c r="FKG109" s="229"/>
      <c r="FKH109" s="229"/>
      <c r="FKI109" s="229"/>
      <c r="FKJ109" s="229"/>
      <c r="FKK109" s="229"/>
      <c r="FKL109" s="229"/>
      <c r="FKM109" s="229"/>
      <c r="FKN109" s="229"/>
      <c r="FKO109" s="229"/>
      <c r="FKP109" s="229"/>
      <c r="FKQ109" s="229"/>
      <c r="FKR109" s="229"/>
      <c r="FKS109" s="229"/>
      <c r="FKT109" s="229"/>
      <c r="FKU109" s="229"/>
      <c r="FKV109" s="229"/>
      <c r="FKW109" s="229"/>
      <c r="FKX109" s="229"/>
      <c r="FKY109" s="229"/>
      <c r="FKZ109" s="229"/>
      <c r="FLA109" s="229"/>
      <c r="FLB109" s="229"/>
      <c r="FLC109" s="229"/>
      <c r="FLD109" s="229"/>
      <c r="FLE109" s="229"/>
      <c r="FLF109" s="229"/>
      <c r="FLG109" s="229"/>
      <c r="FLH109" s="229"/>
      <c r="FLI109" s="229"/>
      <c r="FLJ109" s="229"/>
      <c r="FLK109" s="229"/>
      <c r="FLL109" s="229"/>
      <c r="FLM109" s="229"/>
      <c r="FLN109" s="229"/>
      <c r="FLO109" s="229"/>
      <c r="FLP109" s="229"/>
      <c r="FLQ109" s="229"/>
      <c r="FLR109" s="229"/>
      <c r="FLS109" s="229"/>
      <c r="FLT109" s="229"/>
      <c r="FLU109" s="229"/>
      <c r="FLV109" s="229"/>
      <c r="FLW109" s="229"/>
      <c r="FLX109" s="229"/>
      <c r="FLY109" s="229"/>
      <c r="FLZ109" s="229"/>
      <c r="FMA109" s="229"/>
      <c r="FMB109" s="229"/>
      <c r="FMC109" s="229"/>
      <c r="FMD109" s="229"/>
      <c r="FME109" s="229"/>
      <c r="FMF109" s="229"/>
      <c r="FMG109" s="229"/>
      <c r="FMH109" s="229"/>
      <c r="FMI109" s="229"/>
      <c r="FMJ109" s="229"/>
      <c r="FMK109" s="229"/>
      <c r="FML109" s="229"/>
      <c r="FMM109" s="229"/>
      <c r="FMN109" s="229"/>
      <c r="FMO109" s="229"/>
      <c r="FMP109" s="229"/>
      <c r="FMQ109" s="229"/>
      <c r="FMR109" s="229"/>
      <c r="FMS109" s="229"/>
      <c r="FMT109" s="229"/>
      <c r="FMU109" s="229"/>
      <c r="FMV109" s="229"/>
      <c r="FMW109" s="229"/>
      <c r="FMX109" s="229"/>
      <c r="FMY109" s="229"/>
      <c r="FMZ109" s="229"/>
      <c r="FNA109" s="229"/>
      <c r="FNB109" s="229"/>
      <c r="FNC109" s="229"/>
      <c r="FND109" s="229"/>
      <c r="FNE109" s="229"/>
      <c r="FNF109" s="229"/>
      <c r="FNG109" s="229"/>
      <c r="FNH109" s="229"/>
      <c r="FNI109" s="229"/>
      <c r="FNJ109" s="229"/>
      <c r="FNK109" s="229"/>
      <c r="FNL109" s="229"/>
      <c r="FNM109" s="229"/>
      <c r="FNN109" s="229"/>
      <c r="FNO109" s="229"/>
      <c r="FNP109" s="229"/>
      <c r="FNQ109" s="229"/>
      <c r="FNR109" s="229"/>
      <c r="FNS109" s="229"/>
      <c r="FNT109" s="229"/>
      <c r="FNU109" s="229"/>
      <c r="FNV109" s="229"/>
      <c r="FNW109" s="229"/>
      <c r="FNX109" s="229"/>
      <c r="FNY109" s="229"/>
      <c r="FNZ109" s="229"/>
      <c r="FOA109" s="229"/>
      <c r="FOB109" s="229"/>
      <c r="FOC109" s="229"/>
      <c r="FOD109" s="229"/>
      <c r="FOE109" s="229"/>
      <c r="FOF109" s="229"/>
      <c r="FOG109" s="229"/>
      <c r="FOH109" s="229"/>
      <c r="FOI109" s="229"/>
      <c r="FOJ109" s="229"/>
      <c r="FOK109" s="229"/>
      <c r="FOL109" s="229"/>
      <c r="FOM109" s="229"/>
      <c r="FON109" s="229"/>
      <c r="FOO109" s="229"/>
      <c r="FOP109" s="229"/>
      <c r="FOQ109" s="229"/>
      <c r="FOR109" s="229"/>
      <c r="FOS109" s="229"/>
      <c r="FOT109" s="229"/>
      <c r="FOU109" s="229"/>
      <c r="FOV109" s="229"/>
      <c r="FOW109" s="229"/>
      <c r="FOX109" s="229"/>
      <c r="FOY109" s="229"/>
      <c r="FOZ109" s="229"/>
      <c r="FPA109" s="229"/>
      <c r="FPB109" s="229"/>
      <c r="FPC109" s="229"/>
      <c r="FPD109" s="229"/>
      <c r="FPE109" s="229"/>
      <c r="FPF109" s="229"/>
      <c r="FPG109" s="229"/>
      <c r="FPH109" s="229"/>
      <c r="FPI109" s="229"/>
      <c r="FPJ109" s="229"/>
      <c r="FPK109" s="229"/>
      <c r="FPL109" s="229"/>
      <c r="FPM109" s="229"/>
      <c r="FPN109" s="229"/>
      <c r="FPO109" s="229"/>
      <c r="FPP109" s="229"/>
      <c r="FPQ109" s="229"/>
      <c r="FPR109" s="229"/>
      <c r="FPS109" s="229"/>
      <c r="FPT109" s="229"/>
      <c r="FPU109" s="229"/>
      <c r="FPV109" s="229"/>
      <c r="FPW109" s="229"/>
      <c r="FPX109" s="229"/>
      <c r="FPY109" s="229"/>
      <c r="FPZ109" s="229"/>
      <c r="FQA109" s="229"/>
      <c r="FQB109" s="229"/>
      <c r="FQC109" s="229"/>
      <c r="FQD109" s="229"/>
      <c r="FQE109" s="229"/>
      <c r="FQF109" s="229"/>
      <c r="FQG109" s="229"/>
      <c r="FQH109" s="229"/>
      <c r="FQI109" s="229"/>
      <c r="FQJ109" s="229"/>
      <c r="FQK109" s="229"/>
      <c r="FQL109" s="229"/>
      <c r="FQM109" s="229"/>
      <c r="FQN109" s="229"/>
      <c r="FQO109" s="229"/>
      <c r="FQP109" s="229"/>
      <c r="FQQ109" s="229"/>
      <c r="FQR109" s="229"/>
      <c r="FQS109" s="229"/>
      <c r="FQT109" s="229"/>
      <c r="FQU109" s="229"/>
      <c r="FQV109" s="229"/>
      <c r="FQW109" s="229"/>
      <c r="FQX109" s="229"/>
      <c r="FQY109" s="229"/>
      <c r="FQZ109" s="229"/>
      <c r="FRA109" s="229"/>
      <c r="FRB109" s="229"/>
      <c r="FRC109" s="229"/>
      <c r="FRD109" s="229"/>
      <c r="FRE109" s="229"/>
      <c r="FRF109" s="229"/>
      <c r="FRG109" s="229"/>
      <c r="FRH109" s="229"/>
      <c r="FRI109" s="229"/>
      <c r="FRJ109" s="229"/>
      <c r="FRK109" s="229"/>
      <c r="FRL109" s="229"/>
      <c r="FRM109" s="229"/>
      <c r="FRN109" s="229"/>
      <c r="FRO109" s="229"/>
      <c r="FRP109" s="229"/>
      <c r="FRQ109" s="229"/>
      <c r="FRR109" s="229"/>
      <c r="FRS109" s="229"/>
      <c r="FRT109" s="229"/>
      <c r="FRU109" s="229"/>
      <c r="FRV109" s="229"/>
      <c r="FRW109" s="229"/>
      <c r="FRX109" s="229"/>
      <c r="FRY109" s="229"/>
      <c r="FRZ109" s="229"/>
      <c r="FSA109" s="229"/>
      <c r="FSB109" s="229"/>
      <c r="FSC109" s="229"/>
      <c r="FSD109" s="229"/>
      <c r="FSE109" s="229"/>
      <c r="FSF109" s="229"/>
      <c r="FSG109" s="229"/>
      <c r="FSH109" s="229"/>
      <c r="FSI109" s="229"/>
      <c r="FSJ109" s="229"/>
      <c r="FSK109" s="229"/>
      <c r="FSL109" s="229"/>
      <c r="FSM109" s="229"/>
      <c r="FSN109" s="229"/>
      <c r="FSO109" s="229"/>
      <c r="FSP109" s="229"/>
      <c r="FSQ109" s="229"/>
      <c r="FSR109" s="229"/>
      <c r="FSS109" s="229"/>
      <c r="FST109" s="229"/>
      <c r="FSU109" s="229"/>
      <c r="FSV109" s="229"/>
      <c r="FSW109" s="229"/>
      <c r="FSX109" s="229"/>
      <c r="FSY109" s="229"/>
      <c r="FSZ109" s="229"/>
      <c r="FTA109" s="229"/>
      <c r="FTB109" s="229"/>
      <c r="FTC109" s="229"/>
      <c r="FTD109" s="229"/>
      <c r="FTE109" s="229"/>
      <c r="FTF109" s="229"/>
      <c r="FTG109" s="229"/>
      <c r="FTH109" s="229"/>
      <c r="FTI109" s="229"/>
      <c r="FTJ109" s="229"/>
      <c r="FTK109" s="229"/>
      <c r="FTL109" s="229"/>
      <c r="FTM109" s="229"/>
      <c r="FTN109" s="229"/>
      <c r="FTO109" s="229"/>
      <c r="FTP109" s="229"/>
      <c r="FTQ109" s="229"/>
      <c r="FTR109" s="229"/>
      <c r="FTS109" s="229"/>
      <c r="FTT109" s="229"/>
      <c r="FTU109" s="229"/>
      <c r="FTV109" s="229"/>
      <c r="FTW109" s="229"/>
      <c r="FTX109" s="229"/>
      <c r="FTY109" s="229"/>
      <c r="FTZ109" s="229"/>
      <c r="FUA109" s="229"/>
      <c r="FUB109" s="229"/>
      <c r="FUC109" s="229"/>
      <c r="FUD109" s="229"/>
      <c r="FUE109" s="229"/>
      <c r="FUF109" s="229"/>
      <c r="FUG109" s="229"/>
      <c r="FUH109" s="229"/>
      <c r="FUI109" s="229"/>
      <c r="FUJ109" s="229"/>
      <c r="FUK109" s="229"/>
      <c r="FUL109" s="229"/>
      <c r="FUM109" s="229"/>
      <c r="FUN109" s="229"/>
      <c r="FUO109" s="229"/>
      <c r="FUP109" s="229"/>
      <c r="FUQ109" s="229"/>
      <c r="FUR109" s="229"/>
      <c r="FUS109" s="229"/>
      <c r="FUT109" s="229"/>
      <c r="FUU109" s="229"/>
      <c r="FUV109" s="229"/>
      <c r="FUW109" s="229"/>
      <c r="FUX109" s="229"/>
      <c r="FUY109" s="229"/>
      <c r="FUZ109" s="229"/>
      <c r="FVA109" s="229"/>
      <c r="FVB109" s="229"/>
      <c r="FVC109" s="229"/>
      <c r="FVD109" s="229"/>
      <c r="FVE109" s="229"/>
      <c r="FVF109" s="229"/>
      <c r="FVG109" s="229"/>
      <c r="FVH109" s="229"/>
      <c r="FVI109" s="229"/>
      <c r="FVJ109" s="229"/>
      <c r="FVK109" s="229"/>
      <c r="FVL109" s="229"/>
      <c r="FVM109" s="229"/>
      <c r="FVN109" s="229"/>
      <c r="FVO109" s="229"/>
      <c r="FVP109" s="229"/>
      <c r="FVQ109" s="229"/>
      <c r="FVR109" s="229"/>
      <c r="FVS109" s="229"/>
      <c r="FVT109" s="229"/>
      <c r="FVU109" s="229"/>
      <c r="FVV109" s="229"/>
      <c r="FVW109" s="229"/>
      <c r="FVX109" s="229"/>
      <c r="FVY109" s="229"/>
      <c r="FVZ109" s="229"/>
      <c r="FWA109" s="229"/>
      <c r="FWB109" s="229"/>
      <c r="FWC109" s="229"/>
      <c r="FWD109" s="229"/>
      <c r="FWE109" s="229"/>
      <c r="FWF109" s="229"/>
      <c r="FWG109" s="229"/>
      <c r="FWH109" s="229"/>
      <c r="FWI109" s="229"/>
      <c r="FWJ109" s="229"/>
      <c r="FWK109" s="229"/>
      <c r="FWL109" s="229"/>
      <c r="FWM109" s="229"/>
      <c r="FWN109" s="229"/>
      <c r="FWO109" s="229"/>
      <c r="FWP109" s="229"/>
      <c r="FWQ109" s="229"/>
      <c r="FWR109" s="229"/>
      <c r="FWS109" s="229"/>
      <c r="FWT109" s="229"/>
      <c r="FWU109" s="229"/>
      <c r="FWV109" s="229"/>
      <c r="FWW109" s="229"/>
      <c r="FWX109" s="229"/>
      <c r="FWY109" s="229"/>
      <c r="FWZ109" s="229"/>
      <c r="FXA109" s="229"/>
      <c r="FXB109" s="229"/>
      <c r="FXC109" s="229"/>
      <c r="FXD109" s="229"/>
      <c r="FXE109" s="229"/>
      <c r="FXF109" s="229"/>
      <c r="FXG109" s="229"/>
      <c r="FXH109" s="229"/>
      <c r="FXI109" s="229"/>
      <c r="FXJ109" s="229"/>
      <c r="FXK109" s="229"/>
      <c r="FXL109" s="229"/>
      <c r="FXM109" s="229"/>
      <c r="FXN109" s="229"/>
      <c r="FXO109" s="229"/>
      <c r="FXP109" s="229"/>
      <c r="FXQ109" s="229"/>
      <c r="FXR109" s="229"/>
      <c r="FXS109" s="229"/>
      <c r="FXT109" s="229"/>
      <c r="FXU109" s="229"/>
      <c r="FXV109" s="229"/>
      <c r="FXW109" s="229"/>
      <c r="FXX109" s="229"/>
      <c r="FXY109" s="229"/>
      <c r="FXZ109" s="229"/>
      <c r="FYA109" s="229"/>
      <c r="FYB109" s="229"/>
      <c r="FYC109" s="229"/>
      <c r="FYD109" s="229"/>
      <c r="FYE109" s="229"/>
      <c r="FYF109" s="229"/>
      <c r="FYG109" s="229"/>
      <c r="FYH109" s="229"/>
      <c r="FYI109" s="229"/>
      <c r="FYJ109" s="229"/>
      <c r="FYK109" s="229"/>
      <c r="FYL109" s="229"/>
      <c r="FYM109" s="229"/>
      <c r="FYN109" s="229"/>
      <c r="FYO109" s="229"/>
      <c r="FYP109" s="229"/>
      <c r="FYQ109" s="229"/>
      <c r="FYR109" s="229"/>
      <c r="FYS109" s="229"/>
      <c r="FYT109" s="229"/>
      <c r="FYU109" s="229"/>
      <c r="FYV109" s="229"/>
      <c r="FYW109" s="229"/>
      <c r="FYX109" s="229"/>
      <c r="FYY109" s="229"/>
      <c r="FYZ109" s="229"/>
      <c r="FZA109" s="229"/>
      <c r="FZB109" s="229"/>
      <c r="FZC109" s="229"/>
      <c r="FZD109" s="229"/>
      <c r="FZE109" s="229"/>
      <c r="FZF109" s="229"/>
      <c r="FZG109" s="229"/>
      <c r="FZH109" s="229"/>
      <c r="FZI109" s="229"/>
      <c r="FZJ109" s="229"/>
      <c r="FZK109" s="229"/>
      <c r="FZL109" s="229"/>
      <c r="FZM109" s="229"/>
      <c r="FZN109" s="229"/>
      <c r="FZO109" s="229"/>
      <c r="FZP109" s="229"/>
      <c r="FZQ109" s="229"/>
      <c r="FZR109" s="229"/>
      <c r="FZS109" s="229"/>
      <c r="FZT109" s="229"/>
      <c r="FZU109" s="229"/>
      <c r="FZV109" s="229"/>
      <c r="FZW109" s="229"/>
      <c r="FZX109" s="229"/>
      <c r="FZY109" s="229"/>
      <c r="FZZ109" s="229"/>
      <c r="GAA109" s="229"/>
      <c r="GAB109" s="229"/>
      <c r="GAC109" s="229"/>
      <c r="GAD109" s="229"/>
      <c r="GAE109" s="229"/>
      <c r="GAF109" s="229"/>
      <c r="GAG109" s="229"/>
      <c r="GAH109" s="229"/>
      <c r="GAI109" s="229"/>
      <c r="GAJ109" s="229"/>
      <c r="GAK109" s="229"/>
      <c r="GAL109" s="229"/>
      <c r="GAM109" s="229"/>
      <c r="GAN109" s="229"/>
      <c r="GAO109" s="229"/>
      <c r="GAP109" s="229"/>
      <c r="GAQ109" s="229"/>
      <c r="GAR109" s="229"/>
      <c r="GAS109" s="229"/>
      <c r="GAT109" s="229"/>
      <c r="GAU109" s="229"/>
      <c r="GAV109" s="229"/>
      <c r="GAW109" s="229"/>
      <c r="GAX109" s="229"/>
      <c r="GAY109" s="229"/>
      <c r="GAZ109" s="229"/>
      <c r="GBA109" s="229"/>
      <c r="GBB109" s="229"/>
      <c r="GBC109" s="229"/>
      <c r="GBD109" s="229"/>
      <c r="GBE109" s="229"/>
      <c r="GBF109" s="229"/>
      <c r="GBG109" s="229"/>
      <c r="GBH109" s="229"/>
      <c r="GBI109" s="229"/>
      <c r="GBJ109" s="229"/>
      <c r="GBK109" s="229"/>
      <c r="GBL109" s="229"/>
      <c r="GBM109" s="229"/>
      <c r="GBN109" s="229"/>
      <c r="GBO109" s="229"/>
      <c r="GBP109" s="229"/>
      <c r="GBQ109" s="229"/>
      <c r="GBR109" s="229"/>
      <c r="GBS109" s="229"/>
      <c r="GBT109" s="229"/>
      <c r="GBU109" s="229"/>
      <c r="GBV109" s="229"/>
      <c r="GBW109" s="229"/>
      <c r="GBX109" s="229"/>
      <c r="GBY109" s="229"/>
      <c r="GBZ109" s="229"/>
      <c r="GCA109" s="229"/>
      <c r="GCB109" s="229"/>
      <c r="GCC109" s="229"/>
      <c r="GCD109" s="229"/>
      <c r="GCE109" s="229"/>
      <c r="GCF109" s="229"/>
      <c r="GCG109" s="229"/>
      <c r="GCH109" s="229"/>
      <c r="GCI109" s="229"/>
      <c r="GCJ109" s="229"/>
      <c r="GCK109" s="229"/>
      <c r="GCL109" s="229"/>
      <c r="GCM109" s="229"/>
      <c r="GCN109" s="229"/>
      <c r="GCO109" s="229"/>
      <c r="GCP109" s="229"/>
      <c r="GCQ109" s="229"/>
      <c r="GCR109" s="229"/>
      <c r="GCS109" s="229"/>
      <c r="GCT109" s="229"/>
      <c r="GCU109" s="229"/>
      <c r="GCV109" s="229"/>
      <c r="GCW109" s="229"/>
      <c r="GCX109" s="229"/>
      <c r="GCY109" s="229"/>
      <c r="GCZ109" s="229"/>
      <c r="GDA109" s="229"/>
      <c r="GDB109" s="229"/>
      <c r="GDC109" s="229"/>
      <c r="GDD109" s="229"/>
      <c r="GDE109" s="229"/>
      <c r="GDF109" s="229"/>
      <c r="GDG109" s="229"/>
      <c r="GDH109" s="229"/>
      <c r="GDI109" s="229"/>
      <c r="GDJ109" s="229"/>
      <c r="GDK109" s="229"/>
      <c r="GDL109" s="229"/>
      <c r="GDM109" s="229"/>
      <c r="GDN109" s="229"/>
      <c r="GDO109" s="229"/>
      <c r="GDP109" s="229"/>
      <c r="GDQ109" s="229"/>
      <c r="GDR109" s="229"/>
      <c r="GDS109" s="229"/>
      <c r="GDT109" s="229"/>
      <c r="GDU109" s="229"/>
      <c r="GDV109" s="229"/>
      <c r="GDW109" s="229"/>
      <c r="GDX109" s="229"/>
      <c r="GDY109" s="229"/>
      <c r="GDZ109" s="229"/>
      <c r="GEA109" s="229"/>
      <c r="GEB109" s="229"/>
      <c r="GEC109" s="229"/>
      <c r="GED109" s="229"/>
      <c r="GEE109" s="229"/>
      <c r="GEF109" s="229"/>
      <c r="GEG109" s="229"/>
      <c r="GEH109" s="229"/>
      <c r="GEI109" s="229"/>
      <c r="GEJ109" s="229"/>
      <c r="GEK109" s="229"/>
      <c r="GEL109" s="229"/>
      <c r="GEM109" s="229"/>
      <c r="GEN109" s="229"/>
      <c r="GEO109" s="229"/>
      <c r="GEP109" s="229"/>
      <c r="GEQ109" s="229"/>
      <c r="GER109" s="229"/>
      <c r="GES109" s="229"/>
      <c r="GET109" s="229"/>
      <c r="GEU109" s="229"/>
      <c r="GEV109" s="229"/>
      <c r="GEW109" s="229"/>
      <c r="GEX109" s="229"/>
      <c r="GEY109" s="229"/>
      <c r="GEZ109" s="229"/>
      <c r="GFA109" s="229"/>
      <c r="GFB109" s="229"/>
      <c r="GFC109" s="229"/>
      <c r="GFD109" s="229"/>
      <c r="GFE109" s="229"/>
      <c r="GFF109" s="229"/>
      <c r="GFG109" s="229"/>
      <c r="GFH109" s="229"/>
      <c r="GFI109" s="229"/>
      <c r="GFJ109" s="229"/>
      <c r="GFK109" s="229"/>
      <c r="GFL109" s="229"/>
      <c r="GFM109" s="229"/>
      <c r="GFN109" s="229"/>
      <c r="GFO109" s="229"/>
      <c r="GFP109" s="229"/>
      <c r="GFQ109" s="229"/>
      <c r="GFR109" s="229"/>
      <c r="GFS109" s="229"/>
      <c r="GFT109" s="229"/>
      <c r="GFU109" s="229"/>
      <c r="GFV109" s="229"/>
      <c r="GFW109" s="229"/>
      <c r="GFX109" s="229"/>
      <c r="GFY109" s="229"/>
      <c r="GFZ109" s="229"/>
      <c r="GGA109" s="229"/>
      <c r="GGB109" s="229"/>
      <c r="GGC109" s="229"/>
      <c r="GGD109" s="229"/>
      <c r="GGE109" s="229"/>
      <c r="GGF109" s="229"/>
      <c r="GGG109" s="229"/>
      <c r="GGH109" s="229"/>
      <c r="GGI109" s="229"/>
      <c r="GGJ109" s="229"/>
      <c r="GGK109" s="229"/>
      <c r="GGL109" s="229"/>
      <c r="GGM109" s="229"/>
      <c r="GGN109" s="229"/>
      <c r="GGO109" s="229"/>
      <c r="GGP109" s="229"/>
      <c r="GGQ109" s="229"/>
      <c r="GGR109" s="229"/>
      <c r="GGS109" s="229"/>
      <c r="GGT109" s="229"/>
      <c r="GGU109" s="229"/>
      <c r="GGV109" s="229"/>
      <c r="GGW109" s="229"/>
      <c r="GGX109" s="229"/>
      <c r="GGY109" s="229"/>
      <c r="GGZ109" s="229"/>
      <c r="GHA109" s="229"/>
      <c r="GHB109" s="229"/>
      <c r="GHC109" s="229"/>
      <c r="GHD109" s="229"/>
      <c r="GHE109" s="229"/>
      <c r="GHF109" s="229"/>
      <c r="GHG109" s="229"/>
      <c r="GHH109" s="229"/>
      <c r="GHI109" s="229"/>
      <c r="GHJ109" s="229"/>
      <c r="GHK109" s="229"/>
      <c r="GHL109" s="229"/>
      <c r="GHM109" s="229"/>
      <c r="GHN109" s="229"/>
      <c r="GHO109" s="229"/>
      <c r="GHP109" s="229"/>
      <c r="GHQ109" s="229"/>
      <c r="GHR109" s="229"/>
      <c r="GHS109" s="229"/>
      <c r="GHT109" s="229"/>
      <c r="GHU109" s="229"/>
      <c r="GHV109" s="229"/>
      <c r="GHW109" s="229"/>
      <c r="GHX109" s="229"/>
      <c r="GHY109" s="229"/>
      <c r="GHZ109" s="229"/>
      <c r="GIA109" s="229"/>
      <c r="GIB109" s="229"/>
      <c r="GIC109" s="229"/>
      <c r="GID109" s="229"/>
      <c r="GIE109" s="229"/>
      <c r="GIF109" s="229"/>
      <c r="GIG109" s="229"/>
      <c r="GIH109" s="229"/>
      <c r="GII109" s="229"/>
      <c r="GIJ109" s="229"/>
      <c r="GIK109" s="229"/>
      <c r="GIL109" s="229"/>
      <c r="GIM109" s="229"/>
      <c r="GIN109" s="229"/>
      <c r="GIO109" s="229"/>
      <c r="GIP109" s="229"/>
      <c r="GIQ109" s="229"/>
      <c r="GIR109" s="229"/>
      <c r="GIS109" s="229"/>
      <c r="GIT109" s="229"/>
      <c r="GIU109" s="229"/>
      <c r="GIV109" s="229"/>
      <c r="GIW109" s="229"/>
      <c r="GIX109" s="229"/>
      <c r="GIY109" s="229"/>
      <c r="GIZ109" s="229"/>
      <c r="GJA109" s="229"/>
      <c r="GJB109" s="229"/>
      <c r="GJC109" s="229"/>
      <c r="GJD109" s="229"/>
      <c r="GJE109" s="229"/>
      <c r="GJF109" s="229"/>
      <c r="GJG109" s="229"/>
      <c r="GJH109" s="229"/>
      <c r="GJI109" s="229"/>
      <c r="GJJ109" s="229"/>
      <c r="GJK109" s="229"/>
      <c r="GJL109" s="229"/>
      <c r="GJM109" s="229"/>
      <c r="GJN109" s="229"/>
      <c r="GJO109" s="229"/>
      <c r="GJP109" s="229"/>
      <c r="GJQ109" s="229"/>
      <c r="GJR109" s="229"/>
      <c r="GJS109" s="229"/>
      <c r="GJT109" s="229"/>
      <c r="GJU109" s="229"/>
      <c r="GJV109" s="229"/>
      <c r="GJW109" s="229"/>
      <c r="GJX109" s="229"/>
      <c r="GJY109" s="229"/>
      <c r="GJZ109" s="229"/>
      <c r="GKA109" s="229"/>
      <c r="GKB109" s="229"/>
      <c r="GKC109" s="229"/>
      <c r="GKD109" s="229"/>
      <c r="GKE109" s="229"/>
      <c r="GKF109" s="229"/>
      <c r="GKG109" s="229"/>
      <c r="GKH109" s="229"/>
      <c r="GKI109" s="229"/>
      <c r="GKJ109" s="229"/>
      <c r="GKK109" s="229"/>
      <c r="GKL109" s="229"/>
      <c r="GKM109" s="229"/>
      <c r="GKN109" s="229"/>
      <c r="GKO109" s="229"/>
      <c r="GKP109" s="229"/>
      <c r="GKQ109" s="229"/>
      <c r="GKR109" s="229"/>
      <c r="GKS109" s="229"/>
      <c r="GKT109" s="229"/>
      <c r="GKU109" s="229"/>
      <c r="GKV109" s="229"/>
      <c r="GKW109" s="229"/>
      <c r="GKX109" s="229"/>
      <c r="GKY109" s="229"/>
      <c r="GKZ109" s="229"/>
      <c r="GLA109" s="229"/>
      <c r="GLB109" s="229"/>
      <c r="GLC109" s="229"/>
      <c r="GLD109" s="229"/>
      <c r="GLE109" s="229"/>
      <c r="GLF109" s="229"/>
      <c r="GLG109" s="229"/>
      <c r="GLH109" s="229"/>
      <c r="GLI109" s="229"/>
      <c r="GLJ109" s="229"/>
      <c r="GLK109" s="229"/>
      <c r="GLL109" s="229"/>
      <c r="GLM109" s="229"/>
      <c r="GLN109" s="229"/>
      <c r="GLO109" s="229"/>
      <c r="GLP109" s="229"/>
      <c r="GLQ109" s="229"/>
      <c r="GLR109" s="229"/>
      <c r="GLS109" s="229"/>
      <c r="GLT109" s="229"/>
      <c r="GLU109" s="229"/>
      <c r="GLV109" s="229"/>
      <c r="GLW109" s="229"/>
      <c r="GLX109" s="229"/>
      <c r="GLY109" s="229"/>
      <c r="GLZ109" s="229"/>
      <c r="GMA109" s="229"/>
      <c r="GMB109" s="229"/>
      <c r="GMC109" s="229"/>
      <c r="GMD109" s="229"/>
      <c r="GME109" s="229"/>
      <c r="GMF109" s="229"/>
      <c r="GMG109" s="229"/>
      <c r="GMH109" s="229"/>
      <c r="GMI109" s="229"/>
      <c r="GMJ109" s="229"/>
      <c r="GMK109" s="229"/>
      <c r="GML109" s="229"/>
      <c r="GMM109" s="229"/>
      <c r="GMN109" s="229"/>
      <c r="GMO109" s="229"/>
      <c r="GMP109" s="229"/>
      <c r="GMQ109" s="229"/>
      <c r="GMR109" s="229"/>
      <c r="GMS109" s="229"/>
      <c r="GMT109" s="229"/>
      <c r="GMU109" s="229"/>
      <c r="GMV109" s="229"/>
      <c r="GMW109" s="229"/>
      <c r="GMX109" s="229"/>
      <c r="GMY109" s="229"/>
      <c r="GMZ109" s="229"/>
      <c r="GNA109" s="229"/>
      <c r="GNB109" s="229"/>
      <c r="GNC109" s="229"/>
      <c r="GND109" s="229"/>
      <c r="GNE109" s="229"/>
      <c r="GNF109" s="229"/>
      <c r="GNG109" s="229"/>
      <c r="GNH109" s="229"/>
      <c r="GNI109" s="229"/>
      <c r="GNJ109" s="229"/>
      <c r="GNK109" s="229"/>
      <c r="GNL109" s="229"/>
      <c r="GNM109" s="229"/>
      <c r="GNN109" s="229"/>
      <c r="GNO109" s="229"/>
      <c r="GNP109" s="229"/>
      <c r="GNQ109" s="229"/>
      <c r="GNR109" s="229"/>
      <c r="GNS109" s="229"/>
      <c r="GNT109" s="229"/>
      <c r="GNU109" s="229"/>
      <c r="GNV109" s="229"/>
      <c r="GNW109" s="229"/>
      <c r="GNX109" s="229"/>
      <c r="GNY109" s="229"/>
      <c r="GNZ109" s="229"/>
      <c r="GOA109" s="229"/>
      <c r="GOB109" s="229"/>
      <c r="GOC109" s="229"/>
      <c r="GOD109" s="229"/>
      <c r="GOE109" s="229"/>
      <c r="GOF109" s="229"/>
      <c r="GOG109" s="229"/>
      <c r="GOH109" s="229"/>
      <c r="GOI109" s="229"/>
      <c r="GOJ109" s="229"/>
      <c r="GOK109" s="229"/>
      <c r="GOL109" s="229"/>
      <c r="GOM109" s="229"/>
      <c r="GON109" s="229"/>
      <c r="GOO109" s="229"/>
      <c r="GOP109" s="229"/>
      <c r="GOQ109" s="229"/>
      <c r="GOR109" s="229"/>
      <c r="GOS109" s="229"/>
      <c r="GOT109" s="229"/>
      <c r="GOU109" s="229"/>
      <c r="GOV109" s="229"/>
      <c r="GOW109" s="229"/>
      <c r="GOX109" s="229"/>
      <c r="GOY109" s="229"/>
      <c r="GOZ109" s="229"/>
      <c r="GPA109" s="229"/>
      <c r="GPB109" s="229"/>
      <c r="GPC109" s="229"/>
      <c r="GPD109" s="229"/>
      <c r="GPE109" s="229"/>
      <c r="GPF109" s="229"/>
      <c r="GPG109" s="229"/>
      <c r="GPH109" s="229"/>
      <c r="GPI109" s="229"/>
      <c r="GPJ109" s="229"/>
      <c r="GPK109" s="229"/>
      <c r="GPL109" s="229"/>
      <c r="GPM109" s="229"/>
      <c r="GPN109" s="229"/>
      <c r="GPO109" s="229"/>
      <c r="GPP109" s="229"/>
      <c r="GPQ109" s="229"/>
      <c r="GPR109" s="229"/>
      <c r="GPS109" s="229"/>
      <c r="GPT109" s="229"/>
      <c r="GPU109" s="229"/>
      <c r="GPV109" s="229"/>
      <c r="GPW109" s="229"/>
      <c r="GPX109" s="229"/>
      <c r="GPY109" s="229"/>
      <c r="GPZ109" s="229"/>
      <c r="GQA109" s="229"/>
      <c r="GQB109" s="229"/>
      <c r="GQC109" s="229"/>
      <c r="GQD109" s="229"/>
      <c r="GQE109" s="229"/>
      <c r="GQF109" s="229"/>
      <c r="GQG109" s="229"/>
      <c r="GQH109" s="229"/>
      <c r="GQI109" s="229"/>
      <c r="GQJ109" s="229"/>
      <c r="GQK109" s="229"/>
      <c r="GQL109" s="229"/>
      <c r="GQM109" s="229"/>
      <c r="GQN109" s="229"/>
      <c r="GQO109" s="229"/>
      <c r="GQP109" s="229"/>
      <c r="GQQ109" s="229"/>
      <c r="GQR109" s="229"/>
      <c r="GQS109" s="229"/>
      <c r="GQT109" s="229"/>
      <c r="GQU109" s="229"/>
      <c r="GQV109" s="229"/>
      <c r="GQW109" s="229"/>
      <c r="GQX109" s="229"/>
      <c r="GQY109" s="229"/>
      <c r="GQZ109" s="229"/>
      <c r="GRA109" s="229"/>
      <c r="GRB109" s="229"/>
      <c r="GRC109" s="229"/>
      <c r="GRD109" s="229"/>
      <c r="GRE109" s="229"/>
      <c r="GRF109" s="229"/>
      <c r="GRG109" s="229"/>
      <c r="GRH109" s="229"/>
      <c r="GRI109" s="229"/>
      <c r="GRJ109" s="229"/>
      <c r="GRK109" s="229"/>
      <c r="GRL109" s="229"/>
      <c r="GRM109" s="229"/>
      <c r="GRN109" s="229"/>
      <c r="GRO109" s="229"/>
      <c r="GRP109" s="229"/>
      <c r="GRQ109" s="229"/>
      <c r="GRR109" s="229"/>
      <c r="GRS109" s="229"/>
      <c r="GRT109" s="229"/>
      <c r="GRU109" s="229"/>
      <c r="GRV109" s="229"/>
      <c r="GRW109" s="229"/>
      <c r="GRX109" s="229"/>
      <c r="GRY109" s="229"/>
      <c r="GRZ109" s="229"/>
      <c r="GSA109" s="229"/>
      <c r="GSB109" s="229"/>
      <c r="GSC109" s="229"/>
      <c r="GSD109" s="229"/>
      <c r="GSE109" s="229"/>
      <c r="GSF109" s="229"/>
      <c r="GSG109" s="229"/>
      <c r="GSH109" s="229"/>
      <c r="GSI109" s="229"/>
      <c r="GSJ109" s="229"/>
      <c r="GSK109" s="229"/>
      <c r="GSL109" s="229"/>
      <c r="GSM109" s="229"/>
      <c r="GSN109" s="229"/>
      <c r="GSO109" s="229"/>
      <c r="GSP109" s="229"/>
      <c r="GSQ109" s="229"/>
      <c r="GSR109" s="229"/>
      <c r="GSS109" s="229"/>
      <c r="GST109" s="229"/>
      <c r="GSU109" s="229"/>
      <c r="GSV109" s="229"/>
      <c r="GSW109" s="229"/>
      <c r="GSX109" s="229"/>
      <c r="GSY109" s="229"/>
      <c r="GSZ109" s="229"/>
      <c r="GTA109" s="229"/>
      <c r="GTB109" s="229"/>
      <c r="GTC109" s="229"/>
      <c r="GTD109" s="229"/>
      <c r="GTE109" s="229"/>
      <c r="GTF109" s="229"/>
      <c r="GTG109" s="229"/>
      <c r="GTH109" s="229"/>
      <c r="GTI109" s="229"/>
      <c r="GTJ109" s="229"/>
      <c r="GTK109" s="229"/>
      <c r="GTL109" s="229"/>
      <c r="GTM109" s="229"/>
      <c r="GTN109" s="229"/>
      <c r="GTO109" s="229"/>
      <c r="GTP109" s="229"/>
      <c r="GTQ109" s="229"/>
      <c r="GTR109" s="229"/>
      <c r="GTS109" s="229"/>
      <c r="GTT109" s="229"/>
      <c r="GTU109" s="229"/>
      <c r="GTV109" s="229"/>
      <c r="GTW109" s="229"/>
      <c r="GTX109" s="229"/>
      <c r="GTY109" s="229"/>
      <c r="GTZ109" s="229"/>
      <c r="GUA109" s="229"/>
      <c r="GUB109" s="229"/>
      <c r="GUC109" s="229"/>
      <c r="GUD109" s="229"/>
      <c r="GUE109" s="229"/>
      <c r="GUF109" s="229"/>
      <c r="GUG109" s="229"/>
      <c r="GUH109" s="229"/>
      <c r="GUI109" s="229"/>
      <c r="GUJ109" s="229"/>
      <c r="GUK109" s="229"/>
      <c r="GUL109" s="229"/>
      <c r="GUM109" s="229"/>
      <c r="GUN109" s="229"/>
      <c r="GUO109" s="229"/>
      <c r="GUP109" s="229"/>
      <c r="GUQ109" s="229"/>
      <c r="GUR109" s="229"/>
      <c r="GUS109" s="229"/>
      <c r="GUT109" s="229"/>
      <c r="GUU109" s="229"/>
      <c r="GUV109" s="229"/>
      <c r="GUW109" s="229"/>
      <c r="GUX109" s="229"/>
      <c r="GUY109" s="229"/>
      <c r="GUZ109" s="229"/>
      <c r="GVA109" s="229"/>
      <c r="GVB109" s="229"/>
      <c r="GVC109" s="229"/>
      <c r="GVD109" s="229"/>
      <c r="GVE109" s="229"/>
      <c r="GVF109" s="229"/>
      <c r="GVG109" s="229"/>
      <c r="GVH109" s="229"/>
      <c r="GVI109" s="229"/>
      <c r="GVJ109" s="229"/>
      <c r="GVK109" s="229"/>
      <c r="GVL109" s="229"/>
      <c r="GVM109" s="229"/>
      <c r="GVN109" s="229"/>
      <c r="GVO109" s="229"/>
      <c r="GVP109" s="229"/>
      <c r="GVQ109" s="229"/>
      <c r="GVR109" s="229"/>
      <c r="GVS109" s="229"/>
      <c r="GVT109" s="229"/>
      <c r="GVU109" s="229"/>
      <c r="GVV109" s="229"/>
      <c r="GVW109" s="229"/>
      <c r="GVX109" s="229"/>
      <c r="GVY109" s="229"/>
      <c r="GVZ109" s="229"/>
      <c r="GWA109" s="229"/>
      <c r="GWB109" s="229"/>
      <c r="GWC109" s="229"/>
      <c r="GWD109" s="229"/>
      <c r="GWE109" s="229"/>
      <c r="GWF109" s="229"/>
      <c r="GWG109" s="229"/>
      <c r="GWH109" s="229"/>
      <c r="GWI109" s="229"/>
      <c r="GWJ109" s="229"/>
      <c r="GWK109" s="229"/>
      <c r="GWL109" s="229"/>
      <c r="GWM109" s="229"/>
      <c r="GWN109" s="229"/>
      <c r="GWO109" s="229"/>
      <c r="GWP109" s="229"/>
      <c r="GWQ109" s="229"/>
      <c r="GWR109" s="229"/>
      <c r="GWS109" s="229"/>
      <c r="GWT109" s="229"/>
      <c r="GWU109" s="229"/>
      <c r="GWV109" s="229"/>
      <c r="GWW109" s="229"/>
      <c r="GWX109" s="229"/>
      <c r="GWY109" s="229"/>
      <c r="GWZ109" s="229"/>
      <c r="GXA109" s="229"/>
      <c r="GXB109" s="229"/>
      <c r="GXC109" s="229"/>
      <c r="GXD109" s="229"/>
      <c r="GXE109" s="229"/>
      <c r="GXF109" s="229"/>
      <c r="GXG109" s="229"/>
      <c r="GXH109" s="229"/>
      <c r="GXI109" s="229"/>
      <c r="GXJ109" s="229"/>
      <c r="GXK109" s="229"/>
      <c r="GXL109" s="229"/>
      <c r="GXM109" s="229"/>
      <c r="GXN109" s="229"/>
      <c r="GXO109" s="229"/>
      <c r="GXP109" s="229"/>
      <c r="GXQ109" s="229"/>
      <c r="GXR109" s="229"/>
      <c r="GXS109" s="229"/>
      <c r="GXT109" s="229"/>
      <c r="GXU109" s="229"/>
      <c r="GXV109" s="229"/>
      <c r="GXW109" s="229"/>
      <c r="GXX109" s="229"/>
      <c r="GXY109" s="229"/>
      <c r="GXZ109" s="229"/>
      <c r="GYA109" s="229"/>
      <c r="GYB109" s="229"/>
      <c r="GYC109" s="229"/>
      <c r="GYD109" s="229"/>
      <c r="GYE109" s="229"/>
      <c r="GYF109" s="229"/>
      <c r="GYG109" s="229"/>
      <c r="GYH109" s="229"/>
      <c r="GYI109" s="229"/>
      <c r="GYJ109" s="229"/>
      <c r="GYK109" s="229"/>
      <c r="GYL109" s="229"/>
      <c r="GYM109" s="229"/>
      <c r="GYN109" s="229"/>
      <c r="GYO109" s="229"/>
      <c r="GYP109" s="229"/>
      <c r="GYQ109" s="229"/>
      <c r="GYR109" s="229"/>
      <c r="GYS109" s="229"/>
      <c r="GYT109" s="229"/>
      <c r="GYU109" s="229"/>
      <c r="GYV109" s="229"/>
      <c r="GYW109" s="229"/>
      <c r="GYX109" s="229"/>
      <c r="GYY109" s="229"/>
      <c r="GYZ109" s="229"/>
      <c r="GZA109" s="229"/>
      <c r="GZB109" s="229"/>
      <c r="GZC109" s="229"/>
      <c r="GZD109" s="229"/>
      <c r="GZE109" s="229"/>
      <c r="GZF109" s="229"/>
      <c r="GZG109" s="229"/>
      <c r="GZH109" s="229"/>
      <c r="GZI109" s="229"/>
      <c r="GZJ109" s="229"/>
      <c r="GZK109" s="229"/>
      <c r="GZL109" s="229"/>
      <c r="GZM109" s="229"/>
      <c r="GZN109" s="229"/>
      <c r="GZO109" s="229"/>
      <c r="GZP109" s="229"/>
      <c r="GZQ109" s="229"/>
      <c r="GZR109" s="229"/>
      <c r="GZS109" s="229"/>
      <c r="GZT109" s="229"/>
      <c r="GZU109" s="229"/>
      <c r="GZV109" s="229"/>
      <c r="GZW109" s="229"/>
      <c r="GZX109" s="229"/>
      <c r="GZY109" s="229"/>
      <c r="GZZ109" s="229"/>
      <c r="HAA109" s="229"/>
      <c r="HAB109" s="229"/>
      <c r="HAC109" s="229"/>
      <c r="HAD109" s="229"/>
      <c r="HAE109" s="229"/>
      <c r="HAF109" s="229"/>
      <c r="HAG109" s="229"/>
      <c r="HAH109" s="229"/>
      <c r="HAI109" s="229"/>
      <c r="HAJ109" s="229"/>
      <c r="HAK109" s="229"/>
      <c r="HAL109" s="229"/>
      <c r="HAM109" s="229"/>
      <c r="HAN109" s="229"/>
      <c r="HAO109" s="229"/>
      <c r="HAP109" s="229"/>
      <c r="HAQ109" s="229"/>
      <c r="HAR109" s="229"/>
      <c r="HAS109" s="229"/>
      <c r="HAT109" s="229"/>
      <c r="HAU109" s="229"/>
      <c r="HAV109" s="229"/>
      <c r="HAW109" s="229"/>
      <c r="HAX109" s="229"/>
      <c r="HAY109" s="229"/>
      <c r="HAZ109" s="229"/>
      <c r="HBA109" s="229"/>
      <c r="HBB109" s="229"/>
      <c r="HBC109" s="229"/>
      <c r="HBD109" s="229"/>
      <c r="HBE109" s="229"/>
      <c r="HBF109" s="229"/>
      <c r="HBG109" s="229"/>
      <c r="HBH109" s="229"/>
      <c r="HBI109" s="229"/>
      <c r="HBJ109" s="229"/>
      <c r="HBK109" s="229"/>
      <c r="HBL109" s="229"/>
      <c r="HBM109" s="229"/>
      <c r="HBN109" s="229"/>
      <c r="HBO109" s="229"/>
      <c r="HBP109" s="229"/>
      <c r="HBQ109" s="229"/>
      <c r="HBR109" s="229"/>
      <c r="HBS109" s="229"/>
      <c r="HBT109" s="229"/>
      <c r="HBU109" s="229"/>
      <c r="HBV109" s="229"/>
      <c r="HBW109" s="229"/>
      <c r="HBX109" s="229"/>
      <c r="HBY109" s="229"/>
      <c r="HBZ109" s="229"/>
      <c r="HCA109" s="229"/>
      <c r="HCB109" s="229"/>
      <c r="HCC109" s="229"/>
      <c r="HCD109" s="229"/>
      <c r="HCE109" s="229"/>
      <c r="HCF109" s="229"/>
      <c r="HCG109" s="229"/>
      <c r="HCH109" s="229"/>
      <c r="HCI109" s="229"/>
      <c r="HCJ109" s="229"/>
      <c r="HCK109" s="229"/>
      <c r="HCL109" s="229"/>
      <c r="HCM109" s="229"/>
      <c r="HCN109" s="229"/>
      <c r="HCO109" s="229"/>
      <c r="HCP109" s="229"/>
      <c r="HCQ109" s="229"/>
      <c r="HCR109" s="229"/>
      <c r="HCS109" s="229"/>
      <c r="HCT109" s="229"/>
      <c r="HCU109" s="229"/>
      <c r="HCV109" s="229"/>
      <c r="HCW109" s="229"/>
      <c r="HCX109" s="229"/>
      <c r="HCY109" s="229"/>
      <c r="HCZ109" s="229"/>
      <c r="HDA109" s="229"/>
      <c r="HDB109" s="229"/>
      <c r="HDC109" s="229"/>
      <c r="HDD109" s="229"/>
      <c r="HDE109" s="229"/>
      <c r="HDF109" s="229"/>
      <c r="HDG109" s="229"/>
      <c r="HDH109" s="229"/>
      <c r="HDI109" s="229"/>
      <c r="HDJ109" s="229"/>
      <c r="HDK109" s="229"/>
      <c r="HDL109" s="229"/>
      <c r="HDM109" s="229"/>
      <c r="HDN109" s="229"/>
      <c r="HDO109" s="229"/>
      <c r="HDP109" s="229"/>
      <c r="HDQ109" s="229"/>
      <c r="HDR109" s="229"/>
      <c r="HDS109" s="229"/>
      <c r="HDT109" s="229"/>
      <c r="HDU109" s="229"/>
      <c r="HDV109" s="229"/>
      <c r="HDW109" s="229"/>
      <c r="HDX109" s="229"/>
      <c r="HDY109" s="229"/>
      <c r="HDZ109" s="229"/>
      <c r="HEA109" s="229"/>
      <c r="HEB109" s="229"/>
      <c r="HEC109" s="229"/>
      <c r="HED109" s="229"/>
      <c r="HEE109" s="229"/>
      <c r="HEF109" s="229"/>
      <c r="HEG109" s="229"/>
      <c r="HEH109" s="229"/>
      <c r="HEI109" s="229"/>
      <c r="HEJ109" s="229"/>
      <c r="HEK109" s="229"/>
      <c r="HEL109" s="229"/>
      <c r="HEM109" s="229"/>
      <c r="HEN109" s="229"/>
      <c r="HEO109" s="229"/>
      <c r="HEP109" s="229"/>
      <c r="HEQ109" s="229"/>
      <c r="HER109" s="229"/>
      <c r="HES109" s="229"/>
      <c r="HET109" s="229"/>
      <c r="HEU109" s="229"/>
      <c r="HEV109" s="229"/>
      <c r="HEW109" s="229"/>
      <c r="HEX109" s="229"/>
      <c r="HEY109" s="229"/>
      <c r="HEZ109" s="229"/>
      <c r="HFA109" s="229"/>
      <c r="HFB109" s="229"/>
      <c r="HFC109" s="229"/>
      <c r="HFD109" s="229"/>
      <c r="HFE109" s="229"/>
      <c r="HFF109" s="229"/>
      <c r="HFG109" s="229"/>
      <c r="HFH109" s="229"/>
      <c r="HFI109" s="229"/>
      <c r="HFJ109" s="229"/>
      <c r="HFK109" s="229"/>
      <c r="HFL109" s="229"/>
      <c r="HFM109" s="229"/>
      <c r="HFN109" s="229"/>
      <c r="HFO109" s="229"/>
      <c r="HFP109" s="229"/>
      <c r="HFQ109" s="229"/>
      <c r="HFR109" s="229"/>
      <c r="HFS109" s="229"/>
      <c r="HFT109" s="229"/>
      <c r="HFU109" s="229"/>
      <c r="HFV109" s="229"/>
      <c r="HFW109" s="229"/>
      <c r="HFX109" s="229"/>
      <c r="HFY109" s="229"/>
      <c r="HFZ109" s="229"/>
      <c r="HGA109" s="229"/>
      <c r="HGB109" s="229"/>
      <c r="HGC109" s="229"/>
      <c r="HGD109" s="229"/>
      <c r="HGE109" s="229"/>
      <c r="HGF109" s="229"/>
      <c r="HGG109" s="229"/>
      <c r="HGH109" s="229"/>
      <c r="HGI109" s="229"/>
      <c r="HGJ109" s="229"/>
      <c r="HGK109" s="229"/>
      <c r="HGL109" s="229"/>
      <c r="HGM109" s="229"/>
      <c r="HGN109" s="229"/>
      <c r="HGO109" s="229"/>
      <c r="HGP109" s="229"/>
      <c r="HGQ109" s="229"/>
      <c r="HGR109" s="229"/>
      <c r="HGS109" s="229"/>
      <c r="HGT109" s="229"/>
      <c r="HGU109" s="229"/>
      <c r="HGV109" s="229"/>
      <c r="HGW109" s="229"/>
      <c r="HGX109" s="229"/>
      <c r="HGY109" s="229"/>
      <c r="HGZ109" s="229"/>
      <c r="HHA109" s="229"/>
      <c r="HHB109" s="229"/>
      <c r="HHC109" s="229"/>
      <c r="HHD109" s="229"/>
      <c r="HHE109" s="229"/>
      <c r="HHF109" s="229"/>
      <c r="HHG109" s="229"/>
      <c r="HHH109" s="229"/>
      <c r="HHI109" s="229"/>
      <c r="HHJ109" s="229"/>
      <c r="HHK109" s="229"/>
      <c r="HHL109" s="229"/>
      <c r="HHM109" s="229"/>
      <c r="HHN109" s="229"/>
      <c r="HHO109" s="229"/>
      <c r="HHP109" s="229"/>
      <c r="HHQ109" s="229"/>
      <c r="HHR109" s="229"/>
      <c r="HHS109" s="229"/>
      <c r="HHT109" s="229"/>
      <c r="HHU109" s="229"/>
      <c r="HHV109" s="229"/>
      <c r="HHW109" s="229"/>
      <c r="HHX109" s="229"/>
      <c r="HHY109" s="229"/>
      <c r="HHZ109" s="229"/>
      <c r="HIA109" s="229"/>
      <c r="HIB109" s="229"/>
      <c r="HIC109" s="229"/>
      <c r="HID109" s="229"/>
      <c r="HIE109" s="229"/>
      <c r="HIF109" s="229"/>
      <c r="HIG109" s="229"/>
      <c r="HIH109" s="229"/>
      <c r="HII109" s="229"/>
      <c r="HIJ109" s="229"/>
      <c r="HIK109" s="229"/>
      <c r="HIL109" s="229"/>
      <c r="HIM109" s="229"/>
      <c r="HIN109" s="229"/>
      <c r="HIO109" s="229"/>
      <c r="HIP109" s="229"/>
      <c r="HIQ109" s="229"/>
      <c r="HIR109" s="229"/>
      <c r="HIS109" s="229"/>
      <c r="HIT109" s="229"/>
      <c r="HIU109" s="229"/>
      <c r="HIV109" s="229"/>
      <c r="HIW109" s="229"/>
      <c r="HIX109" s="229"/>
      <c r="HIY109" s="229"/>
      <c r="HIZ109" s="229"/>
      <c r="HJA109" s="229"/>
      <c r="HJB109" s="229"/>
      <c r="HJC109" s="229"/>
      <c r="HJD109" s="229"/>
      <c r="HJE109" s="229"/>
      <c r="HJF109" s="229"/>
      <c r="HJG109" s="229"/>
      <c r="HJH109" s="229"/>
      <c r="HJI109" s="229"/>
      <c r="HJJ109" s="229"/>
      <c r="HJK109" s="229"/>
      <c r="HJL109" s="229"/>
      <c r="HJM109" s="229"/>
      <c r="HJN109" s="229"/>
      <c r="HJO109" s="229"/>
      <c r="HJP109" s="229"/>
      <c r="HJQ109" s="229"/>
      <c r="HJR109" s="229"/>
      <c r="HJS109" s="229"/>
      <c r="HJT109" s="229"/>
      <c r="HJU109" s="229"/>
      <c r="HJV109" s="229"/>
      <c r="HJW109" s="229"/>
      <c r="HJX109" s="229"/>
      <c r="HJY109" s="229"/>
      <c r="HJZ109" s="229"/>
      <c r="HKA109" s="229"/>
      <c r="HKB109" s="229"/>
      <c r="HKC109" s="229"/>
      <c r="HKD109" s="229"/>
      <c r="HKE109" s="229"/>
      <c r="HKF109" s="229"/>
      <c r="HKG109" s="229"/>
      <c r="HKH109" s="229"/>
      <c r="HKI109" s="229"/>
      <c r="HKJ109" s="229"/>
      <c r="HKK109" s="229"/>
      <c r="HKL109" s="229"/>
      <c r="HKM109" s="229"/>
      <c r="HKN109" s="229"/>
      <c r="HKO109" s="229"/>
      <c r="HKP109" s="229"/>
      <c r="HKQ109" s="229"/>
      <c r="HKR109" s="229"/>
      <c r="HKS109" s="229"/>
      <c r="HKT109" s="229"/>
      <c r="HKU109" s="229"/>
      <c r="HKV109" s="229"/>
      <c r="HKW109" s="229"/>
      <c r="HKX109" s="229"/>
      <c r="HKY109" s="229"/>
      <c r="HKZ109" s="229"/>
      <c r="HLA109" s="229"/>
      <c r="HLB109" s="229"/>
      <c r="HLC109" s="229"/>
      <c r="HLD109" s="229"/>
      <c r="HLE109" s="229"/>
      <c r="HLF109" s="229"/>
      <c r="HLG109" s="229"/>
      <c r="HLH109" s="229"/>
      <c r="HLI109" s="229"/>
      <c r="HLJ109" s="229"/>
      <c r="HLK109" s="229"/>
      <c r="HLL109" s="229"/>
      <c r="HLM109" s="229"/>
      <c r="HLN109" s="229"/>
      <c r="HLO109" s="229"/>
      <c r="HLP109" s="229"/>
      <c r="HLQ109" s="229"/>
      <c r="HLR109" s="229"/>
      <c r="HLS109" s="229"/>
      <c r="HLT109" s="229"/>
      <c r="HLU109" s="229"/>
      <c r="HLV109" s="229"/>
      <c r="HLW109" s="229"/>
      <c r="HLX109" s="229"/>
      <c r="HLY109" s="229"/>
      <c r="HLZ109" s="229"/>
      <c r="HMA109" s="229"/>
      <c r="HMB109" s="229"/>
      <c r="HMC109" s="229"/>
      <c r="HMD109" s="229"/>
      <c r="HME109" s="229"/>
      <c r="HMF109" s="229"/>
      <c r="HMG109" s="229"/>
      <c r="HMH109" s="229"/>
      <c r="HMI109" s="229"/>
      <c r="HMJ109" s="229"/>
      <c r="HMK109" s="229"/>
      <c r="HML109" s="229"/>
      <c r="HMM109" s="229"/>
      <c r="HMN109" s="229"/>
      <c r="HMO109" s="229"/>
      <c r="HMP109" s="229"/>
      <c r="HMQ109" s="229"/>
      <c r="HMR109" s="229"/>
      <c r="HMS109" s="229"/>
      <c r="HMT109" s="229"/>
      <c r="HMU109" s="229"/>
      <c r="HMV109" s="229"/>
      <c r="HMW109" s="229"/>
      <c r="HMX109" s="229"/>
      <c r="HMY109" s="229"/>
      <c r="HMZ109" s="229"/>
      <c r="HNA109" s="229"/>
      <c r="HNB109" s="229"/>
      <c r="HNC109" s="229"/>
      <c r="HND109" s="229"/>
      <c r="HNE109" s="229"/>
      <c r="HNF109" s="229"/>
      <c r="HNG109" s="229"/>
      <c r="HNH109" s="229"/>
      <c r="HNI109" s="229"/>
      <c r="HNJ109" s="229"/>
      <c r="HNK109" s="229"/>
      <c r="HNL109" s="229"/>
      <c r="HNM109" s="229"/>
      <c r="HNN109" s="229"/>
      <c r="HNO109" s="229"/>
      <c r="HNP109" s="229"/>
      <c r="HNQ109" s="229"/>
      <c r="HNR109" s="229"/>
      <c r="HNS109" s="229"/>
      <c r="HNT109" s="229"/>
      <c r="HNU109" s="229"/>
      <c r="HNV109" s="229"/>
      <c r="HNW109" s="229"/>
      <c r="HNX109" s="229"/>
      <c r="HNY109" s="229"/>
      <c r="HNZ109" s="229"/>
      <c r="HOA109" s="229"/>
      <c r="HOB109" s="229"/>
      <c r="HOC109" s="229"/>
      <c r="HOD109" s="229"/>
      <c r="HOE109" s="229"/>
      <c r="HOF109" s="229"/>
      <c r="HOG109" s="229"/>
      <c r="HOH109" s="229"/>
      <c r="HOI109" s="229"/>
      <c r="HOJ109" s="229"/>
      <c r="HOK109" s="229"/>
      <c r="HOL109" s="229"/>
      <c r="HOM109" s="229"/>
      <c r="HON109" s="229"/>
      <c r="HOO109" s="229"/>
      <c r="HOP109" s="229"/>
      <c r="HOQ109" s="229"/>
      <c r="HOR109" s="229"/>
      <c r="HOS109" s="229"/>
      <c r="HOT109" s="229"/>
      <c r="HOU109" s="229"/>
      <c r="HOV109" s="229"/>
      <c r="HOW109" s="229"/>
      <c r="HOX109" s="229"/>
      <c r="HOY109" s="229"/>
      <c r="HOZ109" s="229"/>
      <c r="HPA109" s="229"/>
      <c r="HPB109" s="229"/>
      <c r="HPC109" s="229"/>
      <c r="HPD109" s="229"/>
      <c r="HPE109" s="229"/>
      <c r="HPF109" s="229"/>
      <c r="HPG109" s="229"/>
      <c r="HPH109" s="229"/>
      <c r="HPI109" s="229"/>
      <c r="HPJ109" s="229"/>
      <c r="HPK109" s="229"/>
      <c r="HPL109" s="229"/>
      <c r="HPM109" s="229"/>
      <c r="HPN109" s="229"/>
      <c r="HPO109" s="229"/>
      <c r="HPP109" s="229"/>
      <c r="HPQ109" s="229"/>
      <c r="HPR109" s="229"/>
      <c r="HPS109" s="229"/>
      <c r="HPT109" s="229"/>
      <c r="HPU109" s="229"/>
      <c r="HPV109" s="229"/>
      <c r="HPW109" s="229"/>
      <c r="HPX109" s="229"/>
      <c r="HPY109" s="229"/>
      <c r="HPZ109" s="229"/>
      <c r="HQA109" s="229"/>
      <c r="HQB109" s="229"/>
      <c r="HQC109" s="229"/>
      <c r="HQD109" s="229"/>
      <c r="HQE109" s="229"/>
      <c r="HQF109" s="229"/>
      <c r="HQG109" s="229"/>
      <c r="HQH109" s="229"/>
      <c r="HQI109" s="229"/>
      <c r="HQJ109" s="229"/>
      <c r="HQK109" s="229"/>
      <c r="HQL109" s="229"/>
      <c r="HQM109" s="229"/>
      <c r="HQN109" s="229"/>
      <c r="HQO109" s="229"/>
      <c r="HQP109" s="229"/>
      <c r="HQQ109" s="229"/>
      <c r="HQR109" s="229"/>
      <c r="HQS109" s="229"/>
      <c r="HQT109" s="229"/>
      <c r="HQU109" s="229"/>
      <c r="HQV109" s="229"/>
      <c r="HQW109" s="229"/>
      <c r="HQX109" s="229"/>
      <c r="HQY109" s="229"/>
      <c r="HQZ109" s="229"/>
      <c r="HRA109" s="229"/>
      <c r="HRB109" s="229"/>
      <c r="HRC109" s="229"/>
      <c r="HRD109" s="229"/>
      <c r="HRE109" s="229"/>
      <c r="HRF109" s="229"/>
      <c r="HRG109" s="229"/>
      <c r="HRH109" s="229"/>
      <c r="HRI109" s="229"/>
      <c r="HRJ109" s="229"/>
      <c r="HRK109" s="229"/>
      <c r="HRL109" s="229"/>
      <c r="HRM109" s="229"/>
      <c r="HRN109" s="229"/>
      <c r="HRO109" s="229"/>
      <c r="HRP109" s="229"/>
      <c r="HRQ109" s="229"/>
      <c r="HRR109" s="229"/>
      <c r="HRS109" s="229"/>
      <c r="HRT109" s="229"/>
      <c r="HRU109" s="229"/>
      <c r="HRV109" s="229"/>
      <c r="HRW109" s="229"/>
      <c r="HRX109" s="229"/>
      <c r="HRY109" s="229"/>
      <c r="HRZ109" s="229"/>
      <c r="HSA109" s="229"/>
      <c r="HSB109" s="229"/>
      <c r="HSC109" s="229"/>
      <c r="HSD109" s="229"/>
      <c r="HSE109" s="229"/>
      <c r="HSF109" s="229"/>
      <c r="HSG109" s="229"/>
      <c r="HSH109" s="229"/>
      <c r="HSI109" s="229"/>
      <c r="HSJ109" s="229"/>
      <c r="HSK109" s="229"/>
      <c r="HSL109" s="229"/>
      <c r="HSM109" s="229"/>
      <c r="HSN109" s="229"/>
      <c r="HSO109" s="229"/>
      <c r="HSP109" s="229"/>
      <c r="HSQ109" s="229"/>
      <c r="HSR109" s="229"/>
      <c r="HSS109" s="229"/>
      <c r="HST109" s="229"/>
      <c r="HSU109" s="229"/>
      <c r="HSV109" s="229"/>
      <c r="HSW109" s="229"/>
      <c r="HSX109" s="229"/>
      <c r="HSY109" s="229"/>
      <c r="HSZ109" s="229"/>
      <c r="HTA109" s="229"/>
      <c r="HTB109" s="229"/>
      <c r="HTC109" s="229"/>
      <c r="HTD109" s="229"/>
      <c r="HTE109" s="229"/>
      <c r="HTF109" s="229"/>
      <c r="HTG109" s="229"/>
      <c r="HTH109" s="229"/>
      <c r="HTI109" s="229"/>
      <c r="HTJ109" s="229"/>
      <c r="HTK109" s="229"/>
      <c r="HTL109" s="229"/>
      <c r="HTM109" s="229"/>
      <c r="HTN109" s="229"/>
      <c r="HTO109" s="229"/>
      <c r="HTP109" s="229"/>
      <c r="HTQ109" s="229"/>
      <c r="HTR109" s="229"/>
      <c r="HTS109" s="229"/>
      <c r="HTT109" s="229"/>
      <c r="HTU109" s="229"/>
      <c r="HTV109" s="229"/>
      <c r="HTW109" s="229"/>
      <c r="HTX109" s="229"/>
      <c r="HTY109" s="229"/>
      <c r="HTZ109" s="229"/>
      <c r="HUA109" s="229"/>
      <c r="HUB109" s="229"/>
      <c r="HUC109" s="229"/>
      <c r="HUD109" s="229"/>
      <c r="HUE109" s="229"/>
      <c r="HUF109" s="229"/>
      <c r="HUG109" s="229"/>
      <c r="HUH109" s="229"/>
      <c r="HUI109" s="229"/>
      <c r="HUJ109" s="229"/>
      <c r="HUK109" s="229"/>
      <c r="HUL109" s="229"/>
      <c r="HUM109" s="229"/>
      <c r="HUN109" s="229"/>
      <c r="HUO109" s="229"/>
      <c r="HUP109" s="229"/>
      <c r="HUQ109" s="229"/>
      <c r="HUR109" s="229"/>
      <c r="HUS109" s="229"/>
      <c r="HUT109" s="229"/>
      <c r="HUU109" s="229"/>
      <c r="HUV109" s="229"/>
      <c r="HUW109" s="229"/>
      <c r="HUX109" s="229"/>
      <c r="HUY109" s="229"/>
      <c r="HUZ109" s="229"/>
      <c r="HVA109" s="229"/>
      <c r="HVB109" s="229"/>
      <c r="HVC109" s="229"/>
      <c r="HVD109" s="229"/>
      <c r="HVE109" s="229"/>
      <c r="HVF109" s="229"/>
      <c r="HVG109" s="229"/>
      <c r="HVH109" s="229"/>
      <c r="HVI109" s="229"/>
      <c r="HVJ109" s="229"/>
      <c r="HVK109" s="229"/>
      <c r="HVL109" s="229"/>
      <c r="HVM109" s="229"/>
      <c r="HVN109" s="229"/>
      <c r="HVO109" s="229"/>
      <c r="HVP109" s="229"/>
      <c r="HVQ109" s="229"/>
      <c r="HVR109" s="229"/>
      <c r="HVS109" s="229"/>
      <c r="HVT109" s="229"/>
      <c r="HVU109" s="229"/>
      <c r="HVV109" s="229"/>
      <c r="HVW109" s="229"/>
      <c r="HVX109" s="229"/>
      <c r="HVY109" s="229"/>
      <c r="HVZ109" s="229"/>
      <c r="HWA109" s="229"/>
      <c r="HWB109" s="229"/>
      <c r="HWC109" s="229"/>
      <c r="HWD109" s="229"/>
      <c r="HWE109" s="229"/>
      <c r="HWF109" s="229"/>
      <c r="HWG109" s="229"/>
      <c r="HWH109" s="229"/>
      <c r="HWI109" s="229"/>
      <c r="HWJ109" s="229"/>
      <c r="HWK109" s="229"/>
      <c r="HWL109" s="229"/>
      <c r="HWM109" s="229"/>
      <c r="HWN109" s="229"/>
      <c r="HWO109" s="229"/>
      <c r="HWP109" s="229"/>
      <c r="HWQ109" s="229"/>
      <c r="HWR109" s="229"/>
      <c r="HWS109" s="229"/>
      <c r="HWT109" s="229"/>
      <c r="HWU109" s="229"/>
      <c r="HWV109" s="229"/>
      <c r="HWW109" s="229"/>
      <c r="HWX109" s="229"/>
      <c r="HWY109" s="229"/>
      <c r="HWZ109" s="229"/>
      <c r="HXA109" s="229"/>
      <c r="HXB109" s="229"/>
      <c r="HXC109" s="229"/>
      <c r="HXD109" s="229"/>
      <c r="HXE109" s="229"/>
      <c r="HXF109" s="229"/>
      <c r="HXG109" s="229"/>
      <c r="HXH109" s="229"/>
      <c r="HXI109" s="229"/>
      <c r="HXJ109" s="229"/>
      <c r="HXK109" s="229"/>
      <c r="HXL109" s="229"/>
      <c r="HXM109" s="229"/>
      <c r="HXN109" s="229"/>
      <c r="HXO109" s="229"/>
      <c r="HXP109" s="229"/>
      <c r="HXQ109" s="229"/>
      <c r="HXR109" s="229"/>
      <c r="HXS109" s="229"/>
      <c r="HXT109" s="229"/>
      <c r="HXU109" s="229"/>
      <c r="HXV109" s="229"/>
      <c r="HXW109" s="229"/>
      <c r="HXX109" s="229"/>
      <c r="HXY109" s="229"/>
      <c r="HXZ109" s="229"/>
      <c r="HYA109" s="229"/>
      <c r="HYB109" s="229"/>
      <c r="HYC109" s="229"/>
      <c r="HYD109" s="229"/>
      <c r="HYE109" s="229"/>
      <c r="HYF109" s="229"/>
      <c r="HYG109" s="229"/>
      <c r="HYH109" s="229"/>
      <c r="HYI109" s="229"/>
      <c r="HYJ109" s="229"/>
      <c r="HYK109" s="229"/>
      <c r="HYL109" s="229"/>
      <c r="HYM109" s="229"/>
      <c r="HYN109" s="229"/>
      <c r="HYO109" s="229"/>
      <c r="HYP109" s="229"/>
      <c r="HYQ109" s="229"/>
      <c r="HYR109" s="229"/>
      <c r="HYS109" s="229"/>
      <c r="HYT109" s="229"/>
      <c r="HYU109" s="229"/>
      <c r="HYV109" s="229"/>
      <c r="HYW109" s="229"/>
      <c r="HYX109" s="229"/>
      <c r="HYY109" s="229"/>
      <c r="HYZ109" s="229"/>
      <c r="HZA109" s="229"/>
      <c r="HZB109" s="229"/>
      <c r="HZC109" s="229"/>
      <c r="HZD109" s="229"/>
      <c r="HZE109" s="229"/>
      <c r="HZF109" s="229"/>
      <c r="HZG109" s="229"/>
      <c r="HZH109" s="229"/>
      <c r="HZI109" s="229"/>
      <c r="HZJ109" s="229"/>
      <c r="HZK109" s="229"/>
      <c r="HZL109" s="229"/>
      <c r="HZM109" s="229"/>
      <c r="HZN109" s="229"/>
      <c r="HZO109" s="229"/>
      <c r="HZP109" s="229"/>
      <c r="HZQ109" s="229"/>
      <c r="HZR109" s="229"/>
      <c r="HZS109" s="229"/>
      <c r="HZT109" s="229"/>
      <c r="HZU109" s="229"/>
      <c r="HZV109" s="229"/>
      <c r="HZW109" s="229"/>
      <c r="HZX109" s="229"/>
      <c r="HZY109" s="229"/>
      <c r="HZZ109" s="229"/>
      <c r="IAA109" s="229"/>
      <c r="IAB109" s="229"/>
      <c r="IAC109" s="229"/>
      <c r="IAD109" s="229"/>
      <c r="IAE109" s="229"/>
      <c r="IAF109" s="229"/>
      <c r="IAG109" s="229"/>
      <c r="IAH109" s="229"/>
      <c r="IAI109" s="229"/>
      <c r="IAJ109" s="229"/>
      <c r="IAK109" s="229"/>
      <c r="IAL109" s="229"/>
      <c r="IAM109" s="229"/>
      <c r="IAN109" s="229"/>
      <c r="IAO109" s="229"/>
      <c r="IAP109" s="229"/>
      <c r="IAQ109" s="229"/>
      <c r="IAR109" s="229"/>
      <c r="IAS109" s="229"/>
      <c r="IAT109" s="229"/>
      <c r="IAU109" s="229"/>
      <c r="IAV109" s="229"/>
      <c r="IAW109" s="229"/>
      <c r="IAX109" s="229"/>
      <c r="IAY109" s="229"/>
      <c r="IAZ109" s="229"/>
      <c r="IBA109" s="229"/>
      <c r="IBB109" s="229"/>
      <c r="IBC109" s="229"/>
      <c r="IBD109" s="229"/>
      <c r="IBE109" s="229"/>
      <c r="IBF109" s="229"/>
      <c r="IBG109" s="229"/>
      <c r="IBH109" s="229"/>
      <c r="IBI109" s="229"/>
      <c r="IBJ109" s="229"/>
      <c r="IBK109" s="229"/>
      <c r="IBL109" s="229"/>
      <c r="IBM109" s="229"/>
      <c r="IBN109" s="229"/>
      <c r="IBO109" s="229"/>
      <c r="IBP109" s="229"/>
      <c r="IBQ109" s="229"/>
      <c r="IBR109" s="229"/>
      <c r="IBS109" s="229"/>
      <c r="IBT109" s="229"/>
      <c r="IBU109" s="229"/>
      <c r="IBV109" s="229"/>
      <c r="IBW109" s="229"/>
      <c r="IBX109" s="229"/>
      <c r="IBY109" s="229"/>
      <c r="IBZ109" s="229"/>
      <c r="ICA109" s="229"/>
      <c r="ICB109" s="229"/>
      <c r="ICC109" s="229"/>
      <c r="ICD109" s="229"/>
      <c r="ICE109" s="229"/>
      <c r="ICF109" s="229"/>
      <c r="ICG109" s="229"/>
      <c r="ICH109" s="229"/>
      <c r="ICI109" s="229"/>
      <c r="ICJ109" s="229"/>
      <c r="ICK109" s="229"/>
      <c r="ICL109" s="229"/>
      <c r="ICM109" s="229"/>
      <c r="ICN109" s="229"/>
      <c r="ICO109" s="229"/>
      <c r="ICP109" s="229"/>
      <c r="ICQ109" s="229"/>
      <c r="ICR109" s="229"/>
      <c r="ICS109" s="229"/>
      <c r="ICT109" s="229"/>
      <c r="ICU109" s="229"/>
      <c r="ICV109" s="229"/>
      <c r="ICW109" s="229"/>
      <c r="ICX109" s="229"/>
      <c r="ICY109" s="229"/>
      <c r="ICZ109" s="229"/>
      <c r="IDA109" s="229"/>
      <c r="IDB109" s="229"/>
      <c r="IDC109" s="229"/>
      <c r="IDD109" s="229"/>
      <c r="IDE109" s="229"/>
      <c r="IDF109" s="229"/>
      <c r="IDG109" s="229"/>
      <c r="IDH109" s="229"/>
      <c r="IDI109" s="229"/>
      <c r="IDJ109" s="229"/>
      <c r="IDK109" s="229"/>
      <c r="IDL109" s="229"/>
      <c r="IDM109" s="229"/>
      <c r="IDN109" s="229"/>
      <c r="IDO109" s="229"/>
      <c r="IDP109" s="229"/>
      <c r="IDQ109" s="229"/>
      <c r="IDR109" s="229"/>
      <c r="IDS109" s="229"/>
      <c r="IDT109" s="229"/>
      <c r="IDU109" s="229"/>
      <c r="IDV109" s="229"/>
      <c r="IDW109" s="229"/>
      <c r="IDX109" s="229"/>
      <c r="IDY109" s="229"/>
      <c r="IDZ109" s="229"/>
      <c r="IEA109" s="229"/>
      <c r="IEB109" s="229"/>
      <c r="IEC109" s="229"/>
      <c r="IED109" s="229"/>
      <c r="IEE109" s="229"/>
      <c r="IEF109" s="229"/>
      <c r="IEG109" s="229"/>
      <c r="IEH109" s="229"/>
      <c r="IEI109" s="229"/>
      <c r="IEJ109" s="229"/>
      <c r="IEK109" s="229"/>
      <c r="IEL109" s="229"/>
      <c r="IEM109" s="229"/>
      <c r="IEN109" s="229"/>
      <c r="IEO109" s="229"/>
      <c r="IEP109" s="229"/>
      <c r="IEQ109" s="229"/>
      <c r="IER109" s="229"/>
      <c r="IES109" s="229"/>
      <c r="IET109" s="229"/>
      <c r="IEU109" s="229"/>
      <c r="IEV109" s="229"/>
      <c r="IEW109" s="229"/>
      <c r="IEX109" s="229"/>
      <c r="IEY109" s="229"/>
      <c r="IEZ109" s="229"/>
      <c r="IFA109" s="229"/>
      <c r="IFB109" s="229"/>
      <c r="IFC109" s="229"/>
      <c r="IFD109" s="229"/>
      <c r="IFE109" s="229"/>
      <c r="IFF109" s="229"/>
      <c r="IFG109" s="229"/>
      <c r="IFH109" s="229"/>
      <c r="IFI109" s="229"/>
      <c r="IFJ109" s="229"/>
      <c r="IFK109" s="229"/>
      <c r="IFL109" s="229"/>
      <c r="IFM109" s="229"/>
      <c r="IFN109" s="229"/>
      <c r="IFO109" s="229"/>
      <c r="IFP109" s="229"/>
      <c r="IFQ109" s="229"/>
      <c r="IFR109" s="229"/>
      <c r="IFS109" s="229"/>
      <c r="IFT109" s="229"/>
      <c r="IFU109" s="229"/>
      <c r="IFV109" s="229"/>
      <c r="IFW109" s="229"/>
      <c r="IFX109" s="229"/>
      <c r="IFY109" s="229"/>
      <c r="IFZ109" s="229"/>
      <c r="IGA109" s="229"/>
      <c r="IGB109" s="229"/>
      <c r="IGC109" s="229"/>
      <c r="IGD109" s="229"/>
      <c r="IGE109" s="229"/>
      <c r="IGF109" s="229"/>
      <c r="IGG109" s="229"/>
      <c r="IGH109" s="229"/>
      <c r="IGI109" s="229"/>
      <c r="IGJ109" s="229"/>
      <c r="IGK109" s="229"/>
      <c r="IGL109" s="229"/>
      <c r="IGM109" s="229"/>
      <c r="IGN109" s="229"/>
      <c r="IGO109" s="229"/>
      <c r="IGP109" s="229"/>
      <c r="IGQ109" s="229"/>
      <c r="IGR109" s="229"/>
      <c r="IGS109" s="229"/>
      <c r="IGT109" s="229"/>
      <c r="IGU109" s="229"/>
      <c r="IGV109" s="229"/>
      <c r="IGW109" s="229"/>
      <c r="IGX109" s="229"/>
      <c r="IGY109" s="229"/>
      <c r="IGZ109" s="229"/>
      <c r="IHA109" s="229"/>
      <c r="IHB109" s="229"/>
      <c r="IHC109" s="229"/>
      <c r="IHD109" s="229"/>
      <c r="IHE109" s="229"/>
      <c r="IHF109" s="229"/>
      <c r="IHG109" s="229"/>
      <c r="IHH109" s="229"/>
      <c r="IHI109" s="229"/>
      <c r="IHJ109" s="229"/>
      <c r="IHK109" s="229"/>
      <c r="IHL109" s="229"/>
      <c r="IHM109" s="229"/>
      <c r="IHN109" s="229"/>
      <c r="IHO109" s="229"/>
      <c r="IHP109" s="229"/>
      <c r="IHQ109" s="229"/>
      <c r="IHR109" s="229"/>
      <c r="IHS109" s="229"/>
      <c r="IHT109" s="229"/>
      <c r="IHU109" s="229"/>
      <c r="IHV109" s="229"/>
      <c r="IHW109" s="229"/>
      <c r="IHX109" s="229"/>
      <c r="IHY109" s="229"/>
      <c r="IHZ109" s="229"/>
      <c r="IIA109" s="229"/>
      <c r="IIB109" s="229"/>
      <c r="IIC109" s="229"/>
      <c r="IID109" s="229"/>
      <c r="IIE109" s="229"/>
      <c r="IIF109" s="229"/>
      <c r="IIG109" s="229"/>
      <c r="IIH109" s="229"/>
      <c r="III109" s="229"/>
      <c r="IIJ109" s="229"/>
      <c r="IIK109" s="229"/>
      <c r="IIL109" s="229"/>
      <c r="IIM109" s="229"/>
      <c r="IIN109" s="229"/>
      <c r="IIO109" s="229"/>
      <c r="IIP109" s="229"/>
      <c r="IIQ109" s="229"/>
      <c r="IIR109" s="229"/>
      <c r="IIS109" s="229"/>
      <c r="IIT109" s="229"/>
      <c r="IIU109" s="229"/>
      <c r="IIV109" s="229"/>
      <c r="IIW109" s="229"/>
      <c r="IIX109" s="229"/>
      <c r="IIY109" s="229"/>
      <c r="IIZ109" s="229"/>
      <c r="IJA109" s="229"/>
      <c r="IJB109" s="229"/>
      <c r="IJC109" s="229"/>
      <c r="IJD109" s="229"/>
      <c r="IJE109" s="229"/>
      <c r="IJF109" s="229"/>
      <c r="IJG109" s="229"/>
      <c r="IJH109" s="229"/>
      <c r="IJI109" s="229"/>
      <c r="IJJ109" s="229"/>
      <c r="IJK109" s="229"/>
      <c r="IJL109" s="229"/>
      <c r="IJM109" s="229"/>
      <c r="IJN109" s="229"/>
      <c r="IJO109" s="229"/>
      <c r="IJP109" s="229"/>
      <c r="IJQ109" s="229"/>
      <c r="IJR109" s="229"/>
      <c r="IJS109" s="229"/>
      <c r="IJT109" s="229"/>
      <c r="IJU109" s="229"/>
      <c r="IJV109" s="229"/>
      <c r="IJW109" s="229"/>
      <c r="IJX109" s="229"/>
      <c r="IJY109" s="229"/>
      <c r="IJZ109" s="229"/>
      <c r="IKA109" s="229"/>
      <c r="IKB109" s="229"/>
      <c r="IKC109" s="229"/>
      <c r="IKD109" s="229"/>
      <c r="IKE109" s="229"/>
      <c r="IKF109" s="229"/>
      <c r="IKG109" s="229"/>
      <c r="IKH109" s="229"/>
      <c r="IKI109" s="229"/>
      <c r="IKJ109" s="229"/>
      <c r="IKK109" s="229"/>
      <c r="IKL109" s="229"/>
      <c r="IKM109" s="229"/>
      <c r="IKN109" s="229"/>
      <c r="IKO109" s="229"/>
      <c r="IKP109" s="229"/>
      <c r="IKQ109" s="229"/>
      <c r="IKR109" s="229"/>
      <c r="IKS109" s="229"/>
      <c r="IKT109" s="229"/>
      <c r="IKU109" s="229"/>
      <c r="IKV109" s="229"/>
      <c r="IKW109" s="229"/>
      <c r="IKX109" s="229"/>
      <c r="IKY109" s="229"/>
      <c r="IKZ109" s="229"/>
      <c r="ILA109" s="229"/>
      <c r="ILB109" s="229"/>
      <c r="ILC109" s="229"/>
      <c r="ILD109" s="229"/>
      <c r="ILE109" s="229"/>
      <c r="ILF109" s="229"/>
      <c r="ILG109" s="229"/>
      <c r="ILH109" s="229"/>
      <c r="ILI109" s="229"/>
      <c r="ILJ109" s="229"/>
      <c r="ILK109" s="229"/>
      <c r="ILL109" s="229"/>
      <c r="ILM109" s="229"/>
      <c r="ILN109" s="229"/>
      <c r="ILO109" s="229"/>
      <c r="ILP109" s="229"/>
      <c r="ILQ109" s="229"/>
      <c r="ILR109" s="229"/>
      <c r="ILS109" s="229"/>
      <c r="ILT109" s="229"/>
      <c r="ILU109" s="229"/>
      <c r="ILV109" s="229"/>
      <c r="ILW109" s="229"/>
      <c r="ILX109" s="229"/>
      <c r="ILY109" s="229"/>
      <c r="ILZ109" s="229"/>
      <c r="IMA109" s="229"/>
      <c r="IMB109" s="229"/>
      <c r="IMC109" s="229"/>
      <c r="IMD109" s="229"/>
      <c r="IME109" s="229"/>
      <c r="IMF109" s="229"/>
      <c r="IMG109" s="229"/>
      <c r="IMH109" s="229"/>
      <c r="IMI109" s="229"/>
      <c r="IMJ109" s="229"/>
      <c r="IMK109" s="229"/>
      <c r="IML109" s="229"/>
      <c r="IMM109" s="229"/>
      <c r="IMN109" s="229"/>
      <c r="IMO109" s="229"/>
      <c r="IMP109" s="229"/>
      <c r="IMQ109" s="229"/>
      <c r="IMR109" s="229"/>
      <c r="IMS109" s="229"/>
      <c r="IMT109" s="229"/>
      <c r="IMU109" s="229"/>
      <c r="IMV109" s="229"/>
      <c r="IMW109" s="229"/>
      <c r="IMX109" s="229"/>
      <c r="IMY109" s="229"/>
      <c r="IMZ109" s="229"/>
      <c r="INA109" s="229"/>
      <c r="INB109" s="229"/>
      <c r="INC109" s="229"/>
      <c r="IND109" s="229"/>
      <c r="INE109" s="229"/>
      <c r="INF109" s="229"/>
      <c r="ING109" s="229"/>
      <c r="INH109" s="229"/>
      <c r="INI109" s="229"/>
      <c r="INJ109" s="229"/>
      <c r="INK109" s="229"/>
      <c r="INL109" s="229"/>
      <c r="INM109" s="229"/>
      <c r="INN109" s="229"/>
      <c r="INO109" s="229"/>
      <c r="INP109" s="229"/>
      <c r="INQ109" s="229"/>
      <c r="INR109" s="229"/>
      <c r="INS109" s="229"/>
      <c r="INT109" s="229"/>
      <c r="INU109" s="229"/>
      <c r="INV109" s="229"/>
      <c r="INW109" s="229"/>
      <c r="INX109" s="229"/>
      <c r="INY109" s="229"/>
      <c r="INZ109" s="229"/>
      <c r="IOA109" s="229"/>
      <c r="IOB109" s="229"/>
      <c r="IOC109" s="229"/>
      <c r="IOD109" s="229"/>
      <c r="IOE109" s="229"/>
      <c r="IOF109" s="229"/>
      <c r="IOG109" s="229"/>
      <c r="IOH109" s="229"/>
      <c r="IOI109" s="229"/>
      <c r="IOJ109" s="229"/>
      <c r="IOK109" s="229"/>
      <c r="IOL109" s="229"/>
      <c r="IOM109" s="229"/>
      <c r="ION109" s="229"/>
      <c r="IOO109" s="229"/>
      <c r="IOP109" s="229"/>
      <c r="IOQ109" s="229"/>
      <c r="IOR109" s="229"/>
      <c r="IOS109" s="229"/>
      <c r="IOT109" s="229"/>
      <c r="IOU109" s="229"/>
      <c r="IOV109" s="229"/>
      <c r="IOW109" s="229"/>
      <c r="IOX109" s="229"/>
      <c r="IOY109" s="229"/>
      <c r="IOZ109" s="229"/>
      <c r="IPA109" s="229"/>
      <c r="IPB109" s="229"/>
      <c r="IPC109" s="229"/>
      <c r="IPD109" s="229"/>
      <c r="IPE109" s="229"/>
      <c r="IPF109" s="229"/>
      <c r="IPG109" s="229"/>
      <c r="IPH109" s="229"/>
      <c r="IPI109" s="229"/>
      <c r="IPJ109" s="229"/>
      <c r="IPK109" s="229"/>
      <c r="IPL109" s="229"/>
      <c r="IPM109" s="229"/>
      <c r="IPN109" s="229"/>
      <c r="IPO109" s="229"/>
      <c r="IPP109" s="229"/>
      <c r="IPQ109" s="229"/>
      <c r="IPR109" s="229"/>
      <c r="IPS109" s="229"/>
      <c r="IPT109" s="229"/>
      <c r="IPU109" s="229"/>
      <c r="IPV109" s="229"/>
      <c r="IPW109" s="229"/>
      <c r="IPX109" s="229"/>
      <c r="IPY109" s="229"/>
      <c r="IPZ109" s="229"/>
      <c r="IQA109" s="229"/>
      <c r="IQB109" s="229"/>
      <c r="IQC109" s="229"/>
      <c r="IQD109" s="229"/>
      <c r="IQE109" s="229"/>
      <c r="IQF109" s="229"/>
      <c r="IQG109" s="229"/>
      <c r="IQH109" s="229"/>
      <c r="IQI109" s="229"/>
      <c r="IQJ109" s="229"/>
      <c r="IQK109" s="229"/>
      <c r="IQL109" s="229"/>
      <c r="IQM109" s="229"/>
      <c r="IQN109" s="229"/>
      <c r="IQO109" s="229"/>
      <c r="IQP109" s="229"/>
      <c r="IQQ109" s="229"/>
      <c r="IQR109" s="229"/>
      <c r="IQS109" s="229"/>
      <c r="IQT109" s="229"/>
      <c r="IQU109" s="229"/>
      <c r="IQV109" s="229"/>
      <c r="IQW109" s="229"/>
      <c r="IQX109" s="229"/>
      <c r="IQY109" s="229"/>
      <c r="IQZ109" s="229"/>
      <c r="IRA109" s="229"/>
      <c r="IRB109" s="229"/>
      <c r="IRC109" s="229"/>
      <c r="IRD109" s="229"/>
      <c r="IRE109" s="229"/>
      <c r="IRF109" s="229"/>
      <c r="IRG109" s="229"/>
      <c r="IRH109" s="229"/>
      <c r="IRI109" s="229"/>
      <c r="IRJ109" s="229"/>
      <c r="IRK109" s="229"/>
      <c r="IRL109" s="229"/>
      <c r="IRM109" s="229"/>
      <c r="IRN109" s="229"/>
      <c r="IRO109" s="229"/>
      <c r="IRP109" s="229"/>
      <c r="IRQ109" s="229"/>
      <c r="IRR109" s="229"/>
      <c r="IRS109" s="229"/>
      <c r="IRT109" s="229"/>
      <c r="IRU109" s="229"/>
      <c r="IRV109" s="229"/>
      <c r="IRW109" s="229"/>
      <c r="IRX109" s="229"/>
      <c r="IRY109" s="229"/>
      <c r="IRZ109" s="229"/>
      <c r="ISA109" s="229"/>
      <c r="ISB109" s="229"/>
      <c r="ISC109" s="229"/>
      <c r="ISD109" s="229"/>
      <c r="ISE109" s="229"/>
      <c r="ISF109" s="229"/>
      <c r="ISG109" s="229"/>
      <c r="ISH109" s="229"/>
      <c r="ISI109" s="229"/>
      <c r="ISJ109" s="229"/>
      <c r="ISK109" s="229"/>
      <c r="ISL109" s="229"/>
      <c r="ISM109" s="229"/>
      <c r="ISN109" s="229"/>
      <c r="ISO109" s="229"/>
      <c r="ISP109" s="229"/>
      <c r="ISQ109" s="229"/>
      <c r="ISR109" s="229"/>
      <c r="ISS109" s="229"/>
      <c r="IST109" s="229"/>
      <c r="ISU109" s="229"/>
      <c r="ISV109" s="229"/>
      <c r="ISW109" s="229"/>
      <c r="ISX109" s="229"/>
      <c r="ISY109" s="229"/>
      <c r="ISZ109" s="229"/>
      <c r="ITA109" s="229"/>
      <c r="ITB109" s="229"/>
      <c r="ITC109" s="229"/>
      <c r="ITD109" s="229"/>
      <c r="ITE109" s="229"/>
      <c r="ITF109" s="229"/>
      <c r="ITG109" s="229"/>
      <c r="ITH109" s="229"/>
      <c r="ITI109" s="229"/>
      <c r="ITJ109" s="229"/>
      <c r="ITK109" s="229"/>
      <c r="ITL109" s="229"/>
      <c r="ITM109" s="229"/>
      <c r="ITN109" s="229"/>
      <c r="ITO109" s="229"/>
      <c r="ITP109" s="229"/>
      <c r="ITQ109" s="229"/>
      <c r="ITR109" s="229"/>
      <c r="ITS109" s="229"/>
      <c r="ITT109" s="229"/>
      <c r="ITU109" s="229"/>
      <c r="ITV109" s="229"/>
      <c r="ITW109" s="229"/>
      <c r="ITX109" s="229"/>
      <c r="ITY109" s="229"/>
      <c r="ITZ109" s="229"/>
      <c r="IUA109" s="229"/>
      <c r="IUB109" s="229"/>
      <c r="IUC109" s="229"/>
      <c r="IUD109" s="229"/>
      <c r="IUE109" s="229"/>
      <c r="IUF109" s="229"/>
      <c r="IUG109" s="229"/>
      <c r="IUH109" s="229"/>
      <c r="IUI109" s="229"/>
      <c r="IUJ109" s="229"/>
      <c r="IUK109" s="229"/>
      <c r="IUL109" s="229"/>
      <c r="IUM109" s="229"/>
      <c r="IUN109" s="229"/>
      <c r="IUO109" s="229"/>
      <c r="IUP109" s="229"/>
      <c r="IUQ109" s="229"/>
      <c r="IUR109" s="229"/>
      <c r="IUS109" s="229"/>
      <c r="IUT109" s="229"/>
      <c r="IUU109" s="229"/>
      <c r="IUV109" s="229"/>
      <c r="IUW109" s="229"/>
      <c r="IUX109" s="229"/>
      <c r="IUY109" s="229"/>
      <c r="IUZ109" s="229"/>
      <c r="IVA109" s="229"/>
      <c r="IVB109" s="229"/>
      <c r="IVC109" s="229"/>
      <c r="IVD109" s="229"/>
      <c r="IVE109" s="229"/>
      <c r="IVF109" s="229"/>
      <c r="IVG109" s="229"/>
      <c r="IVH109" s="229"/>
      <c r="IVI109" s="229"/>
      <c r="IVJ109" s="229"/>
      <c r="IVK109" s="229"/>
      <c r="IVL109" s="229"/>
      <c r="IVM109" s="229"/>
      <c r="IVN109" s="229"/>
      <c r="IVO109" s="229"/>
      <c r="IVP109" s="229"/>
      <c r="IVQ109" s="229"/>
      <c r="IVR109" s="229"/>
      <c r="IVS109" s="229"/>
      <c r="IVT109" s="229"/>
      <c r="IVU109" s="229"/>
      <c r="IVV109" s="229"/>
      <c r="IVW109" s="229"/>
      <c r="IVX109" s="229"/>
      <c r="IVY109" s="229"/>
      <c r="IVZ109" s="229"/>
      <c r="IWA109" s="229"/>
      <c r="IWB109" s="229"/>
      <c r="IWC109" s="229"/>
      <c r="IWD109" s="229"/>
      <c r="IWE109" s="229"/>
      <c r="IWF109" s="229"/>
      <c r="IWG109" s="229"/>
      <c r="IWH109" s="229"/>
      <c r="IWI109" s="229"/>
      <c r="IWJ109" s="229"/>
      <c r="IWK109" s="229"/>
      <c r="IWL109" s="229"/>
      <c r="IWM109" s="229"/>
      <c r="IWN109" s="229"/>
      <c r="IWO109" s="229"/>
      <c r="IWP109" s="229"/>
      <c r="IWQ109" s="229"/>
      <c r="IWR109" s="229"/>
      <c r="IWS109" s="229"/>
      <c r="IWT109" s="229"/>
      <c r="IWU109" s="229"/>
      <c r="IWV109" s="229"/>
      <c r="IWW109" s="229"/>
      <c r="IWX109" s="229"/>
      <c r="IWY109" s="229"/>
      <c r="IWZ109" s="229"/>
      <c r="IXA109" s="229"/>
      <c r="IXB109" s="229"/>
      <c r="IXC109" s="229"/>
      <c r="IXD109" s="229"/>
      <c r="IXE109" s="229"/>
      <c r="IXF109" s="229"/>
      <c r="IXG109" s="229"/>
      <c r="IXH109" s="229"/>
      <c r="IXI109" s="229"/>
      <c r="IXJ109" s="229"/>
      <c r="IXK109" s="229"/>
      <c r="IXL109" s="229"/>
      <c r="IXM109" s="229"/>
      <c r="IXN109" s="229"/>
      <c r="IXO109" s="229"/>
      <c r="IXP109" s="229"/>
      <c r="IXQ109" s="229"/>
      <c r="IXR109" s="229"/>
      <c r="IXS109" s="229"/>
      <c r="IXT109" s="229"/>
      <c r="IXU109" s="229"/>
      <c r="IXV109" s="229"/>
      <c r="IXW109" s="229"/>
      <c r="IXX109" s="229"/>
      <c r="IXY109" s="229"/>
      <c r="IXZ109" s="229"/>
      <c r="IYA109" s="229"/>
      <c r="IYB109" s="229"/>
      <c r="IYC109" s="229"/>
      <c r="IYD109" s="229"/>
      <c r="IYE109" s="229"/>
      <c r="IYF109" s="229"/>
      <c r="IYG109" s="229"/>
      <c r="IYH109" s="229"/>
      <c r="IYI109" s="229"/>
      <c r="IYJ109" s="229"/>
      <c r="IYK109" s="229"/>
      <c r="IYL109" s="229"/>
      <c r="IYM109" s="229"/>
      <c r="IYN109" s="229"/>
      <c r="IYO109" s="229"/>
      <c r="IYP109" s="229"/>
      <c r="IYQ109" s="229"/>
      <c r="IYR109" s="229"/>
      <c r="IYS109" s="229"/>
      <c r="IYT109" s="229"/>
      <c r="IYU109" s="229"/>
      <c r="IYV109" s="229"/>
      <c r="IYW109" s="229"/>
      <c r="IYX109" s="229"/>
      <c r="IYY109" s="229"/>
      <c r="IYZ109" s="229"/>
      <c r="IZA109" s="229"/>
      <c r="IZB109" s="229"/>
      <c r="IZC109" s="229"/>
      <c r="IZD109" s="229"/>
      <c r="IZE109" s="229"/>
      <c r="IZF109" s="229"/>
      <c r="IZG109" s="229"/>
      <c r="IZH109" s="229"/>
      <c r="IZI109" s="229"/>
      <c r="IZJ109" s="229"/>
      <c r="IZK109" s="229"/>
      <c r="IZL109" s="229"/>
      <c r="IZM109" s="229"/>
      <c r="IZN109" s="229"/>
      <c r="IZO109" s="229"/>
      <c r="IZP109" s="229"/>
      <c r="IZQ109" s="229"/>
      <c r="IZR109" s="229"/>
      <c r="IZS109" s="229"/>
      <c r="IZT109" s="229"/>
      <c r="IZU109" s="229"/>
      <c r="IZV109" s="229"/>
      <c r="IZW109" s="229"/>
      <c r="IZX109" s="229"/>
      <c r="IZY109" s="229"/>
      <c r="IZZ109" s="229"/>
      <c r="JAA109" s="229"/>
      <c r="JAB109" s="229"/>
      <c r="JAC109" s="229"/>
      <c r="JAD109" s="229"/>
      <c r="JAE109" s="229"/>
      <c r="JAF109" s="229"/>
      <c r="JAG109" s="229"/>
      <c r="JAH109" s="229"/>
      <c r="JAI109" s="229"/>
      <c r="JAJ109" s="229"/>
      <c r="JAK109" s="229"/>
      <c r="JAL109" s="229"/>
      <c r="JAM109" s="229"/>
      <c r="JAN109" s="229"/>
      <c r="JAO109" s="229"/>
      <c r="JAP109" s="229"/>
      <c r="JAQ109" s="229"/>
      <c r="JAR109" s="229"/>
      <c r="JAS109" s="229"/>
      <c r="JAT109" s="229"/>
      <c r="JAU109" s="229"/>
      <c r="JAV109" s="229"/>
      <c r="JAW109" s="229"/>
      <c r="JAX109" s="229"/>
      <c r="JAY109" s="229"/>
      <c r="JAZ109" s="229"/>
      <c r="JBA109" s="229"/>
      <c r="JBB109" s="229"/>
      <c r="JBC109" s="229"/>
      <c r="JBD109" s="229"/>
      <c r="JBE109" s="229"/>
      <c r="JBF109" s="229"/>
      <c r="JBG109" s="229"/>
      <c r="JBH109" s="229"/>
      <c r="JBI109" s="229"/>
      <c r="JBJ109" s="229"/>
      <c r="JBK109" s="229"/>
      <c r="JBL109" s="229"/>
      <c r="JBM109" s="229"/>
      <c r="JBN109" s="229"/>
      <c r="JBO109" s="229"/>
      <c r="JBP109" s="229"/>
      <c r="JBQ109" s="229"/>
      <c r="JBR109" s="229"/>
      <c r="JBS109" s="229"/>
      <c r="JBT109" s="229"/>
      <c r="JBU109" s="229"/>
      <c r="JBV109" s="229"/>
      <c r="JBW109" s="229"/>
      <c r="JBX109" s="229"/>
      <c r="JBY109" s="229"/>
      <c r="JBZ109" s="229"/>
      <c r="JCA109" s="229"/>
      <c r="JCB109" s="229"/>
      <c r="JCC109" s="229"/>
      <c r="JCD109" s="229"/>
      <c r="JCE109" s="229"/>
      <c r="JCF109" s="229"/>
      <c r="JCG109" s="229"/>
      <c r="JCH109" s="229"/>
      <c r="JCI109" s="229"/>
      <c r="JCJ109" s="229"/>
      <c r="JCK109" s="229"/>
      <c r="JCL109" s="229"/>
      <c r="JCM109" s="229"/>
      <c r="JCN109" s="229"/>
      <c r="JCO109" s="229"/>
      <c r="JCP109" s="229"/>
      <c r="JCQ109" s="229"/>
      <c r="JCR109" s="229"/>
      <c r="JCS109" s="229"/>
      <c r="JCT109" s="229"/>
      <c r="JCU109" s="229"/>
      <c r="JCV109" s="229"/>
      <c r="JCW109" s="229"/>
      <c r="JCX109" s="229"/>
      <c r="JCY109" s="229"/>
      <c r="JCZ109" s="229"/>
      <c r="JDA109" s="229"/>
      <c r="JDB109" s="229"/>
      <c r="JDC109" s="229"/>
      <c r="JDD109" s="229"/>
      <c r="JDE109" s="229"/>
      <c r="JDF109" s="229"/>
      <c r="JDG109" s="229"/>
      <c r="JDH109" s="229"/>
      <c r="JDI109" s="229"/>
      <c r="JDJ109" s="229"/>
      <c r="JDK109" s="229"/>
      <c r="JDL109" s="229"/>
      <c r="JDM109" s="229"/>
      <c r="JDN109" s="229"/>
      <c r="JDO109" s="229"/>
      <c r="JDP109" s="229"/>
      <c r="JDQ109" s="229"/>
      <c r="JDR109" s="229"/>
      <c r="JDS109" s="229"/>
      <c r="JDT109" s="229"/>
      <c r="JDU109" s="229"/>
      <c r="JDV109" s="229"/>
      <c r="JDW109" s="229"/>
      <c r="JDX109" s="229"/>
      <c r="JDY109" s="229"/>
      <c r="JDZ109" s="229"/>
      <c r="JEA109" s="229"/>
      <c r="JEB109" s="229"/>
      <c r="JEC109" s="229"/>
      <c r="JED109" s="229"/>
      <c r="JEE109" s="229"/>
      <c r="JEF109" s="229"/>
      <c r="JEG109" s="229"/>
      <c r="JEH109" s="229"/>
      <c r="JEI109" s="229"/>
      <c r="JEJ109" s="229"/>
      <c r="JEK109" s="229"/>
      <c r="JEL109" s="229"/>
      <c r="JEM109" s="229"/>
      <c r="JEN109" s="229"/>
      <c r="JEO109" s="229"/>
      <c r="JEP109" s="229"/>
      <c r="JEQ109" s="229"/>
      <c r="JER109" s="229"/>
      <c r="JES109" s="229"/>
      <c r="JET109" s="229"/>
      <c r="JEU109" s="229"/>
      <c r="JEV109" s="229"/>
      <c r="JEW109" s="229"/>
      <c r="JEX109" s="229"/>
      <c r="JEY109" s="229"/>
      <c r="JEZ109" s="229"/>
      <c r="JFA109" s="229"/>
      <c r="JFB109" s="229"/>
      <c r="JFC109" s="229"/>
      <c r="JFD109" s="229"/>
      <c r="JFE109" s="229"/>
      <c r="JFF109" s="229"/>
      <c r="JFG109" s="229"/>
      <c r="JFH109" s="229"/>
      <c r="JFI109" s="229"/>
      <c r="JFJ109" s="229"/>
      <c r="JFK109" s="229"/>
      <c r="JFL109" s="229"/>
      <c r="JFM109" s="229"/>
      <c r="JFN109" s="229"/>
      <c r="JFO109" s="229"/>
      <c r="JFP109" s="229"/>
      <c r="JFQ109" s="229"/>
      <c r="JFR109" s="229"/>
      <c r="JFS109" s="229"/>
      <c r="JFT109" s="229"/>
      <c r="JFU109" s="229"/>
      <c r="JFV109" s="229"/>
      <c r="JFW109" s="229"/>
      <c r="JFX109" s="229"/>
      <c r="JFY109" s="229"/>
      <c r="JFZ109" s="229"/>
      <c r="JGA109" s="229"/>
      <c r="JGB109" s="229"/>
      <c r="JGC109" s="229"/>
      <c r="JGD109" s="229"/>
      <c r="JGE109" s="229"/>
      <c r="JGF109" s="229"/>
      <c r="JGG109" s="229"/>
      <c r="JGH109" s="229"/>
      <c r="JGI109" s="229"/>
      <c r="JGJ109" s="229"/>
      <c r="JGK109" s="229"/>
      <c r="JGL109" s="229"/>
      <c r="JGM109" s="229"/>
      <c r="JGN109" s="229"/>
      <c r="JGO109" s="229"/>
      <c r="JGP109" s="229"/>
      <c r="JGQ109" s="229"/>
      <c r="JGR109" s="229"/>
      <c r="JGS109" s="229"/>
      <c r="JGT109" s="229"/>
      <c r="JGU109" s="229"/>
      <c r="JGV109" s="229"/>
      <c r="JGW109" s="229"/>
      <c r="JGX109" s="229"/>
      <c r="JGY109" s="229"/>
      <c r="JGZ109" s="229"/>
      <c r="JHA109" s="229"/>
      <c r="JHB109" s="229"/>
      <c r="JHC109" s="229"/>
      <c r="JHD109" s="229"/>
      <c r="JHE109" s="229"/>
      <c r="JHF109" s="229"/>
      <c r="JHG109" s="229"/>
      <c r="JHH109" s="229"/>
      <c r="JHI109" s="229"/>
      <c r="JHJ109" s="229"/>
      <c r="JHK109" s="229"/>
      <c r="JHL109" s="229"/>
      <c r="JHM109" s="229"/>
      <c r="JHN109" s="229"/>
      <c r="JHO109" s="229"/>
      <c r="JHP109" s="229"/>
      <c r="JHQ109" s="229"/>
      <c r="JHR109" s="229"/>
      <c r="JHS109" s="229"/>
      <c r="JHT109" s="229"/>
      <c r="JHU109" s="229"/>
      <c r="JHV109" s="229"/>
      <c r="JHW109" s="229"/>
      <c r="JHX109" s="229"/>
      <c r="JHY109" s="229"/>
      <c r="JHZ109" s="229"/>
      <c r="JIA109" s="229"/>
      <c r="JIB109" s="229"/>
      <c r="JIC109" s="229"/>
      <c r="JID109" s="229"/>
      <c r="JIE109" s="229"/>
      <c r="JIF109" s="229"/>
      <c r="JIG109" s="229"/>
      <c r="JIH109" s="229"/>
      <c r="JII109" s="229"/>
      <c r="JIJ109" s="229"/>
      <c r="JIK109" s="229"/>
      <c r="JIL109" s="229"/>
      <c r="JIM109" s="229"/>
      <c r="JIN109" s="229"/>
      <c r="JIO109" s="229"/>
      <c r="JIP109" s="229"/>
      <c r="JIQ109" s="229"/>
      <c r="JIR109" s="229"/>
      <c r="JIS109" s="229"/>
      <c r="JIT109" s="229"/>
      <c r="JIU109" s="229"/>
      <c r="JIV109" s="229"/>
      <c r="JIW109" s="229"/>
      <c r="JIX109" s="229"/>
      <c r="JIY109" s="229"/>
      <c r="JIZ109" s="229"/>
      <c r="JJA109" s="229"/>
      <c r="JJB109" s="229"/>
      <c r="JJC109" s="229"/>
      <c r="JJD109" s="229"/>
      <c r="JJE109" s="229"/>
      <c r="JJF109" s="229"/>
      <c r="JJG109" s="229"/>
      <c r="JJH109" s="229"/>
      <c r="JJI109" s="229"/>
      <c r="JJJ109" s="229"/>
      <c r="JJK109" s="229"/>
      <c r="JJL109" s="229"/>
      <c r="JJM109" s="229"/>
      <c r="JJN109" s="229"/>
      <c r="JJO109" s="229"/>
      <c r="JJP109" s="229"/>
      <c r="JJQ109" s="229"/>
      <c r="JJR109" s="229"/>
      <c r="JJS109" s="229"/>
      <c r="JJT109" s="229"/>
      <c r="JJU109" s="229"/>
      <c r="JJV109" s="229"/>
      <c r="JJW109" s="229"/>
      <c r="JJX109" s="229"/>
      <c r="JJY109" s="229"/>
      <c r="JJZ109" s="229"/>
      <c r="JKA109" s="229"/>
      <c r="JKB109" s="229"/>
      <c r="JKC109" s="229"/>
      <c r="JKD109" s="229"/>
      <c r="JKE109" s="229"/>
      <c r="JKF109" s="229"/>
      <c r="JKG109" s="229"/>
      <c r="JKH109" s="229"/>
      <c r="JKI109" s="229"/>
      <c r="JKJ109" s="229"/>
      <c r="JKK109" s="229"/>
      <c r="JKL109" s="229"/>
      <c r="JKM109" s="229"/>
      <c r="JKN109" s="229"/>
      <c r="JKO109" s="229"/>
      <c r="JKP109" s="229"/>
      <c r="JKQ109" s="229"/>
      <c r="JKR109" s="229"/>
      <c r="JKS109" s="229"/>
      <c r="JKT109" s="229"/>
      <c r="JKU109" s="229"/>
      <c r="JKV109" s="229"/>
      <c r="JKW109" s="229"/>
      <c r="JKX109" s="229"/>
      <c r="JKY109" s="229"/>
      <c r="JKZ109" s="229"/>
      <c r="JLA109" s="229"/>
      <c r="JLB109" s="229"/>
      <c r="JLC109" s="229"/>
      <c r="JLD109" s="229"/>
      <c r="JLE109" s="229"/>
      <c r="JLF109" s="229"/>
      <c r="JLG109" s="229"/>
      <c r="JLH109" s="229"/>
      <c r="JLI109" s="229"/>
      <c r="JLJ109" s="229"/>
      <c r="JLK109" s="229"/>
      <c r="JLL109" s="229"/>
      <c r="JLM109" s="229"/>
      <c r="JLN109" s="229"/>
      <c r="JLO109" s="229"/>
      <c r="JLP109" s="229"/>
      <c r="JLQ109" s="229"/>
      <c r="JLR109" s="229"/>
      <c r="JLS109" s="229"/>
      <c r="JLT109" s="229"/>
      <c r="JLU109" s="229"/>
      <c r="JLV109" s="229"/>
      <c r="JLW109" s="229"/>
      <c r="JLX109" s="229"/>
      <c r="JLY109" s="229"/>
      <c r="JLZ109" s="229"/>
      <c r="JMA109" s="229"/>
      <c r="JMB109" s="229"/>
      <c r="JMC109" s="229"/>
      <c r="JMD109" s="229"/>
      <c r="JME109" s="229"/>
      <c r="JMF109" s="229"/>
      <c r="JMG109" s="229"/>
      <c r="JMH109" s="229"/>
      <c r="JMI109" s="229"/>
      <c r="JMJ109" s="229"/>
      <c r="JMK109" s="229"/>
      <c r="JML109" s="229"/>
      <c r="JMM109" s="229"/>
      <c r="JMN109" s="229"/>
      <c r="JMO109" s="229"/>
      <c r="JMP109" s="229"/>
      <c r="JMQ109" s="229"/>
      <c r="JMR109" s="229"/>
      <c r="JMS109" s="229"/>
      <c r="JMT109" s="229"/>
      <c r="JMU109" s="229"/>
      <c r="JMV109" s="229"/>
      <c r="JMW109" s="229"/>
      <c r="JMX109" s="229"/>
      <c r="JMY109" s="229"/>
      <c r="JMZ109" s="229"/>
      <c r="JNA109" s="229"/>
      <c r="JNB109" s="229"/>
      <c r="JNC109" s="229"/>
      <c r="JND109" s="229"/>
      <c r="JNE109" s="229"/>
      <c r="JNF109" s="229"/>
      <c r="JNG109" s="229"/>
      <c r="JNH109" s="229"/>
      <c r="JNI109" s="229"/>
      <c r="JNJ109" s="229"/>
      <c r="JNK109" s="229"/>
      <c r="JNL109" s="229"/>
      <c r="JNM109" s="229"/>
      <c r="JNN109" s="229"/>
      <c r="JNO109" s="229"/>
      <c r="JNP109" s="229"/>
      <c r="JNQ109" s="229"/>
      <c r="JNR109" s="229"/>
      <c r="JNS109" s="229"/>
      <c r="JNT109" s="229"/>
      <c r="JNU109" s="229"/>
      <c r="JNV109" s="229"/>
      <c r="JNW109" s="229"/>
      <c r="JNX109" s="229"/>
      <c r="JNY109" s="229"/>
      <c r="JNZ109" s="229"/>
      <c r="JOA109" s="229"/>
      <c r="JOB109" s="229"/>
      <c r="JOC109" s="229"/>
      <c r="JOD109" s="229"/>
      <c r="JOE109" s="229"/>
      <c r="JOF109" s="229"/>
      <c r="JOG109" s="229"/>
      <c r="JOH109" s="229"/>
      <c r="JOI109" s="229"/>
      <c r="JOJ109" s="229"/>
      <c r="JOK109" s="229"/>
      <c r="JOL109" s="229"/>
      <c r="JOM109" s="229"/>
      <c r="JON109" s="229"/>
      <c r="JOO109" s="229"/>
      <c r="JOP109" s="229"/>
      <c r="JOQ109" s="229"/>
      <c r="JOR109" s="229"/>
      <c r="JOS109" s="229"/>
      <c r="JOT109" s="229"/>
      <c r="JOU109" s="229"/>
      <c r="JOV109" s="229"/>
      <c r="JOW109" s="229"/>
      <c r="JOX109" s="229"/>
      <c r="JOY109" s="229"/>
      <c r="JOZ109" s="229"/>
      <c r="JPA109" s="229"/>
      <c r="JPB109" s="229"/>
      <c r="JPC109" s="229"/>
      <c r="JPD109" s="229"/>
      <c r="JPE109" s="229"/>
      <c r="JPF109" s="229"/>
      <c r="JPG109" s="229"/>
      <c r="JPH109" s="229"/>
      <c r="JPI109" s="229"/>
      <c r="JPJ109" s="229"/>
      <c r="JPK109" s="229"/>
      <c r="JPL109" s="229"/>
      <c r="JPM109" s="229"/>
      <c r="JPN109" s="229"/>
      <c r="JPO109" s="229"/>
      <c r="JPP109" s="229"/>
      <c r="JPQ109" s="229"/>
      <c r="JPR109" s="229"/>
      <c r="JPS109" s="229"/>
      <c r="JPT109" s="229"/>
      <c r="JPU109" s="229"/>
      <c r="JPV109" s="229"/>
      <c r="JPW109" s="229"/>
      <c r="JPX109" s="229"/>
      <c r="JPY109" s="229"/>
      <c r="JPZ109" s="229"/>
      <c r="JQA109" s="229"/>
      <c r="JQB109" s="229"/>
      <c r="JQC109" s="229"/>
      <c r="JQD109" s="229"/>
      <c r="JQE109" s="229"/>
      <c r="JQF109" s="229"/>
      <c r="JQG109" s="229"/>
      <c r="JQH109" s="229"/>
      <c r="JQI109" s="229"/>
      <c r="JQJ109" s="229"/>
      <c r="JQK109" s="229"/>
      <c r="JQL109" s="229"/>
      <c r="JQM109" s="229"/>
      <c r="JQN109" s="229"/>
      <c r="JQO109" s="229"/>
      <c r="JQP109" s="229"/>
      <c r="JQQ109" s="229"/>
      <c r="JQR109" s="229"/>
      <c r="JQS109" s="229"/>
      <c r="JQT109" s="229"/>
      <c r="JQU109" s="229"/>
      <c r="JQV109" s="229"/>
      <c r="JQW109" s="229"/>
      <c r="JQX109" s="229"/>
      <c r="JQY109" s="229"/>
      <c r="JQZ109" s="229"/>
      <c r="JRA109" s="229"/>
      <c r="JRB109" s="229"/>
      <c r="JRC109" s="229"/>
      <c r="JRD109" s="229"/>
      <c r="JRE109" s="229"/>
      <c r="JRF109" s="229"/>
      <c r="JRG109" s="229"/>
      <c r="JRH109" s="229"/>
      <c r="JRI109" s="229"/>
      <c r="JRJ109" s="229"/>
      <c r="JRK109" s="229"/>
      <c r="JRL109" s="229"/>
      <c r="JRM109" s="229"/>
      <c r="JRN109" s="229"/>
      <c r="JRO109" s="229"/>
      <c r="JRP109" s="229"/>
      <c r="JRQ109" s="229"/>
      <c r="JRR109" s="229"/>
      <c r="JRS109" s="229"/>
      <c r="JRT109" s="229"/>
      <c r="JRU109" s="229"/>
      <c r="JRV109" s="229"/>
      <c r="JRW109" s="229"/>
      <c r="JRX109" s="229"/>
      <c r="JRY109" s="229"/>
      <c r="JRZ109" s="229"/>
      <c r="JSA109" s="229"/>
      <c r="JSB109" s="229"/>
      <c r="JSC109" s="229"/>
      <c r="JSD109" s="229"/>
      <c r="JSE109" s="229"/>
      <c r="JSF109" s="229"/>
      <c r="JSG109" s="229"/>
      <c r="JSH109" s="229"/>
      <c r="JSI109" s="229"/>
      <c r="JSJ109" s="229"/>
      <c r="JSK109" s="229"/>
      <c r="JSL109" s="229"/>
      <c r="JSM109" s="229"/>
      <c r="JSN109" s="229"/>
      <c r="JSO109" s="229"/>
      <c r="JSP109" s="229"/>
      <c r="JSQ109" s="229"/>
      <c r="JSR109" s="229"/>
      <c r="JSS109" s="229"/>
      <c r="JST109" s="229"/>
      <c r="JSU109" s="229"/>
      <c r="JSV109" s="229"/>
      <c r="JSW109" s="229"/>
      <c r="JSX109" s="229"/>
      <c r="JSY109" s="229"/>
      <c r="JSZ109" s="229"/>
      <c r="JTA109" s="229"/>
      <c r="JTB109" s="229"/>
      <c r="JTC109" s="229"/>
      <c r="JTD109" s="229"/>
      <c r="JTE109" s="229"/>
      <c r="JTF109" s="229"/>
      <c r="JTG109" s="229"/>
      <c r="JTH109" s="229"/>
      <c r="JTI109" s="229"/>
      <c r="JTJ109" s="229"/>
      <c r="JTK109" s="229"/>
      <c r="JTL109" s="229"/>
      <c r="JTM109" s="229"/>
      <c r="JTN109" s="229"/>
      <c r="JTO109" s="229"/>
      <c r="JTP109" s="229"/>
      <c r="JTQ109" s="229"/>
      <c r="JTR109" s="229"/>
      <c r="JTS109" s="229"/>
      <c r="JTT109" s="229"/>
      <c r="JTU109" s="229"/>
      <c r="JTV109" s="229"/>
      <c r="JTW109" s="229"/>
      <c r="JTX109" s="229"/>
      <c r="JTY109" s="229"/>
      <c r="JTZ109" s="229"/>
      <c r="JUA109" s="229"/>
      <c r="JUB109" s="229"/>
      <c r="JUC109" s="229"/>
      <c r="JUD109" s="229"/>
      <c r="JUE109" s="229"/>
      <c r="JUF109" s="229"/>
      <c r="JUG109" s="229"/>
      <c r="JUH109" s="229"/>
      <c r="JUI109" s="229"/>
      <c r="JUJ109" s="229"/>
      <c r="JUK109" s="229"/>
      <c r="JUL109" s="229"/>
      <c r="JUM109" s="229"/>
      <c r="JUN109" s="229"/>
      <c r="JUO109" s="229"/>
      <c r="JUP109" s="229"/>
      <c r="JUQ109" s="229"/>
      <c r="JUR109" s="229"/>
      <c r="JUS109" s="229"/>
      <c r="JUT109" s="229"/>
      <c r="JUU109" s="229"/>
      <c r="JUV109" s="229"/>
      <c r="JUW109" s="229"/>
      <c r="JUX109" s="229"/>
      <c r="JUY109" s="229"/>
      <c r="JUZ109" s="229"/>
      <c r="JVA109" s="229"/>
      <c r="JVB109" s="229"/>
      <c r="JVC109" s="229"/>
      <c r="JVD109" s="229"/>
      <c r="JVE109" s="229"/>
      <c r="JVF109" s="229"/>
      <c r="JVG109" s="229"/>
      <c r="JVH109" s="229"/>
      <c r="JVI109" s="229"/>
      <c r="JVJ109" s="229"/>
      <c r="JVK109" s="229"/>
      <c r="JVL109" s="229"/>
      <c r="JVM109" s="229"/>
      <c r="JVN109" s="229"/>
      <c r="JVO109" s="229"/>
      <c r="JVP109" s="229"/>
      <c r="JVQ109" s="229"/>
      <c r="JVR109" s="229"/>
      <c r="JVS109" s="229"/>
      <c r="JVT109" s="229"/>
      <c r="JVU109" s="229"/>
      <c r="JVV109" s="229"/>
      <c r="JVW109" s="229"/>
      <c r="JVX109" s="229"/>
      <c r="JVY109" s="229"/>
      <c r="JVZ109" s="229"/>
      <c r="JWA109" s="229"/>
      <c r="JWB109" s="229"/>
      <c r="JWC109" s="229"/>
      <c r="JWD109" s="229"/>
      <c r="JWE109" s="229"/>
      <c r="JWF109" s="229"/>
      <c r="JWG109" s="229"/>
      <c r="JWH109" s="229"/>
      <c r="JWI109" s="229"/>
      <c r="JWJ109" s="229"/>
      <c r="JWK109" s="229"/>
      <c r="JWL109" s="229"/>
      <c r="JWM109" s="229"/>
      <c r="JWN109" s="229"/>
      <c r="JWO109" s="229"/>
      <c r="JWP109" s="229"/>
      <c r="JWQ109" s="229"/>
      <c r="JWR109" s="229"/>
      <c r="JWS109" s="229"/>
      <c r="JWT109" s="229"/>
      <c r="JWU109" s="229"/>
      <c r="JWV109" s="229"/>
      <c r="JWW109" s="229"/>
      <c r="JWX109" s="229"/>
      <c r="JWY109" s="229"/>
      <c r="JWZ109" s="229"/>
      <c r="JXA109" s="229"/>
      <c r="JXB109" s="229"/>
      <c r="JXC109" s="229"/>
      <c r="JXD109" s="229"/>
      <c r="JXE109" s="229"/>
      <c r="JXF109" s="229"/>
      <c r="JXG109" s="229"/>
      <c r="JXH109" s="229"/>
      <c r="JXI109" s="229"/>
      <c r="JXJ109" s="229"/>
      <c r="JXK109" s="229"/>
      <c r="JXL109" s="229"/>
      <c r="JXM109" s="229"/>
      <c r="JXN109" s="229"/>
      <c r="JXO109" s="229"/>
      <c r="JXP109" s="229"/>
      <c r="JXQ109" s="229"/>
      <c r="JXR109" s="229"/>
      <c r="JXS109" s="229"/>
      <c r="JXT109" s="229"/>
      <c r="JXU109" s="229"/>
      <c r="JXV109" s="229"/>
      <c r="JXW109" s="229"/>
      <c r="JXX109" s="229"/>
      <c r="JXY109" s="229"/>
      <c r="JXZ109" s="229"/>
      <c r="JYA109" s="229"/>
      <c r="JYB109" s="229"/>
      <c r="JYC109" s="229"/>
      <c r="JYD109" s="229"/>
      <c r="JYE109" s="229"/>
      <c r="JYF109" s="229"/>
      <c r="JYG109" s="229"/>
      <c r="JYH109" s="229"/>
      <c r="JYI109" s="229"/>
      <c r="JYJ109" s="229"/>
      <c r="JYK109" s="229"/>
      <c r="JYL109" s="229"/>
      <c r="JYM109" s="229"/>
      <c r="JYN109" s="229"/>
      <c r="JYO109" s="229"/>
      <c r="JYP109" s="229"/>
      <c r="JYQ109" s="229"/>
      <c r="JYR109" s="229"/>
      <c r="JYS109" s="229"/>
      <c r="JYT109" s="229"/>
      <c r="JYU109" s="229"/>
      <c r="JYV109" s="229"/>
      <c r="JYW109" s="229"/>
      <c r="JYX109" s="229"/>
      <c r="JYY109" s="229"/>
      <c r="JYZ109" s="229"/>
      <c r="JZA109" s="229"/>
      <c r="JZB109" s="229"/>
      <c r="JZC109" s="229"/>
      <c r="JZD109" s="229"/>
      <c r="JZE109" s="229"/>
      <c r="JZF109" s="229"/>
      <c r="JZG109" s="229"/>
      <c r="JZH109" s="229"/>
      <c r="JZI109" s="229"/>
      <c r="JZJ109" s="229"/>
      <c r="JZK109" s="229"/>
      <c r="JZL109" s="229"/>
      <c r="JZM109" s="229"/>
      <c r="JZN109" s="229"/>
      <c r="JZO109" s="229"/>
      <c r="JZP109" s="229"/>
      <c r="JZQ109" s="229"/>
      <c r="JZR109" s="229"/>
      <c r="JZS109" s="229"/>
      <c r="JZT109" s="229"/>
      <c r="JZU109" s="229"/>
      <c r="JZV109" s="229"/>
      <c r="JZW109" s="229"/>
      <c r="JZX109" s="229"/>
      <c r="JZY109" s="229"/>
      <c r="JZZ109" s="229"/>
      <c r="KAA109" s="229"/>
      <c r="KAB109" s="229"/>
      <c r="KAC109" s="229"/>
      <c r="KAD109" s="229"/>
      <c r="KAE109" s="229"/>
      <c r="KAF109" s="229"/>
      <c r="KAG109" s="229"/>
      <c r="KAH109" s="229"/>
      <c r="KAI109" s="229"/>
      <c r="KAJ109" s="229"/>
      <c r="KAK109" s="229"/>
      <c r="KAL109" s="229"/>
      <c r="KAM109" s="229"/>
      <c r="KAN109" s="229"/>
      <c r="KAO109" s="229"/>
      <c r="KAP109" s="229"/>
      <c r="KAQ109" s="229"/>
      <c r="KAR109" s="229"/>
      <c r="KAS109" s="229"/>
      <c r="KAT109" s="229"/>
      <c r="KAU109" s="229"/>
      <c r="KAV109" s="229"/>
      <c r="KAW109" s="229"/>
      <c r="KAX109" s="229"/>
      <c r="KAY109" s="229"/>
      <c r="KAZ109" s="229"/>
      <c r="KBA109" s="229"/>
      <c r="KBB109" s="229"/>
      <c r="KBC109" s="229"/>
      <c r="KBD109" s="229"/>
      <c r="KBE109" s="229"/>
      <c r="KBF109" s="229"/>
      <c r="KBG109" s="229"/>
      <c r="KBH109" s="229"/>
      <c r="KBI109" s="229"/>
      <c r="KBJ109" s="229"/>
      <c r="KBK109" s="229"/>
      <c r="KBL109" s="229"/>
      <c r="KBM109" s="229"/>
      <c r="KBN109" s="229"/>
      <c r="KBO109" s="229"/>
      <c r="KBP109" s="229"/>
      <c r="KBQ109" s="229"/>
      <c r="KBR109" s="229"/>
      <c r="KBS109" s="229"/>
      <c r="KBT109" s="229"/>
      <c r="KBU109" s="229"/>
      <c r="KBV109" s="229"/>
      <c r="KBW109" s="229"/>
      <c r="KBX109" s="229"/>
      <c r="KBY109" s="229"/>
      <c r="KBZ109" s="229"/>
      <c r="KCA109" s="229"/>
      <c r="KCB109" s="229"/>
      <c r="KCC109" s="229"/>
      <c r="KCD109" s="229"/>
      <c r="KCE109" s="229"/>
      <c r="KCF109" s="229"/>
      <c r="KCG109" s="229"/>
      <c r="KCH109" s="229"/>
      <c r="KCI109" s="229"/>
      <c r="KCJ109" s="229"/>
      <c r="KCK109" s="229"/>
      <c r="KCL109" s="229"/>
      <c r="KCM109" s="229"/>
      <c r="KCN109" s="229"/>
      <c r="KCO109" s="229"/>
      <c r="KCP109" s="229"/>
      <c r="KCQ109" s="229"/>
      <c r="KCR109" s="229"/>
      <c r="KCS109" s="229"/>
      <c r="KCT109" s="229"/>
      <c r="KCU109" s="229"/>
      <c r="KCV109" s="229"/>
      <c r="KCW109" s="229"/>
      <c r="KCX109" s="229"/>
      <c r="KCY109" s="229"/>
      <c r="KCZ109" s="229"/>
      <c r="KDA109" s="229"/>
      <c r="KDB109" s="229"/>
      <c r="KDC109" s="229"/>
      <c r="KDD109" s="229"/>
      <c r="KDE109" s="229"/>
      <c r="KDF109" s="229"/>
      <c r="KDG109" s="229"/>
      <c r="KDH109" s="229"/>
      <c r="KDI109" s="229"/>
      <c r="KDJ109" s="229"/>
      <c r="KDK109" s="229"/>
      <c r="KDL109" s="229"/>
      <c r="KDM109" s="229"/>
      <c r="KDN109" s="229"/>
      <c r="KDO109" s="229"/>
      <c r="KDP109" s="229"/>
      <c r="KDQ109" s="229"/>
      <c r="KDR109" s="229"/>
      <c r="KDS109" s="229"/>
      <c r="KDT109" s="229"/>
      <c r="KDU109" s="229"/>
      <c r="KDV109" s="229"/>
      <c r="KDW109" s="229"/>
      <c r="KDX109" s="229"/>
      <c r="KDY109" s="229"/>
      <c r="KDZ109" s="229"/>
      <c r="KEA109" s="229"/>
      <c r="KEB109" s="229"/>
      <c r="KEC109" s="229"/>
      <c r="KED109" s="229"/>
      <c r="KEE109" s="229"/>
      <c r="KEF109" s="229"/>
      <c r="KEG109" s="229"/>
      <c r="KEH109" s="229"/>
      <c r="KEI109" s="229"/>
      <c r="KEJ109" s="229"/>
      <c r="KEK109" s="229"/>
      <c r="KEL109" s="229"/>
      <c r="KEM109" s="229"/>
      <c r="KEN109" s="229"/>
      <c r="KEO109" s="229"/>
      <c r="KEP109" s="229"/>
      <c r="KEQ109" s="229"/>
      <c r="KER109" s="229"/>
      <c r="KES109" s="229"/>
      <c r="KET109" s="229"/>
      <c r="KEU109" s="229"/>
      <c r="KEV109" s="229"/>
      <c r="KEW109" s="229"/>
      <c r="KEX109" s="229"/>
      <c r="KEY109" s="229"/>
      <c r="KEZ109" s="229"/>
      <c r="KFA109" s="229"/>
      <c r="KFB109" s="229"/>
      <c r="KFC109" s="229"/>
      <c r="KFD109" s="229"/>
      <c r="KFE109" s="229"/>
      <c r="KFF109" s="229"/>
      <c r="KFG109" s="229"/>
      <c r="KFH109" s="229"/>
      <c r="KFI109" s="229"/>
      <c r="KFJ109" s="229"/>
      <c r="KFK109" s="229"/>
      <c r="KFL109" s="229"/>
      <c r="KFM109" s="229"/>
      <c r="KFN109" s="229"/>
      <c r="KFO109" s="229"/>
      <c r="KFP109" s="229"/>
      <c r="KFQ109" s="229"/>
      <c r="KFR109" s="229"/>
      <c r="KFS109" s="229"/>
      <c r="KFT109" s="229"/>
      <c r="KFU109" s="229"/>
      <c r="KFV109" s="229"/>
      <c r="KFW109" s="229"/>
      <c r="KFX109" s="229"/>
      <c r="KFY109" s="229"/>
      <c r="KFZ109" s="229"/>
      <c r="KGA109" s="229"/>
      <c r="KGB109" s="229"/>
      <c r="KGC109" s="229"/>
      <c r="KGD109" s="229"/>
      <c r="KGE109" s="229"/>
      <c r="KGF109" s="229"/>
      <c r="KGG109" s="229"/>
      <c r="KGH109" s="229"/>
      <c r="KGI109" s="229"/>
      <c r="KGJ109" s="229"/>
      <c r="KGK109" s="229"/>
      <c r="KGL109" s="229"/>
      <c r="KGM109" s="229"/>
      <c r="KGN109" s="229"/>
      <c r="KGO109" s="229"/>
      <c r="KGP109" s="229"/>
      <c r="KGQ109" s="229"/>
      <c r="KGR109" s="229"/>
      <c r="KGS109" s="229"/>
      <c r="KGT109" s="229"/>
      <c r="KGU109" s="229"/>
      <c r="KGV109" s="229"/>
      <c r="KGW109" s="229"/>
      <c r="KGX109" s="229"/>
      <c r="KGY109" s="229"/>
      <c r="KGZ109" s="229"/>
      <c r="KHA109" s="229"/>
      <c r="KHB109" s="229"/>
      <c r="KHC109" s="229"/>
      <c r="KHD109" s="229"/>
      <c r="KHE109" s="229"/>
      <c r="KHF109" s="229"/>
      <c r="KHG109" s="229"/>
      <c r="KHH109" s="229"/>
      <c r="KHI109" s="229"/>
      <c r="KHJ109" s="229"/>
      <c r="KHK109" s="229"/>
      <c r="KHL109" s="229"/>
      <c r="KHM109" s="229"/>
      <c r="KHN109" s="229"/>
      <c r="KHO109" s="229"/>
      <c r="KHP109" s="229"/>
      <c r="KHQ109" s="229"/>
      <c r="KHR109" s="229"/>
      <c r="KHS109" s="229"/>
      <c r="KHT109" s="229"/>
      <c r="KHU109" s="229"/>
      <c r="KHV109" s="229"/>
      <c r="KHW109" s="229"/>
      <c r="KHX109" s="229"/>
      <c r="KHY109" s="229"/>
      <c r="KHZ109" s="229"/>
      <c r="KIA109" s="229"/>
      <c r="KIB109" s="229"/>
      <c r="KIC109" s="229"/>
      <c r="KID109" s="229"/>
      <c r="KIE109" s="229"/>
      <c r="KIF109" s="229"/>
      <c r="KIG109" s="229"/>
      <c r="KIH109" s="229"/>
      <c r="KII109" s="229"/>
      <c r="KIJ109" s="229"/>
      <c r="KIK109" s="229"/>
      <c r="KIL109" s="229"/>
      <c r="KIM109" s="229"/>
      <c r="KIN109" s="229"/>
      <c r="KIO109" s="229"/>
      <c r="KIP109" s="229"/>
      <c r="KIQ109" s="229"/>
      <c r="KIR109" s="229"/>
      <c r="KIS109" s="229"/>
      <c r="KIT109" s="229"/>
      <c r="KIU109" s="229"/>
      <c r="KIV109" s="229"/>
      <c r="KIW109" s="229"/>
      <c r="KIX109" s="229"/>
      <c r="KIY109" s="229"/>
      <c r="KIZ109" s="229"/>
      <c r="KJA109" s="229"/>
      <c r="KJB109" s="229"/>
      <c r="KJC109" s="229"/>
      <c r="KJD109" s="229"/>
      <c r="KJE109" s="229"/>
      <c r="KJF109" s="229"/>
      <c r="KJG109" s="229"/>
      <c r="KJH109" s="229"/>
      <c r="KJI109" s="229"/>
      <c r="KJJ109" s="229"/>
      <c r="KJK109" s="229"/>
      <c r="KJL109" s="229"/>
      <c r="KJM109" s="229"/>
      <c r="KJN109" s="229"/>
      <c r="KJO109" s="229"/>
      <c r="KJP109" s="229"/>
      <c r="KJQ109" s="229"/>
      <c r="KJR109" s="229"/>
      <c r="KJS109" s="229"/>
      <c r="KJT109" s="229"/>
      <c r="KJU109" s="229"/>
      <c r="KJV109" s="229"/>
      <c r="KJW109" s="229"/>
      <c r="KJX109" s="229"/>
      <c r="KJY109" s="229"/>
      <c r="KJZ109" s="229"/>
      <c r="KKA109" s="229"/>
      <c r="KKB109" s="229"/>
      <c r="KKC109" s="229"/>
      <c r="KKD109" s="229"/>
      <c r="KKE109" s="229"/>
      <c r="KKF109" s="229"/>
      <c r="KKG109" s="229"/>
      <c r="KKH109" s="229"/>
      <c r="KKI109" s="229"/>
      <c r="KKJ109" s="229"/>
      <c r="KKK109" s="229"/>
      <c r="KKL109" s="229"/>
      <c r="KKM109" s="229"/>
      <c r="KKN109" s="229"/>
      <c r="KKO109" s="229"/>
      <c r="KKP109" s="229"/>
      <c r="KKQ109" s="229"/>
      <c r="KKR109" s="229"/>
      <c r="KKS109" s="229"/>
      <c r="KKT109" s="229"/>
      <c r="KKU109" s="229"/>
      <c r="KKV109" s="229"/>
      <c r="KKW109" s="229"/>
      <c r="KKX109" s="229"/>
      <c r="KKY109" s="229"/>
      <c r="KKZ109" s="229"/>
      <c r="KLA109" s="229"/>
      <c r="KLB109" s="229"/>
      <c r="KLC109" s="229"/>
      <c r="KLD109" s="229"/>
      <c r="KLE109" s="229"/>
      <c r="KLF109" s="229"/>
      <c r="KLG109" s="229"/>
      <c r="KLH109" s="229"/>
      <c r="KLI109" s="229"/>
      <c r="KLJ109" s="229"/>
      <c r="KLK109" s="229"/>
      <c r="KLL109" s="229"/>
      <c r="KLM109" s="229"/>
      <c r="KLN109" s="229"/>
      <c r="KLO109" s="229"/>
      <c r="KLP109" s="229"/>
      <c r="KLQ109" s="229"/>
      <c r="KLR109" s="229"/>
      <c r="KLS109" s="229"/>
      <c r="KLT109" s="229"/>
      <c r="KLU109" s="229"/>
      <c r="KLV109" s="229"/>
      <c r="KLW109" s="229"/>
      <c r="KLX109" s="229"/>
      <c r="KLY109" s="229"/>
      <c r="KLZ109" s="229"/>
      <c r="KMA109" s="229"/>
      <c r="KMB109" s="229"/>
      <c r="KMC109" s="229"/>
      <c r="KMD109" s="229"/>
      <c r="KME109" s="229"/>
      <c r="KMF109" s="229"/>
      <c r="KMG109" s="229"/>
      <c r="KMH109" s="229"/>
      <c r="KMI109" s="229"/>
      <c r="KMJ109" s="229"/>
      <c r="KMK109" s="229"/>
      <c r="KML109" s="229"/>
      <c r="KMM109" s="229"/>
      <c r="KMN109" s="229"/>
      <c r="KMO109" s="229"/>
      <c r="KMP109" s="229"/>
      <c r="KMQ109" s="229"/>
      <c r="KMR109" s="229"/>
      <c r="KMS109" s="229"/>
      <c r="KMT109" s="229"/>
      <c r="KMU109" s="229"/>
      <c r="KMV109" s="229"/>
      <c r="KMW109" s="229"/>
      <c r="KMX109" s="229"/>
      <c r="KMY109" s="229"/>
      <c r="KMZ109" s="229"/>
      <c r="KNA109" s="229"/>
      <c r="KNB109" s="229"/>
      <c r="KNC109" s="229"/>
      <c r="KND109" s="229"/>
      <c r="KNE109" s="229"/>
      <c r="KNF109" s="229"/>
      <c r="KNG109" s="229"/>
      <c r="KNH109" s="229"/>
      <c r="KNI109" s="229"/>
      <c r="KNJ109" s="229"/>
      <c r="KNK109" s="229"/>
      <c r="KNL109" s="229"/>
      <c r="KNM109" s="229"/>
      <c r="KNN109" s="229"/>
      <c r="KNO109" s="229"/>
      <c r="KNP109" s="229"/>
      <c r="KNQ109" s="229"/>
      <c r="KNR109" s="229"/>
      <c r="KNS109" s="229"/>
      <c r="KNT109" s="229"/>
      <c r="KNU109" s="229"/>
      <c r="KNV109" s="229"/>
      <c r="KNW109" s="229"/>
      <c r="KNX109" s="229"/>
      <c r="KNY109" s="229"/>
      <c r="KNZ109" s="229"/>
      <c r="KOA109" s="229"/>
      <c r="KOB109" s="229"/>
      <c r="KOC109" s="229"/>
      <c r="KOD109" s="229"/>
      <c r="KOE109" s="229"/>
      <c r="KOF109" s="229"/>
      <c r="KOG109" s="229"/>
      <c r="KOH109" s="229"/>
      <c r="KOI109" s="229"/>
      <c r="KOJ109" s="229"/>
      <c r="KOK109" s="229"/>
      <c r="KOL109" s="229"/>
      <c r="KOM109" s="229"/>
      <c r="KON109" s="229"/>
      <c r="KOO109" s="229"/>
      <c r="KOP109" s="229"/>
      <c r="KOQ109" s="229"/>
      <c r="KOR109" s="229"/>
      <c r="KOS109" s="229"/>
      <c r="KOT109" s="229"/>
      <c r="KOU109" s="229"/>
      <c r="KOV109" s="229"/>
      <c r="KOW109" s="229"/>
      <c r="KOX109" s="229"/>
      <c r="KOY109" s="229"/>
      <c r="KOZ109" s="229"/>
      <c r="KPA109" s="229"/>
      <c r="KPB109" s="229"/>
      <c r="KPC109" s="229"/>
      <c r="KPD109" s="229"/>
      <c r="KPE109" s="229"/>
      <c r="KPF109" s="229"/>
      <c r="KPG109" s="229"/>
      <c r="KPH109" s="229"/>
      <c r="KPI109" s="229"/>
      <c r="KPJ109" s="229"/>
      <c r="KPK109" s="229"/>
      <c r="KPL109" s="229"/>
      <c r="KPM109" s="229"/>
      <c r="KPN109" s="229"/>
      <c r="KPO109" s="229"/>
      <c r="KPP109" s="229"/>
      <c r="KPQ109" s="229"/>
      <c r="KPR109" s="229"/>
      <c r="KPS109" s="229"/>
      <c r="KPT109" s="229"/>
      <c r="KPU109" s="229"/>
      <c r="KPV109" s="229"/>
      <c r="KPW109" s="229"/>
      <c r="KPX109" s="229"/>
      <c r="KPY109" s="229"/>
      <c r="KPZ109" s="229"/>
      <c r="KQA109" s="229"/>
      <c r="KQB109" s="229"/>
      <c r="KQC109" s="229"/>
      <c r="KQD109" s="229"/>
      <c r="KQE109" s="229"/>
      <c r="KQF109" s="229"/>
      <c r="KQG109" s="229"/>
      <c r="KQH109" s="229"/>
      <c r="KQI109" s="229"/>
      <c r="KQJ109" s="229"/>
      <c r="KQK109" s="229"/>
      <c r="KQL109" s="229"/>
      <c r="KQM109" s="229"/>
      <c r="KQN109" s="229"/>
      <c r="KQO109" s="229"/>
      <c r="KQP109" s="229"/>
      <c r="KQQ109" s="229"/>
      <c r="KQR109" s="229"/>
      <c r="KQS109" s="229"/>
      <c r="KQT109" s="229"/>
      <c r="KQU109" s="229"/>
      <c r="KQV109" s="229"/>
      <c r="KQW109" s="229"/>
      <c r="KQX109" s="229"/>
      <c r="KQY109" s="229"/>
      <c r="KQZ109" s="229"/>
      <c r="KRA109" s="229"/>
      <c r="KRB109" s="229"/>
      <c r="KRC109" s="229"/>
      <c r="KRD109" s="229"/>
      <c r="KRE109" s="229"/>
      <c r="KRF109" s="229"/>
      <c r="KRG109" s="229"/>
      <c r="KRH109" s="229"/>
      <c r="KRI109" s="229"/>
      <c r="KRJ109" s="229"/>
      <c r="KRK109" s="229"/>
      <c r="KRL109" s="229"/>
      <c r="KRM109" s="229"/>
      <c r="KRN109" s="229"/>
      <c r="KRO109" s="229"/>
      <c r="KRP109" s="229"/>
      <c r="KRQ109" s="229"/>
      <c r="KRR109" s="229"/>
      <c r="KRS109" s="229"/>
      <c r="KRT109" s="229"/>
      <c r="KRU109" s="229"/>
      <c r="KRV109" s="229"/>
      <c r="KRW109" s="229"/>
      <c r="KRX109" s="229"/>
      <c r="KRY109" s="229"/>
      <c r="KRZ109" s="229"/>
      <c r="KSA109" s="229"/>
      <c r="KSB109" s="229"/>
      <c r="KSC109" s="229"/>
      <c r="KSD109" s="229"/>
      <c r="KSE109" s="229"/>
      <c r="KSF109" s="229"/>
      <c r="KSG109" s="229"/>
      <c r="KSH109" s="229"/>
      <c r="KSI109" s="229"/>
      <c r="KSJ109" s="229"/>
      <c r="KSK109" s="229"/>
      <c r="KSL109" s="229"/>
      <c r="KSM109" s="229"/>
      <c r="KSN109" s="229"/>
      <c r="KSO109" s="229"/>
      <c r="KSP109" s="229"/>
      <c r="KSQ109" s="229"/>
      <c r="KSR109" s="229"/>
      <c r="KSS109" s="229"/>
      <c r="KST109" s="229"/>
      <c r="KSU109" s="229"/>
      <c r="KSV109" s="229"/>
      <c r="KSW109" s="229"/>
      <c r="KSX109" s="229"/>
      <c r="KSY109" s="229"/>
      <c r="KSZ109" s="229"/>
      <c r="KTA109" s="229"/>
      <c r="KTB109" s="229"/>
      <c r="KTC109" s="229"/>
      <c r="KTD109" s="229"/>
      <c r="KTE109" s="229"/>
      <c r="KTF109" s="229"/>
      <c r="KTG109" s="229"/>
      <c r="KTH109" s="229"/>
      <c r="KTI109" s="229"/>
      <c r="KTJ109" s="229"/>
      <c r="KTK109" s="229"/>
      <c r="KTL109" s="229"/>
      <c r="KTM109" s="229"/>
      <c r="KTN109" s="229"/>
      <c r="KTO109" s="229"/>
      <c r="KTP109" s="229"/>
      <c r="KTQ109" s="229"/>
      <c r="KTR109" s="229"/>
      <c r="KTS109" s="229"/>
      <c r="KTT109" s="229"/>
      <c r="KTU109" s="229"/>
      <c r="KTV109" s="229"/>
      <c r="KTW109" s="229"/>
      <c r="KTX109" s="229"/>
      <c r="KTY109" s="229"/>
      <c r="KTZ109" s="229"/>
      <c r="KUA109" s="229"/>
      <c r="KUB109" s="229"/>
      <c r="KUC109" s="229"/>
      <c r="KUD109" s="229"/>
      <c r="KUE109" s="229"/>
      <c r="KUF109" s="229"/>
      <c r="KUG109" s="229"/>
      <c r="KUH109" s="229"/>
      <c r="KUI109" s="229"/>
      <c r="KUJ109" s="229"/>
      <c r="KUK109" s="229"/>
      <c r="KUL109" s="229"/>
      <c r="KUM109" s="229"/>
      <c r="KUN109" s="229"/>
      <c r="KUO109" s="229"/>
      <c r="KUP109" s="229"/>
      <c r="KUQ109" s="229"/>
      <c r="KUR109" s="229"/>
      <c r="KUS109" s="229"/>
      <c r="KUT109" s="229"/>
      <c r="KUU109" s="229"/>
      <c r="KUV109" s="229"/>
      <c r="KUW109" s="229"/>
      <c r="KUX109" s="229"/>
      <c r="KUY109" s="229"/>
      <c r="KUZ109" s="229"/>
      <c r="KVA109" s="229"/>
      <c r="KVB109" s="229"/>
      <c r="KVC109" s="229"/>
      <c r="KVD109" s="229"/>
      <c r="KVE109" s="229"/>
      <c r="KVF109" s="229"/>
      <c r="KVG109" s="229"/>
      <c r="KVH109" s="229"/>
      <c r="KVI109" s="229"/>
      <c r="KVJ109" s="229"/>
      <c r="KVK109" s="229"/>
      <c r="KVL109" s="229"/>
      <c r="KVM109" s="229"/>
      <c r="KVN109" s="229"/>
      <c r="KVO109" s="229"/>
      <c r="KVP109" s="229"/>
      <c r="KVQ109" s="229"/>
      <c r="KVR109" s="229"/>
      <c r="KVS109" s="229"/>
      <c r="KVT109" s="229"/>
      <c r="KVU109" s="229"/>
      <c r="KVV109" s="229"/>
      <c r="KVW109" s="229"/>
      <c r="KVX109" s="229"/>
      <c r="KVY109" s="229"/>
      <c r="KVZ109" s="229"/>
      <c r="KWA109" s="229"/>
      <c r="KWB109" s="229"/>
      <c r="KWC109" s="229"/>
      <c r="KWD109" s="229"/>
      <c r="KWE109" s="229"/>
      <c r="KWF109" s="229"/>
      <c r="KWG109" s="229"/>
      <c r="KWH109" s="229"/>
      <c r="KWI109" s="229"/>
      <c r="KWJ109" s="229"/>
      <c r="KWK109" s="229"/>
      <c r="KWL109" s="229"/>
      <c r="KWM109" s="229"/>
      <c r="KWN109" s="229"/>
      <c r="KWO109" s="229"/>
      <c r="KWP109" s="229"/>
      <c r="KWQ109" s="229"/>
      <c r="KWR109" s="229"/>
      <c r="KWS109" s="229"/>
      <c r="KWT109" s="229"/>
      <c r="KWU109" s="229"/>
      <c r="KWV109" s="229"/>
      <c r="KWW109" s="229"/>
      <c r="KWX109" s="229"/>
      <c r="KWY109" s="229"/>
      <c r="KWZ109" s="229"/>
      <c r="KXA109" s="229"/>
      <c r="KXB109" s="229"/>
      <c r="KXC109" s="229"/>
      <c r="KXD109" s="229"/>
      <c r="KXE109" s="229"/>
      <c r="KXF109" s="229"/>
      <c r="KXG109" s="229"/>
      <c r="KXH109" s="229"/>
      <c r="KXI109" s="229"/>
      <c r="KXJ109" s="229"/>
      <c r="KXK109" s="229"/>
      <c r="KXL109" s="229"/>
      <c r="KXM109" s="229"/>
      <c r="KXN109" s="229"/>
      <c r="KXO109" s="229"/>
      <c r="KXP109" s="229"/>
      <c r="KXQ109" s="229"/>
      <c r="KXR109" s="229"/>
      <c r="KXS109" s="229"/>
      <c r="KXT109" s="229"/>
      <c r="KXU109" s="229"/>
      <c r="KXV109" s="229"/>
      <c r="KXW109" s="229"/>
      <c r="KXX109" s="229"/>
      <c r="KXY109" s="229"/>
      <c r="KXZ109" s="229"/>
      <c r="KYA109" s="229"/>
      <c r="KYB109" s="229"/>
      <c r="KYC109" s="229"/>
      <c r="KYD109" s="229"/>
      <c r="KYE109" s="229"/>
      <c r="KYF109" s="229"/>
      <c r="KYG109" s="229"/>
      <c r="KYH109" s="229"/>
      <c r="KYI109" s="229"/>
      <c r="KYJ109" s="229"/>
      <c r="KYK109" s="229"/>
      <c r="KYL109" s="229"/>
      <c r="KYM109" s="229"/>
      <c r="KYN109" s="229"/>
      <c r="KYO109" s="229"/>
      <c r="KYP109" s="229"/>
      <c r="KYQ109" s="229"/>
      <c r="KYR109" s="229"/>
      <c r="KYS109" s="229"/>
      <c r="KYT109" s="229"/>
      <c r="KYU109" s="229"/>
      <c r="KYV109" s="229"/>
      <c r="KYW109" s="229"/>
      <c r="KYX109" s="229"/>
      <c r="KYY109" s="229"/>
      <c r="KYZ109" s="229"/>
      <c r="KZA109" s="229"/>
      <c r="KZB109" s="229"/>
      <c r="KZC109" s="229"/>
      <c r="KZD109" s="229"/>
      <c r="KZE109" s="229"/>
      <c r="KZF109" s="229"/>
      <c r="KZG109" s="229"/>
      <c r="KZH109" s="229"/>
      <c r="KZI109" s="229"/>
      <c r="KZJ109" s="229"/>
      <c r="KZK109" s="229"/>
      <c r="KZL109" s="229"/>
      <c r="KZM109" s="229"/>
      <c r="KZN109" s="229"/>
      <c r="KZO109" s="229"/>
      <c r="KZP109" s="229"/>
      <c r="KZQ109" s="229"/>
      <c r="KZR109" s="229"/>
      <c r="KZS109" s="229"/>
      <c r="KZT109" s="229"/>
      <c r="KZU109" s="229"/>
      <c r="KZV109" s="229"/>
      <c r="KZW109" s="229"/>
      <c r="KZX109" s="229"/>
      <c r="KZY109" s="229"/>
      <c r="KZZ109" s="229"/>
      <c r="LAA109" s="229"/>
      <c r="LAB109" s="229"/>
      <c r="LAC109" s="229"/>
      <c r="LAD109" s="229"/>
      <c r="LAE109" s="229"/>
      <c r="LAF109" s="229"/>
      <c r="LAG109" s="229"/>
      <c r="LAH109" s="229"/>
      <c r="LAI109" s="229"/>
      <c r="LAJ109" s="229"/>
      <c r="LAK109" s="229"/>
      <c r="LAL109" s="229"/>
      <c r="LAM109" s="229"/>
      <c r="LAN109" s="229"/>
      <c r="LAO109" s="229"/>
      <c r="LAP109" s="229"/>
      <c r="LAQ109" s="229"/>
      <c r="LAR109" s="229"/>
      <c r="LAS109" s="229"/>
      <c r="LAT109" s="229"/>
      <c r="LAU109" s="229"/>
      <c r="LAV109" s="229"/>
      <c r="LAW109" s="229"/>
      <c r="LAX109" s="229"/>
      <c r="LAY109" s="229"/>
      <c r="LAZ109" s="229"/>
      <c r="LBA109" s="229"/>
      <c r="LBB109" s="229"/>
      <c r="LBC109" s="229"/>
      <c r="LBD109" s="229"/>
      <c r="LBE109" s="229"/>
      <c r="LBF109" s="229"/>
      <c r="LBG109" s="229"/>
      <c r="LBH109" s="229"/>
      <c r="LBI109" s="229"/>
      <c r="LBJ109" s="229"/>
      <c r="LBK109" s="229"/>
      <c r="LBL109" s="229"/>
      <c r="LBM109" s="229"/>
      <c r="LBN109" s="229"/>
      <c r="LBO109" s="229"/>
      <c r="LBP109" s="229"/>
      <c r="LBQ109" s="229"/>
      <c r="LBR109" s="229"/>
      <c r="LBS109" s="229"/>
      <c r="LBT109" s="229"/>
      <c r="LBU109" s="229"/>
      <c r="LBV109" s="229"/>
      <c r="LBW109" s="229"/>
      <c r="LBX109" s="229"/>
      <c r="LBY109" s="229"/>
      <c r="LBZ109" s="229"/>
      <c r="LCA109" s="229"/>
      <c r="LCB109" s="229"/>
      <c r="LCC109" s="229"/>
      <c r="LCD109" s="229"/>
      <c r="LCE109" s="229"/>
      <c r="LCF109" s="229"/>
      <c r="LCG109" s="229"/>
      <c r="LCH109" s="229"/>
      <c r="LCI109" s="229"/>
      <c r="LCJ109" s="229"/>
      <c r="LCK109" s="229"/>
      <c r="LCL109" s="229"/>
      <c r="LCM109" s="229"/>
      <c r="LCN109" s="229"/>
      <c r="LCO109" s="229"/>
      <c r="LCP109" s="229"/>
      <c r="LCQ109" s="229"/>
      <c r="LCR109" s="229"/>
      <c r="LCS109" s="229"/>
      <c r="LCT109" s="229"/>
      <c r="LCU109" s="229"/>
      <c r="LCV109" s="229"/>
      <c r="LCW109" s="229"/>
      <c r="LCX109" s="229"/>
      <c r="LCY109" s="229"/>
      <c r="LCZ109" s="229"/>
      <c r="LDA109" s="229"/>
      <c r="LDB109" s="229"/>
      <c r="LDC109" s="229"/>
      <c r="LDD109" s="229"/>
      <c r="LDE109" s="229"/>
      <c r="LDF109" s="229"/>
      <c r="LDG109" s="229"/>
      <c r="LDH109" s="229"/>
      <c r="LDI109" s="229"/>
      <c r="LDJ109" s="229"/>
      <c r="LDK109" s="229"/>
      <c r="LDL109" s="229"/>
      <c r="LDM109" s="229"/>
      <c r="LDN109" s="229"/>
      <c r="LDO109" s="229"/>
      <c r="LDP109" s="229"/>
      <c r="LDQ109" s="229"/>
      <c r="LDR109" s="229"/>
      <c r="LDS109" s="229"/>
      <c r="LDT109" s="229"/>
      <c r="LDU109" s="229"/>
      <c r="LDV109" s="229"/>
      <c r="LDW109" s="229"/>
      <c r="LDX109" s="229"/>
      <c r="LDY109" s="229"/>
      <c r="LDZ109" s="229"/>
      <c r="LEA109" s="229"/>
      <c r="LEB109" s="229"/>
      <c r="LEC109" s="229"/>
      <c r="LED109" s="229"/>
      <c r="LEE109" s="229"/>
      <c r="LEF109" s="229"/>
      <c r="LEG109" s="229"/>
      <c r="LEH109" s="229"/>
      <c r="LEI109" s="229"/>
      <c r="LEJ109" s="229"/>
      <c r="LEK109" s="229"/>
      <c r="LEL109" s="229"/>
      <c r="LEM109" s="229"/>
      <c r="LEN109" s="229"/>
      <c r="LEO109" s="229"/>
      <c r="LEP109" s="229"/>
      <c r="LEQ109" s="229"/>
      <c r="LER109" s="229"/>
      <c r="LES109" s="229"/>
      <c r="LET109" s="229"/>
      <c r="LEU109" s="229"/>
      <c r="LEV109" s="229"/>
      <c r="LEW109" s="229"/>
      <c r="LEX109" s="229"/>
      <c r="LEY109" s="229"/>
      <c r="LEZ109" s="229"/>
      <c r="LFA109" s="229"/>
      <c r="LFB109" s="229"/>
      <c r="LFC109" s="229"/>
      <c r="LFD109" s="229"/>
      <c r="LFE109" s="229"/>
      <c r="LFF109" s="229"/>
      <c r="LFG109" s="229"/>
      <c r="LFH109" s="229"/>
      <c r="LFI109" s="229"/>
      <c r="LFJ109" s="229"/>
      <c r="LFK109" s="229"/>
      <c r="LFL109" s="229"/>
      <c r="LFM109" s="229"/>
      <c r="LFN109" s="229"/>
      <c r="LFO109" s="229"/>
      <c r="LFP109" s="229"/>
      <c r="LFQ109" s="229"/>
      <c r="LFR109" s="229"/>
      <c r="LFS109" s="229"/>
      <c r="LFT109" s="229"/>
      <c r="LFU109" s="229"/>
      <c r="LFV109" s="229"/>
      <c r="LFW109" s="229"/>
      <c r="LFX109" s="229"/>
      <c r="LFY109" s="229"/>
      <c r="LFZ109" s="229"/>
      <c r="LGA109" s="229"/>
      <c r="LGB109" s="229"/>
      <c r="LGC109" s="229"/>
      <c r="LGD109" s="229"/>
      <c r="LGE109" s="229"/>
      <c r="LGF109" s="229"/>
      <c r="LGG109" s="229"/>
      <c r="LGH109" s="229"/>
      <c r="LGI109" s="229"/>
      <c r="LGJ109" s="229"/>
      <c r="LGK109" s="229"/>
      <c r="LGL109" s="229"/>
      <c r="LGM109" s="229"/>
      <c r="LGN109" s="229"/>
      <c r="LGO109" s="229"/>
      <c r="LGP109" s="229"/>
      <c r="LGQ109" s="229"/>
      <c r="LGR109" s="229"/>
      <c r="LGS109" s="229"/>
      <c r="LGT109" s="229"/>
      <c r="LGU109" s="229"/>
      <c r="LGV109" s="229"/>
      <c r="LGW109" s="229"/>
      <c r="LGX109" s="229"/>
      <c r="LGY109" s="229"/>
      <c r="LGZ109" s="229"/>
      <c r="LHA109" s="229"/>
      <c r="LHB109" s="229"/>
      <c r="LHC109" s="229"/>
      <c r="LHD109" s="229"/>
      <c r="LHE109" s="229"/>
      <c r="LHF109" s="229"/>
      <c r="LHG109" s="229"/>
      <c r="LHH109" s="229"/>
      <c r="LHI109" s="229"/>
      <c r="LHJ109" s="229"/>
      <c r="LHK109" s="229"/>
      <c r="LHL109" s="229"/>
      <c r="LHM109" s="229"/>
      <c r="LHN109" s="229"/>
      <c r="LHO109" s="229"/>
      <c r="LHP109" s="229"/>
      <c r="LHQ109" s="229"/>
      <c r="LHR109" s="229"/>
      <c r="LHS109" s="229"/>
      <c r="LHT109" s="229"/>
      <c r="LHU109" s="229"/>
      <c r="LHV109" s="229"/>
      <c r="LHW109" s="229"/>
      <c r="LHX109" s="229"/>
      <c r="LHY109" s="229"/>
      <c r="LHZ109" s="229"/>
      <c r="LIA109" s="229"/>
      <c r="LIB109" s="229"/>
      <c r="LIC109" s="229"/>
      <c r="LID109" s="229"/>
      <c r="LIE109" s="229"/>
      <c r="LIF109" s="229"/>
      <c r="LIG109" s="229"/>
      <c r="LIH109" s="229"/>
      <c r="LII109" s="229"/>
      <c r="LIJ109" s="229"/>
      <c r="LIK109" s="229"/>
      <c r="LIL109" s="229"/>
      <c r="LIM109" s="229"/>
      <c r="LIN109" s="229"/>
      <c r="LIO109" s="229"/>
      <c r="LIP109" s="229"/>
      <c r="LIQ109" s="229"/>
      <c r="LIR109" s="229"/>
      <c r="LIS109" s="229"/>
      <c r="LIT109" s="229"/>
      <c r="LIU109" s="229"/>
      <c r="LIV109" s="229"/>
      <c r="LIW109" s="229"/>
      <c r="LIX109" s="229"/>
      <c r="LIY109" s="229"/>
      <c r="LIZ109" s="229"/>
      <c r="LJA109" s="229"/>
      <c r="LJB109" s="229"/>
      <c r="LJC109" s="229"/>
      <c r="LJD109" s="229"/>
      <c r="LJE109" s="229"/>
      <c r="LJF109" s="229"/>
      <c r="LJG109" s="229"/>
      <c r="LJH109" s="229"/>
      <c r="LJI109" s="229"/>
      <c r="LJJ109" s="229"/>
      <c r="LJK109" s="229"/>
      <c r="LJL109" s="229"/>
      <c r="LJM109" s="229"/>
      <c r="LJN109" s="229"/>
      <c r="LJO109" s="229"/>
      <c r="LJP109" s="229"/>
      <c r="LJQ109" s="229"/>
      <c r="LJR109" s="229"/>
      <c r="LJS109" s="229"/>
      <c r="LJT109" s="229"/>
      <c r="LJU109" s="229"/>
      <c r="LJV109" s="229"/>
      <c r="LJW109" s="229"/>
      <c r="LJX109" s="229"/>
      <c r="LJY109" s="229"/>
      <c r="LJZ109" s="229"/>
      <c r="LKA109" s="229"/>
      <c r="LKB109" s="229"/>
      <c r="LKC109" s="229"/>
      <c r="LKD109" s="229"/>
      <c r="LKE109" s="229"/>
      <c r="LKF109" s="229"/>
      <c r="LKG109" s="229"/>
      <c r="LKH109" s="229"/>
      <c r="LKI109" s="229"/>
      <c r="LKJ109" s="229"/>
      <c r="LKK109" s="229"/>
      <c r="LKL109" s="229"/>
      <c r="LKM109" s="229"/>
      <c r="LKN109" s="229"/>
      <c r="LKO109" s="229"/>
      <c r="LKP109" s="229"/>
      <c r="LKQ109" s="229"/>
      <c r="LKR109" s="229"/>
      <c r="LKS109" s="229"/>
      <c r="LKT109" s="229"/>
      <c r="LKU109" s="229"/>
      <c r="LKV109" s="229"/>
      <c r="LKW109" s="229"/>
      <c r="LKX109" s="229"/>
      <c r="LKY109" s="229"/>
      <c r="LKZ109" s="229"/>
      <c r="LLA109" s="229"/>
      <c r="LLB109" s="229"/>
      <c r="LLC109" s="229"/>
      <c r="LLD109" s="229"/>
      <c r="LLE109" s="229"/>
      <c r="LLF109" s="229"/>
      <c r="LLG109" s="229"/>
      <c r="LLH109" s="229"/>
      <c r="LLI109" s="229"/>
      <c r="LLJ109" s="229"/>
      <c r="LLK109" s="229"/>
      <c r="LLL109" s="229"/>
      <c r="LLM109" s="229"/>
      <c r="LLN109" s="229"/>
      <c r="LLO109" s="229"/>
      <c r="LLP109" s="229"/>
      <c r="LLQ109" s="229"/>
      <c r="LLR109" s="229"/>
      <c r="LLS109" s="229"/>
      <c r="LLT109" s="229"/>
      <c r="LLU109" s="229"/>
      <c r="LLV109" s="229"/>
      <c r="LLW109" s="229"/>
      <c r="LLX109" s="229"/>
      <c r="LLY109" s="229"/>
      <c r="LLZ109" s="229"/>
      <c r="LMA109" s="229"/>
      <c r="LMB109" s="229"/>
      <c r="LMC109" s="229"/>
      <c r="LMD109" s="229"/>
      <c r="LME109" s="229"/>
      <c r="LMF109" s="229"/>
      <c r="LMG109" s="229"/>
      <c r="LMH109" s="229"/>
      <c r="LMI109" s="229"/>
      <c r="LMJ109" s="229"/>
      <c r="LMK109" s="229"/>
      <c r="LML109" s="229"/>
      <c r="LMM109" s="229"/>
      <c r="LMN109" s="229"/>
      <c r="LMO109" s="229"/>
      <c r="LMP109" s="229"/>
      <c r="LMQ109" s="229"/>
      <c r="LMR109" s="229"/>
      <c r="LMS109" s="229"/>
      <c r="LMT109" s="229"/>
      <c r="LMU109" s="229"/>
      <c r="LMV109" s="229"/>
      <c r="LMW109" s="229"/>
      <c r="LMX109" s="229"/>
      <c r="LMY109" s="229"/>
      <c r="LMZ109" s="229"/>
      <c r="LNA109" s="229"/>
      <c r="LNB109" s="229"/>
      <c r="LNC109" s="229"/>
      <c r="LND109" s="229"/>
      <c r="LNE109" s="229"/>
      <c r="LNF109" s="229"/>
      <c r="LNG109" s="229"/>
      <c r="LNH109" s="229"/>
      <c r="LNI109" s="229"/>
      <c r="LNJ109" s="229"/>
      <c r="LNK109" s="229"/>
      <c r="LNL109" s="229"/>
      <c r="LNM109" s="229"/>
      <c r="LNN109" s="229"/>
      <c r="LNO109" s="229"/>
      <c r="LNP109" s="229"/>
      <c r="LNQ109" s="229"/>
      <c r="LNR109" s="229"/>
      <c r="LNS109" s="229"/>
      <c r="LNT109" s="229"/>
      <c r="LNU109" s="229"/>
      <c r="LNV109" s="229"/>
      <c r="LNW109" s="229"/>
      <c r="LNX109" s="229"/>
      <c r="LNY109" s="229"/>
      <c r="LNZ109" s="229"/>
      <c r="LOA109" s="229"/>
      <c r="LOB109" s="229"/>
      <c r="LOC109" s="229"/>
      <c r="LOD109" s="229"/>
      <c r="LOE109" s="229"/>
      <c r="LOF109" s="229"/>
      <c r="LOG109" s="229"/>
      <c r="LOH109" s="229"/>
      <c r="LOI109" s="229"/>
      <c r="LOJ109" s="229"/>
      <c r="LOK109" s="229"/>
      <c r="LOL109" s="229"/>
      <c r="LOM109" s="229"/>
      <c r="LON109" s="229"/>
      <c r="LOO109" s="229"/>
      <c r="LOP109" s="229"/>
      <c r="LOQ109" s="229"/>
      <c r="LOR109" s="229"/>
      <c r="LOS109" s="229"/>
      <c r="LOT109" s="229"/>
      <c r="LOU109" s="229"/>
      <c r="LOV109" s="229"/>
      <c r="LOW109" s="229"/>
      <c r="LOX109" s="229"/>
      <c r="LOY109" s="229"/>
      <c r="LOZ109" s="229"/>
      <c r="LPA109" s="229"/>
      <c r="LPB109" s="229"/>
      <c r="LPC109" s="229"/>
      <c r="LPD109" s="229"/>
      <c r="LPE109" s="229"/>
      <c r="LPF109" s="229"/>
      <c r="LPG109" s="229"/>
      <c r="LPH109" s="229"/>
      <c r="LPI109" s="229"/>
      <c r="LPJ109" s="229"/>
      <c r="LPK109" s="229"/>
      <c r="LPL109" s="229"/>
      <c r="LPM109" s="229"/>
      <c r="LPN109" s="229"/>
      <c r="LPO109" s="229"/>
      <c r="LPP109" s="229"/>
      <c r="LPQ109" s="229"/>
      <c r="LPR109" s="229"/>
      <c r="LPS109" s="229"/>
      <c r="LPT109" s="229"/>
      <c r="LPU109" s="229"/>
      <c r="LPV109" s="229"/>
      <c r="LPW109" s="229"/>
      <c r="LPX109" s="229"/>
      <c r="LPY109" s="229"/>
      <c r="LPZ109" s="229"/>
      <c r="LQA109" s="229"/>
      <c r="LQB109" s="229"/>
      <c r="LQC109" s="229"/>
      <c r="LQD109" s="229"/>
      <c r="LQE109" s="229"/>
      <c r="LQF109" s="229"/>
      <c r="LQG109" s="229"/>
      <c r="LQH109" s="229"/>
      <c r="LQI109" s="229"/>
      <c r="LQJ109" s="229"/>
      <c r="LQK109" s="229"/>
      <c r="LQL109" s="229"/>
      <c r="LQM109" s="229"/>
      <c r="LQN109" s="229"/>
      <c r="LQO109" s="229"/>
      <c r="LQP109" s="229"/>
      <c r="LQQ109" s="229"/>
      <c r="LQR109" s="229"/>
      <c r="LQS109" s="229"/>
      <c r="LQT109" s="229"/>
      <c r="LQU109" s="229"/>
      <c r="LQV109" s="229"/>
      <c r="LQW109" s="229"/>
      <c r="LQX109" s="229"/>
      <c r="LQY109" s="229"/>
      <c r="LQZ109" s="229"/>
      <c r="LRA109" s="229"/>
      <c r="LRB109" s="229"/>
      <c r="LRC109" s="229"/>
      <c r="LRD109" s="229"/>
      <c r="LRE109" s="229"/>
      <c r="LRF109" s="229"/>
      <c r="LRG109" s="229"/>
      <c r="LRH109" s="229"/>
      <c r="LRI109" s="229"/>
      <c r="LRJ109" s="229"/>
      <c r="LRK109" s="229"/>
      <c r="LRL109" s="229"/>
      <c r="LRM109" s="229"/>
      <c r="LRN109" s="229"/>
      <c r="LRO109" s="229"/>
      <c r="LRP109" s="229"/>
      <c r="LRQ109" s="229"/>
      <c r="LRR109" s="229"/>
      <c r="LRS109" s="229"/>
      <c r="LRT109" s="229"/>
      <c r="LRU109" s="229"/>
      <c r="LRV109" s="229"/>
      <c r="LRW109" s="229"/>
      <c r="LRX109" s="229"/>
      <c r="LRY109" s="229"/>
      <c r="LRZ109" s="229"/>
      <c r="LSA109" s="229"/>
      <c r="LSB109" s="229"/>
      <c r="LSC109" s="229"/>
      <c r="LSD109" s="229"/>
      <c r="LSE109" s="229"/>
      <c r="LSF109" s="229"/>
      <c r="LSG109" s="229"/>
      <c r="LSH109" s="229"/>
      <c r="LSI109" s="229"/>
      <c r="LSJ109" s="229"/>
      <c r="LSK109" s="229"/>
      <c r="LSL109" s="229"/>
      <c r="LSM109" s="229"/>
      <c r="LSN109" s="229"/>
      <c r="LSO109" s="229"/>
      <c r="LSP109" s="229"/>
      <c r="LSQ109" s="229"/>
      <c r="LSR109" s="229"/>
      <c r="LSS109" s="229"/>
      <c r="LST109" s="229"/>
      <c r="LSU109" s="229"/>
      <c r="LSV109" s="229"/>
      <c r="LSW109" s="229"/>
      <c r="LSX109" s="229"/>
      <c r="LSY109" s="229"/>
      <c r="LSZ109" s="229"/>
      <c r="LTA109" s="229"/>
      <c r="LTB109" s="229"/>
      <c r="LTC109" s="229"/>
      <c r="LTD109" s="229"/>
      <c r="LTE109" s="229"/>
      <c r="LTF109" s="229"/>
      <c r="LTG109" s="229"/>
      <c r="LTH109" s="229"/>
      <c r="LTI109" s="229"/>
      <c r="LTJ109" s="229"/>
      <c r="LTK109" s="229"/>
      <c r="LTL109" s="229"/>
      <c r="LTM109" s="229"/>
      <c r="LTN109" s="229"/>
      <c r="LTO109" s="229"/>
      <c r="LTP109" s="229"/>
      <c r="LTQ109" s="229"/>
      <c r="LTR109" s="229"/>
      <c r="LTS109" s="229"/>
      <c r="LTT109" s="229"/>
      <c r="LTU109" s="229"/>
      <c r="LTV109" s="229"/>
      <c r="LTW109" s="229"/>
      <c r="LTX109" s="229"/>
      <c r="LTY109" s="229"/>
      <c r="LTZ109" s="229"/>
      <c r="LUA109" s="229"/>
      <c r="LUB109" s="229"/>
      <c r="LUC109" s="229"/>
      <c r="LUD109" s="229"/>
      <c r="LUE109" s="229"/>
      <c r="LUF109" s="229"/>
      <c r="LUG109" s="229"/>
      <c r="LUH109" s="229"/>
      <c r="LUI109" s="229"/>
      <c r="LUJ109" s="229"/>
      <c r="LUK109" s="229"/>
      <c r="LUL109" s="229"/>
      <c r="LUM109" s="229"/>
      <c r="LUN109" s="229"/>
      <c r="LUO109" s="229"/>
      <c r="LUP109" s="229"/>
      <c r="LUQ109" s="229"/>
      <c r="LUR109" s="229"/>
      <c r="LUS109" s="229"/>
      <c r="LUT109" s="229"/>
      <c r="LUU109" s="229"/>
      <c r="LUV109" s="229"/>
      <c r="LUW109" s="229"/>
      <c r="LUX109" s="229"/>
      <c r="LUY109" s="229"/>
      <c r="LUZ109" s="229"/>
      <c r="LVA109" s="229"/>
      <c r="LVB109" s="229"/>
      <c r="LVC109" s="229"/>
      <c r="LVD109" s="229"/>
      <c r="LVE109" s="229"/>
      <c r="LVF109" s="229"/>
      <c r="LVG109" s="229"/>
      <c r="LVH109" s="229"/>
      <c r="LVI109" s="229"/>
      <c r="LVJ109" s="229"/>
      <c r="LVK109" s="229"/>
      <c r="LVL109" s="229"/>
      <c r="LVM109" s="229"/>
      <c r="LVN109" s="229"/>
      <c r="LVO109" s="229"/>
      <c r="LVP109" s="229"/>
      <c r="LVQ109" s="229"/>
      <c r="LVR109" s="229"/>
      <c r="LVS109" s="229"/>
      <c r="LVT109" s="229"/>
      <c r="LVU109" s="229"/>
      <c r="LVV109" s="229"/>
      <c r="LVW109" s="229"/>
      <c r="LVX109" s="229"/>
      <c r="LVY109" s="229"/>
      <c r="LVZ109" s="229"/>
      <c r="LWA109" s="229"/>
      <c r="LWB109" s="229"/>
      <c r="LWC109" s="229"/>
      <c r="LWD109" s="229"/>
      <c r="LWE109" s="229"/>
      <c r="LWF109" s="229"/>
      <c r="LWG109" s="229"/>
      <c r="LWH109" s="229"/>
      <c r="LWI109" s="229"/>
      <c r="LWJ109" s="229"/>
      <c r="LWK109" s="229"/>
      <c r="LWL109" s="229"/>
      <c r="LWM109" s="229"/>
      <c r="LWN109" s="229"/>
      <c r="LWO109" s="229"/>
      <c r="LWP109" s="229"/>
      <c r="LWQ109" s="229"/>
      <c r="LWR109" s="229"/>
      <c r="LWS109" s="229"/>
      <c r="LWT109" s="229"/>
      <c r="LWU109" s="229"/>
      <c r="LWV109" s="229"/>
      <c r="LWW109" s="229"/>
      <c r="LWX109" s="229"/>
      <c r="LWY109" s="229"/>
      <c r="LWZ109" s="229"/>
      <c r="LXA109" s="229"/>
      <c r="LXB109" s="229"/>
      <c r="LXC109" s="229"/>
      <c r="LXD109" s="229"/>
      <c r="LXE109" s="229"/>
      <c r="LXF109" s="229"/>
      <c r="LXG109" s="229"/>
      <c r="LXH109" s="229"/>
      <c r="LXI109" s="229"/>
      <c r="LXJ109" s="229"/>
      <c r="LXK109" s="229"/>
      <c r="LXL109" s="229"/>
      <c r="LXM109" s="229"/>
      <c r="LXN109" s="229"/>
      <c r="LXO109" s="229"/>
      <c r="LXP109" s="229"/>
      <c r="LXQ109" s="229"/>
      <c r="LXR109" s="229"/>
      <c r="LXS109" s="229"/>
      <c r="LXT109" s="229"/>
      <c r="LXU109" s="229"/>
      <c r="LXV109" s="229"/>
      <c r="LXW109" s="229"/>
      <c r="LXX109" s="229"/>
      <c r="LXY109" s="229"/>
      <c r="LXZ109" s="229"/>
      <c r="LYA109" s="229"/>
      <c r="LYB109" s="229"/>
      <c r="LYC109" s="229"/>
      <c r="LYD109" s="229"/>
      <c r="LYE109" s="229"/>
      <c r="LYF109" s="229"/>
      <c r="LYG109" s="229"/>
      <c r="LYH109" s="229"/>
      <c r="LYI109" s="229"/>
      <c r="LYJ109" s="229"/>
      <c r="LYK109" s="229"/>
      <c r="LYL109" s="229"/>
      <c r="LYM109" s="229"/>
      <c r="LYN109" s="229"/>
      <c r="LYO109" s="229"/>
      <c r="LYP109" s="229"/>
      <c r="LYQ109" s="229"/>
      <c r="LYR109" s="229"/>
      <c r="LYS109" s="229"/>
      <c r="LYT109" s="229"/>
      <c r="LYU109" s="229"/>
      <c r="LYV109" s="229"/>
      <c r="LYW109" s="229"/>
      <c r="LYX109" s="229"/>
      <c r="LYY109" s="229"/>
      <c r="LYZ109" s="229"/>
      <c r="LZA109" s="229"/>
      <c r="LZB109" s="229"/>
      <c r="LZC109" s="229"/>
      <c r="LZD109" s="229"/>
      <c r="LZE109" s="229"/>
      <c r="LZF109" s="229"/>
      <c r="LZG109" s="229"/>
      <c r="LZH109" s="229"/>
      <c r="LZI109" s="229"/>
      <c r="LZJ109" s="229"/>
      <c r="LZK109" s="229"/>
      <c r="LZL109" s="229"/>
      <c r="LZM109" s="229"/>
      <c r="LZN109" s="229"/>
      <c r="LZO109" s="229"/>
      <c r="LZP109" s="229"/>
      <c r="LZQ109" s="229"/>
      <c r="LZR109" s="229"/>
      <c r="LZS109" s="229"/>
      <c r="LZT109" s="229"/>
      <c r="LZU109" s="229"/>
      <c r="LZV109" s="229"/>
      <c r="LZW109" s="229"/>
      <c r="LZX109" s="229"/>
      <c r="LZY109" s="229"/>
      <c r="LZZ109" s="229"/>
      <c r="MAA109" s="229"/>
      <c r="MAB109" s="229"/>
      <c r="MAC109" s="229"/>
      <c r="MAD109" s="229"/>
      <c r="MAE109" s="229"/>
      <c r="MAF109" s="229"/>
      <c r="MAG109" s="229"/>
      <c r="MAH109" s="229"/>
      <c r="MAI109" s="229"/>
      <c r="MAJ109" s="229"/>
      <c r="MAK109" s="229"/>
      <c r="MAL109" s="229"/>
      <c r="MAM109" s="229"/>
      <c r="MAN109" s="229"/>
      <c r="MAO109" s="229"/>
      <c r="MAP109" s="229"/>
      <c r="MAQ109" s="229"/>
      <c r="MAR109" s="229"/>
      <c r="MAS109" s="229"/>
      <c r="MAT109" s="229"/>
      <c r="MAU109" s="229"/>
      <c r="MAV109" s="229"/>
      <c r="MAW109" s="229"/>
      <c r="MAX109" s="229"/>
      <c r="MAY109" s="229"/>
      <c r="MAZ109" s="229"/>
      <c r="MBA109" s="229"/>
      <c r="MBB109" s="229"/>
      <c r="MBC109" s="229"/>
      <c r="MBD109" s="229"/>
      <c r="MBE109" s="229"/>
      <c r="MBF109" s="229"/>
      <c r="MBG109" s="229"/>
      <c r="MBH109" s="229"/>
      <c r="MBI109" s="229"/>
      <c r="MBJ109" s="229"/>
      <c r="MBK109" s="229"/>
      <c r="MBL109" s="229"/>
      <c r="MBM109" s="229"/>
      <c r="MBN109" s="229"/>
      <c r="MBO109" s="229"/>
      <c r="MBP109" s="229"/>
      <c r="MBQ109" s="229"/>
      <c r="MBR109" s="229"/>
      <c r="MBS109" s="229"/>
      <c r="MBT109" s="229"/>
      <c r="MBU109" s="229"/>
      <c r="MBV109" s="229"/>
      <c r="MBW109" s="229"/>
      <c r="MBX109" s="229"/>
      <c r="MBY109" s="229"/>
      <c r="MBZ109" s="229"/>
      <c r="MCA109" s="229"/>
      <c r="MCB109" s="229"/>
      <c r="MCC109" s="229"/>
      <c r="MCD109" s="229"/>
      <c r="MCE109" s="229"/>
      <c r="MCF109" s="229"/>
      <c r="MCG109" s="229"/>
      <c r="MCH109" s="229"/>
      <c r="MCI109" s="229"/>
      <c r="MCJ109" s="229"/>
      <c r="MCK109" s="229"/>
      <c r="MCL109" s="229"/>
      <c r="MCM109" s="229"/>
      <c r="MCN109" s="229"/>
      <c r="MCO109" s="229"/>
      <c r="MCP109" s="229"/>
      <c r="MCQ109" s="229"/>
      <c r="MCR109" s="229"/>
      <c r="MCS109" s="229"/>
      <c r="MCT109" s="229"/>
      <c r="MCU109" s="229"/>
      <c r="MCV109" s="229"/>
      <c r="MCW109" s="229"/>
      <c r="MCX109" s="229"/>
      <c r="MCY109" s="229"/>
      <c r="MCZ109" s="229"/>
      <c r="MDA109" s="229"/>
      <c r="MDB109" s="229"/>
      <c r="MDC109" s="229"/>
      <c r="MDD109" s="229"/>
      <c r="MDE109" s="229"/>
      <c r="MDF109" s="229"/>
      <c r="MDG109" s="229"/>
      <c r="MDH109" s="229"/>
      <c r="MDI109" s="229"/>
      <c r="MDJ109" s="229"/>
      <c r="MDK109" s="229"/>
      <c r="MDL109" s="229"/>
      <c r="MDM109" s="229"/>
      <c r="MDN109" s="229"/>
      <c r="MDO109" s="229"/>
      <c r="MDP109" s="229"/>
      <c r="MDQ109" s="229"/>
      <c r="MDR109" s="229"/>
      <c r="MDS109" s="229"/>
      <c r="MDT109" s="229"/>
      <c r="MDU109" s="229"/>
      <c r="MDV109" s="229"/>
      <c r="MDW109" s="229"/>
      <c r="MDX109" s="229"/>
      <c r="MDY109" s="229"/>
      <c r="MDZ109" s="229"/>
      <c r="MEA109" s="229"/>
      <c r="MEB109" s="229"/>
      <c r="MEC109" s="229"/>
      <c r="MED109" s="229"/>
      <c r="MEE109" s="229"/>
      <c r="MEF109" s="229"/>
      <c r="MEG109" s="229"/>
      <c r="MEH109" s="229"/>
      <c r="MEI109" s="229"/>
      <c r="MEJ109" s="229"/>
      <c r="MEK109" s="229"/>
      <c r="MEL109" s="229"/>
      <c r="MEM109" s="229"/>
      <c r="MEN109" s="229"/>
      <c r="MEO109" s="229"/>
      <c r="MEP109" s="229"/>
      <c r="MEQ109" s="229"/>
      <c r="MER109" s="229"/>
      <c r="MES109" s="229"/>
      <c r="MET109" s="229"/>
      <c r="MEU109" s="229"/>
      <c r="MEV109" s="229"/>
      <c r="MEW109" s="229"/>
      <c r="MEX109" s="229"/>
      <c r="MEY109" s="229"/>
      <c r="MEZ109" s="229"/>
      <c r="MFA109" s="229"/>
      <c r="MFB109" s="229"/>
      <c r="MFC109" s="229"/>
      <c r="MFD109" s="229"/>
      <c r="MFE109" s="229"/>
      <c r="MFF109" s="229"/>
      <c r="MFG109" s="229"/>
      <c r="MFH109" s="229"/>
      <c r="MFI109" s="229"/>
      <c r="MFJ109" s="229"/>
      <c r="MFK109" s="229"/>
      <c r="MFL109" s="229"/>
      <c r="MFM109" s="229"/>
      <c r="MFN109" s="229"/>
      <c r="MFO109" s="229"/>
      <c r="MFP109" s="229"/>
      <c r="MFQ109" s="229"/>
      <c r="MFR109" s="229"/>
      <c r="MFS109" s="229"/>
      <c r="MFT109" s="229"/>
      <c r="MFU109" s="229"/>
      <c r="MFV109" s="229"/>
      <c r="MFW109" s="229"/>
      <c r="MFX109" s="229"/>
      <c r="MFY109" s="229"/>
      <c r="MFZ109" s="229"/>
      <c r="MGA109" s="229"/>
      <c r="MGB109" s="229"/>
      <c r="MGC109" s="229"/>
      <c r="MGD109" s="229"/>
      <c r="MGE109" s="229"/>
      <c r="MGF109" s="229"/>
      <c r="MGG109" s="229"/>
      <c r="MGH109" s="229"/>
      <c r="MGI109" s="229"/>
      <c r="MGJ109" s="229"/>
      <c r="MGK109" s="229"/>
      <c r="MGL109" s="229"/>
      <c r="MGM109" s="229"/>
      <c r="MGN109" s="229"/>
      <c r="MGO109" s="229"/>
      <c r="MGP109" s="229"/>
      <c r="MGQ109" s="229"/>
      <c r="MGR109" s="229"/>
      <c r="MGS109" s="229"/>
      <c r="MGT109" s="229"/>
      <c r="MGU109" s="229"/>
      <c r="MGV109" s="229"/>
      <c r="MGW109" s="229"/>
      <c r="MGX109" s="229"/>
      <c r="MGY109" s="229"/>
      <c r="MGZ109" s="229"/>
      <c r="MHA109" s="229"/>
      <c r="MHB109" s="229"/>
      <c r="MHC109" s="229"/>
      <c r="MHD109" s="229"/>
      <c r="MHE109" s="229"/>
      <c r="MHF109" s="229"/>
      <c r="MHG109" s="229"/>
      <c r="MHH109" s="229"/>
      <c r="MHI109" s="229"/>
      <c r="MHJ109" s="229"/>
      <c r="MHK109" s="229"/>
      <c r="MHL109" s="229"/>
      <c r="MHM109" s="229"/>
      <c r="MHN109" s="229"/>
      <c r="MHO109" s="229"/>
      <c r="MHP109" s="229"/>
      <c r="MHQ109" s="229"/>
      <c r="MHR109" s="229"/>
      <c r="MHS109" s="229"/>
      <c r="MHT109" s="229"/>
      <c r="MHU109" s="229"/>
      <c r="MHV109" s="229"/>
      <c r="MHW109" s="229"/>
      <c r="MHX109" s="229"/>
      <c r="MHY109" s="229"/>
      <c r="MHZ109" s="229"/>
      <c r="MIA109" s="229"/>
      <c r="MIB109" s="229"/>
      <c r="MIC109" s="229"/>
      <c r="MID109" s="229"/>
      <c r="MIE109" s="229"/>
      <c r="MIF109" s="229"/>
      <c r="MIG109" s="229"/>
      <c r="MIH109" s="229"/>
      <c r="MII109" s="229"/>
      <c r="MIJ109" s="229"/>
      <c r="MIK109" s="229"/>
      <c r="MIL109" s="229"/>
      <c r="MIM109" s="229"/>
      <c r="MIN109" s="229"/>
      <c r="MIO109" s="229"/>
      <c r="MIP109" s="229"/>
      <c r="MIQ109" s="229"/>
      <c r="MIR109" s="229"/>
      <c r="MIS109" s="229"/>
      <c r="MIT109" s="229"/>
      <c r="MIU109" s="229"/>
      <c r="MIV109" s="229"/>
      <c r="MIW109" s="229"/>
      <c r="MIX109" s="229"/>
      <c r="MIY109" s="229"/>
      <c r="MIZ109" s="229"/>
      <c r="MJA109" s="229"/>
      <c r="MJB109" s="229"/>
      <c r="MJC109" s="229"/>
      <c r="MJD109" s="229"/>
      <c r="MJE109" s="229"/>
      <c r="MJF109" s="229"/>
      <c r="MJG109" s="229"/>
      <c r="MJH109" s="229"/>
      <c r="MJI109" s="229"/>
      <c r="MJJ109" s="229"/>
      <c r="MJK109" s="229"/>
      <c r="MJL109" s="229"/>
      <c r="MJM109" s="229"/>
      <c r="MJN109" s="229"/>
      <c r="MJO109" s="229"/>
      <c r="MJP109" s="229"/>
      <c r="MJQ109" s="229"/>
      <c r="MJR109" s="229"/>
      <c r="MJS109" s="229"/>
      <c r="MJT109" s="229"/>
      <c r="MJU109" s="229"/>
      <c r="MJV109" s="229"/>
      <c r="MJW109" s="229"/>
      <c r="MJX109" s="229"/>
      <c r="MJY109" s="229"/>
      <c r="MJZ109" s="229"/>
      <c r="MKA109" s="229"/>
      <c r="MKB109" s="229"/>
      <c r="MKC109" s="229"/>
      <c r="MKD109" s="229"/>
      <c r="MKE109" s="229"/>
      <c r="MKF109" s="229"/>
      <c r="MKG109" s="229"/>
      <c r="MKH109" s="229"/>
      <c r="MKI109" s="229"/>
      <c r="MKJ109" s="229"/>
      <c r="MKK109" s="229"/>
      <c r="MKL109" s="229"/>
      <c r="MKM109" s="229"/>
      <c r="MKN109" s="229"/>
      <c r="MKO109" s="229"/>
      <c r="MKP109" s="229"/>
      <c r="MKQ109" s="229"/>
      <c r="MKR109" s="229"/>
      <c r="MKS109" s="229"/>
      <c r="MKT109" s="229"/>
      <c r="MKU109" s="229"/>
      <c r="MKV109" s="229"/>
      <c r="MKW109" s="229"/>
      <c r="MKX109" s="229"/>
      <c r="MKY109" s="229"/>
      <c r="MKZ109" s="229"/>
      <c r="MLA109" s="229"/>
      <c r="MLB109" s="229"/>
      <c r="MLC109" s="229"/>
      <c r="MLD109" s="229"/>
      <c r="MLE109" s="229"/>
      <c r="MLF109" s="229"/>
      <c r="MLG109" s="229"/>
      <c r="MLH109" s="229"/>
      <c r="MLI109" s="229"/>
      <c r="MLJ109" s="229"/>
      <c r="MLK109" s="229"/>
      <c r="MLL109" s="229"/>
      <c r="MLM109" s="229"/>
      <c r="MLN109" s="229"/>
      <c r="MLO109" s="229"/>
      <c r="MLP109" s="229"/>
      <c r="MLQ109" s="229"/>
      <c r="MLR109" s="229"/>
      <c r="MLS109" s="229"/>
      <c r="MLT109" s="229"/>
      <c r="MLU109" s="229"/>
      <c r="MLV109" s="229"/>
      <c r="MLW109" s="229"/>
      <c r="MLX109" s="229"/>
      <c r="MLY109" s="229"/>
      <c r="MLZ109" s="229"/>
      <c r="MMA109" s="229"/>
      <c r="MMB109" s="229"/>
      <c r="MMC109" s="229"/>
      <c r="MMD109" s="229"/>
      <c r="MME109" s="229"/>
      <c r="MMF109" s="229"/>
      <c r="MMG109" s="229"/>
      <c r="MMH109" s="229"/>
      <c r="MMI109" s="229"/>
      <c r="MMJ109" s="229"/>
      <c r="MMK109" s="229"/>
      <c r="MML109" s="229"/>
      <c r="MMM109" s="229"/>
      <c r="MMN109" s="229"/>
      <c r="MMO109" s="229"/>
      <c r="MMP109" s="229"/>
      <c r="MMQ109" s="229"/>
      <c r="MMR109" s="229"/>
      <c r="MMS109" s="229"/>
      <c r="MMT109" s="229"/>
      <c r="MMU109" s="229"/>
      <c r="MMV109" s="229"/>
      <c r="MMW109" s="229"/>
      <c r="MMX109" s="229"/>
      <c r="MMY109" s="229"/>
      <c r="MMZ109" s="229"/>
      <c r="MNA109" s="229"/>
      <c r="MNB109" s="229"/>
      <c r="MNC109" s="229"/>
      <c r="MND109" s="229"/>
      <c r="MNE109" s="229"/>
      <c r="MNF109" s="229"/>
      <c r="MNG109" s="229"/>
      <c r="MNH109" s="229"/>
      <c r="MNI109" s="229"/>
      <c r="MNJ109" s="229"/>
      <c r="MNK109" s="229"/>
      <c r="MNL109" s="229"/>
      <c r="MNM109" s="229"/>
      <c r="MNN109" s="229"/>
      <c r="MNO109" s="229"/>
      <c r="MNP109" s="229"/>
      <c r="MNQ109" s="229"/>
      <c r="MNR109" s="229"/>
      <c r="MNS109" s="229"/>
      <c r="MNT109" s="229"/>
      <c r="MNU109" s="229"/>
      <c r="MNV109" s="229"/>
      <c r="MNW109" s="229"/>
      <c r="MNX109" s="229"/>
      <c r="MNY109" s="229"/>
      <c r="MNZ109" s="229"/>
      <c r="MOA109" s="229"/>
      <c r="MOB109" s="229"/>
      <c r="MOC109" s="229"/>
      <c r="MOD109" s="229"/>
      <c r="MOE109" s="229"/>
      <c r="MOF109" s="229"/>
      <c r="MOG109" s="229"/>
      <c r="MOH109" s="229"/>
      <c r="MOI109" s="229"/>
      <c r="MOJ109" s="229"/>
      <c r="MOK109" s="229"/>
      <c r="MOL109" s="229"/>
      <c r="MOM109" s="229"/>
      <c r="MON109" s="229"/>
      <c r="MOO109" s="229"/>
      <c r="MOP109" s="229"/>
      <c r="MOQ109" s="229"/>
      <c r="MOR109" s="229"/>
      <c r="MOS109" s="229"/>
      <c r="MOT109" s="229"/>
      <c r="MOU109" s="229"/>
      <c r="MOV109" s="229"/>
      <c r="MOW109" s="229"/>
      <c r="MOX109" s="229"/>
      <c r="MOY109" s="229"/>
      <c r="MOZ109" s="229"/>
      <c r="MPA109" s="229"/>
      <c r="MPB109" s="229"/>
      <c r="MPC109" s="229"/>
      <c r="MPD109" s="229"/>
      <c r="MPE109" s="229"/>
      <c r="MPF109" s="229"/>
      <c r="MPG109" s="229"/>
      <c r="MPH109" s="229"/>
      <c r="MPI109" s="229"/>
      <c r="MPJ109" s="229"/>
      <c r="MPK109" s="229"/>
      <c r="MPL109" s="229"/>
      <c r="MPM109" s="229"/>
      <c r="MPN109" s="229"/>
      <c r="MPO109" s="229"/>
      <c r="MPP109" s="229"/>
      <c r="MPQ109" s="229"/>
      <c r="MPR109" s="229"/>
      <c r="MPS109" s="229"/>
      <c r="MPT109" s="229"/>
      <c r="MPU109" s="229"/>
      <c r="MPV109" s="229"/>
      <c r="MPW109" s="229"/>
      <c r="MPX109" s="229"/>
      <c r="MPY109" s="229"/>
      <c r="MPZ109" s="229"/>
      <c r="MQA109" s="229"/>
      <c r="MQB109" s="229"/>
      <c r="MQC109" s="229"/>
      <c r="MQD109" s="229"/>
      <c r="MQE109" s="229"/>
      <c r="MQF109" s="229"/>
      <c r="MQG109" s="229"/>
      <c r="MQH109" s="229"/>
      <c r="MQI109" s="229"/>
      <c r="MQJ109" s="229"/>
      <c r="MQK109" s="229"/>
      <c r="MQL109" s="229"/>
      <c r="MQM109" s="229"/>
      <c r="MQN109" s="229"/>
      <c r="MQO109" s="229"/>
      <c r="MQP109" s="229"/>
      <c r="MQQ109" s="229"/>
      <c r="MQR109" s="229"/>
      <c r="MQS109" s="229"/>
      <c r="MQT109" s="229"/>
      <c r="MQU109" s="229"/>
      <c r="MQV109" s="229"/>
      <c r="MQW109" s="229"/>
      <c r="MQX109" s="229"/>
      <c r="MQY109" s="229"/>
      <c r="MQZ109" s="229"/>
      <c r="MRA109" s="229"/>
      <c r="MRB109" s="229"/>
      <c r="MRC109" s="229"/>
      <c r="MRD109" s="229"/>
      <c r="MRE109" s="229"/>
      <c r="MRF109" s="229"/>
      <c r="MRG109" s="229"/>
      <c r="MRH109" s="229"/>
      <c r="MRI109" s="229"/>
      <c r="MRJ109" s="229"/>
      <c r="MRK109" s="229"/>
      <c r="MRL109" s="229"/>
      <c r="MRM109" s="229"/>
      <c r="MRN109" s="229"/>
      <c r="MRO109" s="229"/>
      <c r="MRP109" s="229"/>
      <c r="MRQ109" s="229"/>
      <c r="MRR109" s="229"/>
      <c r="MRS109" s="229"/>
      <c r="MRT109" s="229"/>
      <c r="MRU109" s="229"/>
      <c r="MRV109" s="229"/>
      <c r="MRW109" s="229"/>
      <c r="MRX109" s="229"/>
      <c r="MRY109" s="229"/>
      <c r="MRZ109" s="229"/>
      <c r="MSA109" s="229"/>
      <c r="MSB109" s="229"/>
      <c r="MSC109" s="229"/>
      <c r="MSD109" s="229"/>
      <c r="MSE109" s="229"/>
      <c r="MSF109" s="229"/>
      <c r="MSG109" s="229"/>
      <c r="MSH109" s="229"/>
      <c r="MSI109" s="229"/>
      <c r="MSJ109" s="229"/>
      <c r="MSK109" s="229"/>
      <c r="MSL109" s="229"/>
      <c r="MSM109" s="229"/>
      <c r="MSN109" s="229"/>
      <c r="MSO109" s="229"/>
      <c r="MSP109" s="229"/>
      <c r="MSQ109" s="229"/>
      <c r="MSR109" s="229"/>
      <c r="MSS109" s="229"/>
      <c r="MST109" s="229"/>
      <c r="MSU109" s="229"/>
      <c r="MSV109" s="229"/>
      <c r="MSW109" s="229"/>
      <c r="MSX109" s="229"/>
      <c r="MSY109" s="229"/>
      <c r="MSZ109" s="229"/>
      <c r="MTA109" s="229"/>
      <c r="MTB109" s="229"/>
      <c r="MTC109" s="229"/>
      <c r="MTD109" s="229"/>
      <c r="MTE109" s="229"/>
      <c r="MTF109" s="229"/>
      <c r="MTG109" s="229"/>
      <c r="MTH109" s="229"/>
      <c r="MTI109" s="229"/>
      <c r="MTJ109" s="229"/>
      <c r="MTK109" s="229"/>
      <c r="MTL109" s="229"/>
      <c r="MTM109" s="229"/>
      <c r="MTN109" s="229"/>
      <c r="MTO109" s="229"/>
      <c r="MTP109" s="229"/>
      <c r="MTQ109" s="229"/>
      <c r="MTR109" s="229"/>
      <c r="MTS109" s="229"/>
      <c r="MTT109" s="229"/>
      <c r="MTU109" s="229"/>
      <c r="MTV109" s="229"/>
      <c r="MTW109" s="229"/>
      <c r="MTX109" s="229"/>
      <c r="MTY109" s="229"/>
      <c r="MTZ109" s="229"/>
      <c r="MUA109" s="229"/>
      <c r="MUB109" s="229"/>
      <c r="MUC109" s="229"/>
      <c r="MUD109" s="229"/>
      <c r="MUE109" s="229"/>
      <c r="MUF109" s="229"/>
      <c r="MUG109" s="229"/>
      <c r="MUH109" s="229"/>
      <c r="MUI109" s="229"/>
      <c r="MUJ109" s="229"/>
      <c r="MUK109" s="229"/>
      <c r="MUL109" s="229"/>
      <c r="MUM109" s="229"/>
      <c r="MUN109" s="229"/>
      <c r="MUO109" s="229"/>
      <c r="MUP109" s="229"/>
      <c r="MUQ109" s="229"/>
      <c r="MUR109" s="229"/>
      <c r="MUS109" s="229"/>
      <c r="MUT109" s="229"/>
      <c r="MUU109" s="229"/>
      <c r="MUV109" s="229"/>
      <c r="MUW109" s="229"/>
      <c r="MUX109" s="229"/>
      <c r="MUY109" s="229"/>
      <c r="MUZ109" s="229"/>
      <c r="MVA109" s="229"/>
      <c r="MVB109" s="229"/>
      <c r="MVC109" s="229"/>
      <c r="MVD109" s="229"/>
      <c r="MVE109" s="229"/>
      <c r="MVF109" s="229"/>
      <c r="MVG109" s="229"/>
      <c r="MVH109" s="229"/>
      <c r="MVI109" s="229"/>
      <c r="MVJ109" s="229"/>
      <c r="MVK109" s="229"/>
      <c r="MVL109" s="229"/>
      <c r="MVM109" s="229"/>
      <c r="MVN109" s="229"/>
      <c r="MVO109" s="229"/>
      <c r="MVP109" s="229"/>
      <c r="MVQ109" s="229"/>
      <c r="MVR109" s="229"/>
      <c r="MVS109" s="229"/>
      <c r="MVT109" s="229"/>
      <c r="MVU109" s="229"/>
      <c r="MVV109" s="229"/>
      <c r="MVW109" s="229"/>
      <c r="MVX109" s="229"/>
      <c r="MVY109" s="229"/>
      <c r="MVZ109" s="229"/>
      <c r="MWA109" s="229"/>
      <c r="MWB109" s="229"/>
      <c r="MWC109" s="229"/>
      <c r="MWD109" s="229"/>
      <c r="MWE109" s="229"/>
      <c r="MWF109" s="229"/>
      <c r="MWG109" s="229"/>
      <c r="MWH109" s="229"/>
      <c r="MWI109" s="229"/>
      <c r="MWJ109" s="229"/>
      <c r="MWK109" s="229"/>
      <c r="MWL109" s="229"/>
      <c r="MWM109" s="229"/>
      <c r="MWN109" s="229"/>
      <c r="MWO109" s="229"/>
      <c r="MWP109" s="229"/>
      <c r="MWQ109" s="229"/>
      <c r="MWR109" s="229"/>
      <c r="MWS109" s="229"/>
      <c r="MWT109" s="229"/>
      <c r="MWU109" s="229"/>
      <c r="MWV109" s="229"/>
      <c r="MWW109" s="229"/>
      <c r="MWX109" s="229"/>
      <c r="MWY109" s="229"/>
      <c r="MWZ109" s="229"/>
      <c r="MXA109" s="229"/>
      <c r="MXB109" s="229"/>
      <c r="MXC109" s="229"/>
      <c r="MXD109" s="229"/>
      <c r="MXE109" s="229"/>
      <c r="MXF109" s="229"/>
      <c r="MXG109" s="229"/>
      <c r="MXH109" s="229"/>
      <c r="MXI109" s="229"/>
      <c r="MXJ109" s="229"/>
      <c r="MXK109" s="229"/>
      <c r="MXL109" s="229"/>
      <c r="MXM109" s="229"/>
      <c r="MXN109" s="229"/>
      <c r="MXO109" s="229"/>
      <c r="MXP109" s="229"/>
      <c r="MXQ109" s="229"/>
      <c r="MXR109" s="229"/>
      <c r="MXS109" s="229"/>
      <c r="MXT109" s="229"/>
      <c r="MXU109" s="229"/>
      <c r="MXV109" s="229"/>
      <c r="MXW109" s="229"/>
      <c r="MXX109" s="229"/>
      <c r="MXY109" s="229"/>
      <c r="MXZ109" s="229"/>
      <c r="MYA109" s="229"/>
      <c r="MYB109" s="229"/>
      <c r="MYC109" s="229"/>
      <c r="MYD109" s="229"/>
      <c r="MYE109" s="229"/>
      <c r="MYF109" s="229"/>
      <c r="MYG109" s="229"/>
      <c r="MYH109" s="229"/>
      <c r="MYI109" s="229"/>
      <c r="MYJ109" s="229"/>
      <c r="MYK109" s="229"/>
      <c r="MYL109" s="229"/>
      <c r="MYM109" s="229"/>
      <c r="MYN109" s="229"/>
      <c r="MYO109" s="229"/>
      <c r="MYP109" s="229"/>
      <c r="MYQ109" s="229"/>
      <c r="MYR109" s="229"/>
      <c r="MYS109" s="229"/>
      <c r="MYT109" s="229"/>
      <c r="MYU109" s="229"/>
      <c r="MYV109" s="229"/>
      <c r="MYW109" s="229"/>
      <c r="MYX109" s="229"/>
      <c r="MYY109" s="229"/>
      <c r="MYZ109" s="229"/>
      <c r="MZA109" s="229"/>
      <c r="MZB109" s="229"/>
      <c r="MZC109" s="229"/>
      <c r="MZD109" s="229"/>
      <c r="MZE109" s="229"/>
      <c r="MZF109" s="229"/>
      <c r="MZG109" s="229"/>
      <c r="MZH109" s="229"/>
      <c r="MZI109" s="229"/>
      <c r="MZJ109" s="229"/>
      <c r="MZK109" s="229"/>
      <c r="MZL109" s="229"/>
      <c r="MZM109" s="229"/>
      <c r="MZN109" s="229"/>
      <c r="MZO109" s="229"/>
      <c r="MZP109" s="229"/>
      <c r="MZQ109" s="229"/>
      <c r="MZR109" s="229"/>
      <c r="MZS109" s="229"/>
      <c r="MZT109" s="229"/>
      <c r="MZU109" s="229"/>
      <c r="MZV109" s="229"/>
      <c r="MZW109" s="229"/>
      <c r="MZX109" s="229"/>
      <c r="MZY109" s="229"/>
      <c r="MZZ109" s="229"/>
      <c r="NAA109" s="229"/>
      <c r="NAB109" s="229"/>
      <c r="NAC109" s="229"/>
      <c r="NAD109" s="229"/>
      <c r="NAE109" s="229"/>
      <c r="NAF109" s="229"/>
      <c r="NAG109" s="229"/>
      <c r="NAH109" s="229"/>
      <c r="NAI109" s="229"/>
      <c r="NAJ109" s="229"/>
      <c r="NAK109" s="229"/>
      <c r="NAL109" s="229"/>
      <c r="NAM109" s="229"/>
      <c r="NAN109" s="229"/>
      <c r="NAO109" s="229"/>
      <c r="NAP109" s="229"/>
      <c r="NAQ109" s="229"/>
      <c r="NAR109" s="229"/>
      <c r="NAS109" s="229"/>
      <c r="NAT109" s="229"/>
      <c r="NAU109" s="229"/>
      <c r="NAV109" s="229"/>
      <c r="NAW109" s="229"/>
      <c r="NAX109" s="229"/>
      <c r="NAY109" s="229"/>
      <c r="NAZ109" s="229"/>
      <c r="NBA109" s="229"/>
      <c r="NBB109" s="229"/>
      <c r="NBC109" s="229"/>
      <c r="NBD109" s="229"/>
      <c r="NBE109" s="229"/>
      <c r="NBF109" s="229"/>
      <c r="NBG109" s="229"/>
      <c r="NBH109" s="229"/>
      <c r="NBI109" s="229"/>
      <c r="NBJ109" s="229"/>
      <c r="NBK109" s="229"/>
      <c r="NBL109" s="229"/>
      <c r="NBM109" s="229"/>
      <c r="NBN109" s="229"/>
      <c r="NBO109" s="229"/>
      <c r="NBP109" s="229"/>
      <c r="NBQ109" s="229"/>
      <c r="NBR109" s="229"/>
      <c r="NBS109" s="229"/>
      <c r="NBT109" s="229"/>
      <c r="NBU109" s="229"/>
      <c r="NBV109" s="229"/>
      <c r="NBW109" s="229"/>
      <c r="NBX109" s="229"/>
      <c r="NBY109" s="229"/>
      <c r="NBZ109" s="229"/>
      <c r="NCA109" s="229"/>
      <c r="NCB109" s="229"/>
      <c r="NCC109" s="229"/>
      <c r="NCD109" s="229"/>
      <c r="NCE109" s="229"/>
      <c r="NCF109" s="229"/>
      <c r="NCG109" s="229"/>
      <c r="NCH109" s="229"/>
      <c r="NCI109" s="229"/>
      <c r="NCJ109" s="229"/>
      <c r="NCK109" s="229"/>
      <c r="NCL109" s="229"/>
      <c r="NCM109" s="229"/>
      <c r="NCN109" s="229"/>
      <c r="NCO109" s="229"/>
      <c r="NCP109" s="229"/>
      <c r="NCQ109" s="229"/>
      <c r="NCR109" s="229"/>
      <c r="NCS109" s="229"/>
      <c r="NCT109" s="229"/>
      <c r="NCU109" s="229"/>
      <c r="NCV109" s="229"/>
      <c r="NCW109" s="229"/>
      <c r="NCX109" s="229"/>
      <c r="NCY109" s="229"/>
      <c r="NCZ109" s="229"/>
      <c r="NDA109" s="229"/>
      <c r="NDB109" s="229"/>
      <c r="NDC109" s="229"/>
      <c r="NDD109" s="229"/>
      <c r="NDE109" s="229"/>
      <c r="NDF109" s="229"/>
      <c r="NDG109" s="229"/>
      <c r="NDH109" s="229"/>
      <c r="NDI109" s="229"/>
      <c r="NDJ109" s="229"/>
      <c r="NDK109" s="229"/>
      <c r="NDL109" s="229"/>
      <c r="NDM109" s="229"/>
      <c r="NDN109" s="229"/>
      <c r="NDO109" s="229"/>
      <c r="NDP109" s="229"/>
      <c r="NDQ109" s="229"/>
      <c r="NDR109" s="229"/>
      <c r="NDS109" s="229"/>
      <c r="NDT109" s="229"/>
      <c r="NDU109" s="229"/>
      <c r="NDV109" s="229"/>
      <c r="NDW109" s="229"/>
      <c r="NDX109" s="229"/>
      <c r="NDY109" s="229"/>
      <c r="NDZ109" s="229"/>
      <c r="NEA109" s="229"/>
      <c r="NEB109" s="229"/>
      <c r="NEC109" s="229"/>
      <c r="NED109" s="229"/>
      <c r="NEE109" s="229"/>
      <c r="NEF109" s="229"/>
      <c r="NEG109" s="229"/>
      <c r="NEH109" s="229"/>
      <c r="NEI109" s="229"/>
      <c r="NEJ109" s="229"/>
      <c r="NEK109" s="229"/>
      <c r="NEL109" s="229"/>
      <c r="NEM109" s="229"/>
      <c r="NEN109" s="229"/>
      <c r="NEO109" s="229"/>
      <c r="NEP109" s="229"/>
      <c r="NEQ109" s="229"/>
      <c r="NER109" s="229"/>
      <c r="NES109" s="229"/>
      <c r="NET109" s="229"/>
      <c r="NEU109" s="229"/>
      <c r="NEV109" s="229"/>
      <c r="NEW109" s="229"/>
      <c r="NEX109" s="229"/>
      <c r="NEY109" s="229"/>
      <c r="NEZ109" s="229"/>
      <c r="NFA109" s="229"/>
      <c r="NFB109" s="229"/>
      <c r="NFC109" s="229"/>
      <c r="NFD109" s="229"/>
      <c r="NFE109" s="229"/>
      <c r="NFF109" s="229"/>
      <c r="NFG109" s="229"/>
      <c r="NFH109" s="229"/>
      <c r="NFI109" s="229"/>
      <c r="NFJ109" s="229"/>
      <c r="NFK109" s="229"/>
      <c r="NFL109" s="229"/>
      <c r="NFM109" s="229"/>
      <c r="NFN109" s="229"/>
      <c r="NFO109" s="229"/>
      <c r="NFP109" s="229"/>
      <c r="NFQ109" s="229"/>
      <c r="NFR109" s="229"/>
      <c r="NFS109" s="229"/>
      <c r="NFT109" s="229"/>
      <c r="NFU109" s="229"/>
      <c r="NFV109" s="229"/>
      <c r="NFW109" s="229"/>
      <c r="NFX109" s="229"/>
      <c r="NFY109" s="229"/>
      <c r="NFZ109" s="229"/>
      <c r="NGA109" s="229"/>
      <c r="NGB109" s="229"/>
      <c r="NGC109" s="229"/>
      <c r="NGD109" s="229"/>
      <c r="NGE109" s="229"/>
      <c r="NGF109" s="229"/>
      <c r="NGG109" s="229"/>
      <c r="NGH109" s="229"/>
      <c r="NGI109" s="229"/>
      <c r="NGJ109" s="229"/>
      <c r="NGK109" s="229"/>
      <c r="NGL109" s="229"/>
      <c r="NGM109" s="229"/>
      <c r="NGN109" s="229"/>
      <c r="NGO109" s="229"/>
      <c r="NGP109" s="229"/>
      <c r="NGQ109" s="229"/>
      <c r="NGR109" s="229"/>
      <c r="NGS109" s="229"/>
      <c r="NGT109" s="229"/>
      <c r="NGU109" s="229"/>
      <c r="NGV109" s="229"/>
      <c r="NGW109" s="229"/>
      <c r="NGX109" s="229"/>
      <c r="NGY109" s="229"/>
      <c r="NGZ109" s="229"/>
      <c r="NHA109" s="229"/>
      <c r="NHB109" s="229"/>
      <c r="NHC109" s="229"/>
      <c r="NHD109" s="229"/>
      <c r="NHE109" s="229"/>
      <c r="NHF109" s="229"/>
      <c r="NHG109" s="229"/>
      <c r="NHH109" s="229"/>
      <c r="NHI109" s="229"/>
      <c r="NHJ109" s="229"/>
      <c r="NHK109" s="229"/>
      <c r="NHL109" s="229"/>
      <c r="NHM109" s="229"/>
      <c r="NHN109" s="229"/>
      <c r="NHO109" s="229"/>
      <c r="NHP109" s="229"/>
      <c r="NHQ109" s="229"/>
      <c r="NHR109" s="229"/>
      <c r="NHS109" s="229"/>
      <c r="NHT109" s="229"/>
      <c r="NHU109" s="229"/>
      <c r="NHV109" s="229"/>
      <c r="NHW109" s="229"/>
      <c r="NHX109" s="229"/>
      <c r="NHY109" s="229"/>
      <c r="NHZ109" s="229"/>
      <c r="NIA109" s="229"/>
      <c r="NIB109" s="229"/>
      <c r="NIC109" s="229"/>
      <c r="NID109" s="229"/>
      <c r="NIE109" s="229"/>
      <c r="NIF109" s="229"/>
      <c r="NIG109" s="229"/>
      <c r="NIH109" s="229"/>
      <c r="NII109" s="229"/>
      <c r="NIJ109" s="229"/>
      <c r="NIK109" s="229"/>
      <c r="NIL109" s="229"/>
      <c r="NIM109" s="229"/>
      <c r="NIN109" s="229"/>
      <c r="NIO109" s="229"/>
      <c r="NIP109" s="229"/>
      <c r="NIQ109" s="229"/>
      <c r="NIR109" s="229"/>
      <c r="NIS109" s="229"/>
      <c r="NIT109" s="229"/>
      <c r="NIU109" s="229"/>
      <c r="NIV109" s="229"/>
      <c r="NIW109" s="229"/>
      <c r="NIX109" s="229"/>
      <c r="NIY109" s="229"/>
      <c r="NIZ109" s="229"/>
      <c r="NJA109" s="229"/>
      <c r="NJB109" s="229"/>
      <c r="NJC109" s="229"/>
      <c r="NJD109" s="229"/>
      <c r="NJE109" s="229"/>
      <c r="NJF109" s="229"/>
      <c r="NJG109" s="229"/>
      <c r="NJH109" s="229"/>
      <c r="NJI109" s="229"/>
      <c r="NJJ109" s="229"/>
      <c r="NJK109" s="229"/>
      <c r="NJL109" s="229"/>
      <c r="NJM109" s="229"/>
      <c r="NJN109" s="229"/>
      <c r="NJO109" s="229"/>
      <c r="NJP109" s="229"/>
      <c r="NJQ109" s="229"/>
      <c r="NJR109" s="229"/>
      <c r="NJS109" s="229"/>
      <c r="NJT109" s="229"/>
      <c r="NJU109" s="229"/>
      <c r="NJV109" s="229"/>
      <c r="NJW109" s="229"/>
      <c r="NJX109" s="229"/>
      <c r="NJY109" s="229"/>
      <c r="NJZ109" s="229"/>
      <c r="NKA109" s="229"/>
      <c r="NKB109" s="229"/>
      <c r="NKC109" s="229"/>
      <c r="NKD109" s="229"/>
      <c r="NKE109" s="229"/>
      <c r="NKF109" s="229"/>
      <c r="NKG109" s="229"/>
      <c r="NKH109" s="229"/>
      <c r="NKI109" s="229"/>
      <c r="NKJ109" s="229"/>
      <c r="NKK109" s="229"/>
      <c r="NKL109" s="229"/>
      <c r="NKM109" s="229"/>
      <c r="NKN109" s="229"/>
      <c r="NKO109" s="229"/>
      <c r="NKP109" s="229"/>
      <c r="NKQ109" s="229"/>
      <c r="NKR109" s="229"/>
      <c r="NKS109" s="229"/>
      <c r="NKT109" s="229"/>
      <c r="NKU109" s="229"/>
      <c r="NKV109" s="229"/>
      <c r="NKW109" s="229"/>
      <c r="NKX109" s="229"/>
      <c r="NKY109" s="229"/>
      <c r="NKZ109" s="229"/>
      <c r="NLA109" s="229"/>
      <c r="NLB109" s="229"/>
      <c r="NLC109" s="229"/>
      <c r="NLD109" s="229"/>
      <c r="NLE109" s="229"/>
      <c r="NLF109" s="229"/>
      <c r="NLG109" s="229"/>
      <c r="NLH109" s="229"/>
      <c r="NLI109" s="229"/>
      <c r="NLJ109" s="229"/>
      <c r="NLK109" s="229"/>
      <c r="NLL109" s="229"/>
      <c r="NLM109" s="229"/>
      <c r="NLN109" s="229"/>
      <c r="NLO109" s="229"/>
      <c r="NLP109" s="229"/>
      <c r="NLQ109" s="229"/>
      <c r="NLR109" s="229"/>
      <c r="NLS109" s="229"/>
      <c r="NLT109" s="229"/>
      <c r="NLU109" s="229"/>
      <c r="NLV109" s="229"/>
      <c r="NLW109" s="229"/>
      <c r="NLX109" s="229"/>
      <c r="NLY109" s="229"/>
      <c r="NLZ109" s="229"/>
      <c r="NMA109" s="229"/>
      <c r="NMB109" s="229"/>
      <c r="NMC109" s="229"/>
      <c r="NMD109" s="229"/>
      <c r="NME109" s="229"/>
      <c r="NMF109" s="229"/>
      <c r="NMG109" s="229"/>
      <c r="NMH109" s="229"/>
      <c r="NMI109" s="229"/>
      <c r="NMJ109" s="229"/>
      <c r="NMK109" s="229"/>
      <c r="NML109" s="229"/>
      <c r="NMM109" s="229"/>
      <c r="NMN109" s="229"/>
      <c r="NMO109" s="229"/>
      <c r="NMP109" s="229"/>
      <c r="NMQ109" s="229"/>
      <c r="NMR109" s="229"/>
      <c r="NMS109" s="229"/>
      <c r="NMT109" s="229"/>
      <c r="NMU109" s="229"/>
      <c r="NMV109" s="229"/>
      <c r="NMW109" s="229"/>
      <c r="NMX109" s="229"/>
      <c r="NMY109" s="229"/>
      <c r="NMZ109" s="229"/>
      <c r="NNA109" s="229"/>
      <c r="NNB109" s="229"/>
      <c r="NNC109" s="229"/>
      <c r="NND109" s="229"/>
      <c r="NNE109" s="229"/>
      <c r="NNF109" s="229"/>
      <c r="NNG109" s="229"/>
      <c r="NNH109" s="229"/>
      <c r="NNI109" s="229"/>
      <c r="NNJ109" s="229"/>
      <c r="NNK109" s="229"/>
      <c r="NNL109" s="229"/>
      <c r="NNM109" s="229"/>
      <c r="NNN109" s="229"/>
      <c r="NNO109" s="229"/>
      <c r="NNP109" s="229"/>
      <c r="NNQ109" s="229"/>
      <c r="NNR109" s="229"/>
      <c r="NNS109" s="229"/>
      <c r="NNT109" s="229"/>
      <c r="NNU109" s="229"/>
      <c r="NNV109" s="229"/>
      <c r="NNW109" s="229"/>
      <c r="NNX109" s="229"/>
      <c r="NNY109" s="229"/>
      <c r="NNZ109" s="229"/>
      <c r="NOA109" s="229"/>
      <c r="NOB109" s="229"/>
      <c r="NOC109" s="229"/>
      <c r="NOD109" s="229"/>
      <c r="NOE109" s="229"/>
      <c r="NOF109" s="229"/>
      <c r="NOG109" s="229"/>
      <c r="NOH109" s="229"/>
      <c r="NOI109" s="229"/>
      <c r="NOJ109" s="229"/>
      <c r="NOK109" s="229"/>
      <c r="NOL109" s="229"/>
      <c r="NOM109" s="229"/>
      <c r="NON109" s="229"/>
      <c r="NOO109" s="229"/>
      <c r="NOP109" s="229"/>
      <c r="NOQ109" s="229"/>
      <c r="NOR109" s="229"/>
      <c r="NOS109" s="229"/>
      <c r="NOT109" s="229"/>
      <c r="NOU109" s="229"/>
      <c r="NOV109" s="229"/>
      <c r="NOW109" s="229"/>
      <c r="NOX109" s="229"/>
      <c r="NOY109" s="229"/>
      <c r="NOZ109" s="229"/>
      <c r="NPA109" s="229"/>
      <c r="NPB109" s="229"/>
      <c r="NPC109" s="229"/>
      <c r="NPD109" s="229"/>
      <c r="NPE109" s="229"/>
      <c r="NPF109" s="229"/>
      <c r="NPG109" s="229"/>
      <c r="NPH109" s="229"/>
      <c r="NPI109" s="229"/>
      <c r="NPJ109" s="229"/>
      <c r="NPK109" s="229"/>
      <c r="NPL109" s="229"/>
      <c r="NPM109" s="229"/>
      <c r="NPN109" s="229"/>
      <c r="NPO109" s="229"/>
      <c r="NPP109" s="229"/>
      <c r="NPQ109" s="229"/>
      <c r="NPR109" s="229"/>
      <c r="NPS109" s="229"/>
      <c r="NPT109" s="229"/>
      <c r="NPU109" s="229"/>
      <c r="NPV109" s="229"/>
      <c r="NPW109" s="229"/>
      <c r="NPX109" s="229"/>
      <c r="NPY109" s="229"/>
      <c r="NPZ109" s="229"/>
      <c r="NQA109" s="229"/>
      <c r="NQB109" s="229"/>
      <c r="NQC109" s="229"/>
      <c r="NQD109" s="229"/>
      <c r="NQE109" s="229"/>
      <c r="NQF109" s="229"/>
      <c r="NQG109" s="229"/>
      <c r="NQH109" s="229"/>
      <c r="NQI109" s="229"/>
      <c r="NQJ109" s="229"/>
      <c r="NQK109" s="229"/>
      <c r="NQL109" s="229"/>
      <c r="NQM109" s="229"/>
      <c r="NQN109" s="229"/>
      <c r="NQO109" s="229"/>
      <c r="NQP109" s="229"/>
      <c r="NQQ109" s="229"/>
      <c r="NQR109" s="229"/>
      <c r="NQS109" s="229"/>
      <c r="NQT109" s="229"/>
      <c r="NQU109" s="229"/>
      <c r="NQV109" s="229"/>
      <c r="NQW109" s="229"/>
      <c r="NQX109" s="229"/>
      <c r="NQY109" s="229"/>
      <c r="NQZ109" s="229"/>
      <c r="NRA109" s="229"/>
      <c r="NRB109" s="229"/>
      <c r="NRC109" s="229"/>
      <c r="NRD109" s="229"/>
      <c r="NRE109" s="229"/>
      <c r="NRF109" s="229"/>
      <c r="NRG109" s="229"/>
      <c r="NRH109" s="229"/>
      <c r="NRI109" s="229"/>
      <c r="NRJ109" s="229"/>
      <c r="NRK109" s="229"/>
      <c r="NRL109" s="229"/>
      <c r="NRM109" s="229"/>
      <c r="NRN109" s="229"/>
      <c r="NRO109" s="229"/>
      <c r="NRP109" s="229"/>
      <c r="NRQ109" s="229"/>
      <c r="NRR109" s="229"/>
      <c r="NRS109" s="229"/>
      <c r="NRT109" s="229"/>
      <c r="NRU109" s="229"/>
      <c r="NRV109" s="229"/>
      <c r="NRW109" s="229"/>
      <c r="NRX109" s="229"/>
      <c r="NRY109" s="229"/>
      <c r="NRZ109" s="229"/>
      <c r="NSA109" s="229"/>
      <c r="NSB109" s="229"/>
      <c r="NSC109" s="229"/>
      <c r="NSD109" s="229"/>
      <c r="NSE109" s="229"/>
      <c r="NSF109" s="229"/>
      <c r="NSG109" s="229"/>
      <c r="NSH109" s="229"/>
      <c r="NSI109" s="229"/>
      <c r="NSJ109" s="229"/>
      <c r="NSK109" s="229"/>
      <c r="NSL109" s="229"/>
      <c r="NSM109" s="229"/>
      <c r="NSN109" s="229"/>
      <c r="NSO109" s="229"/>
      <c r="NSP109" s="229"/>
      <c r="NSQ109" s="229"/>
      <c r="NSR109" s="229"/>
      <c r="NSS109" s="229"/>
      <c r="NST109" s="229"/>
      <c r="NSU109" s="229"/>
      <c r="NSV109" s="229"/>
      <c r="NSW109" s="229"/>
      <c r="NSX109" s="229"/>
      <c r="NSY109" s="229"/>
      <c r="NSZ109" s="229"/>
      <c r="NTA109" s="229"/>
      <c r="NTB109" s="229"/>
      <c r="NTC109" s="229"/>
      <c r="NTD109" s="229"/>
      <c r="NTE109" s="229"/>
      <c r="NTF109" s="229"/>
      <c r="NTG109" s="229"/>
      <c r="NTH109" s="229"/>
      <c r="NTI109" s="229"/>
      <c r="NTJ109" s="229"/>
      <c r="NTK109" s="229"/>
      <c r="NTL109" s="229"/>
      <c r="NTM109" s="229"/>
      <c r="NTN109" s="229"/>
      <c r="NTO109" s="229"/>
      <c r="NTP109" s="229"/>
      <c r="NTQ109" s="229"/>
      <c r="NTR109" s="229"/>
      <c r="NTS109" s="229"/>
      <c r="NTT109" s="229"/>
      <c r="NTU109" s="229"/>
      <c r="NTV109" s="229"/>
      <c r="NTW109" s="229"/>
      <c r="NTX109" s="229"/>
      <c r="NTY109" s="229"/>
      <c r="NTZ109" s="229"/>
      <c r="NUA109" s="229"/>
      <c r="NUB109" s="229"/>
      <c r="NUC109" s="229"/>
      <c r="NUD109" s="229"/>
      <c r="NUE109" s="229"/>
      <c r="NUF109" s="229"/>
      <c r="NUG109" s="229"/>
      <c r="NUH109" s="229"/>
      <c r="NUI109" s="229"/>
      <c r="NUJ109" s="229"/>
      <c r="NUK109" s="229"/>
      <c r="NUL109" s="229"/>
      <c r="NUM109" s="229"/>
      <c r="NUN109" s="229"/>
      <c r="NUO109" s="229"/>
      <c r="NUP109" s="229"/>
      <c r="NUQ109" s="229"/>
      <c r="NUR109" s="229"/>
      <c r="NUS109" s="229"/>
      <c r="NUT109" s="229"/>
      <c r="NUU109" s="229"/>
      <c r="NUV109" s="229"/>
      <c r="NUW109" s="229"/>
      <c r="NUX109" s="229"/>
      <c r="NUY109" s="229"/>
      <c r="NUZ109" s="229"/>
      <c r="NVA109" s="229"/>
      <c r="NVB109" s="229"/>
      <c r="NVC109" s="229"/>
      <c r="NVD109" s="229"/>
      <c r="NVE109" s="229"/>
      <c r="NVF109" s="229"/>
      <c r="NVG109" s="229"/>
      <c r="NVH109" s="229"/>
      <c r="NVI109" s="229"/>
      <c r="NVJ109" s="229"/>
      <c r="NVK109" s="229"/>
      <c r="NVL109" s="229"/>
      <c r="NVM109" s="229"/>
      <c r="NVN109" s="229"/>
      <c r="NVO109" s="229"/>
      <c r="NVP109" s="229"/>
      <c r="NVQ109" s="229"/>
      <c r="NVR109" s="229"/>
      <c r="NVS109" s="229"/>
      <c r="NVT109" s="229"/>
      <c r="NVU109" s="229"/>
      <c r="NVV109" s="229"/>
      <c r="NVW109" s="229"/>
      <c r="NVX109" s="229"/>
      <c r="NVY109" s="229"/>
      <c r="NVZ109" s="229"/>
      <c r="NWA109" s="229"/>
      <c r="NWB109" s="229"/>
      <c r="NWC109" s="229"/>
      <c r="NWD109" s="229"/>
      <c r="NWE109" s="229"/>
      <c r="NWF109" s="229"/>
      <c r="NWG109" s="229"/>
      <c r="NWH109" s="229"/>
      <c r="NWI109" s="229"/>
      <c r="NWJ109" s="229"/>
      <c r="NWK109" s="229"/>
      <c r="NWL109" s="229"/>
      <c r="NWM109" s="229"/>
      <c r="NWN109" s="229"/>
      <c r="NWO109" s="229"/>
      <c r="NWP109" s="229"/>
      <c r="NWQ109" s="229"/>
      <c r="NWR109" s="229"/>
      <c r="NWS109" s="229"/>
      <c r="NWT109" s="229"/>
      <c r="NWU109" s="229"/>
      <c r="NWV109" s="229"/>
      <c r="NWW109" s="229"/>
      <c r="NWX109" s="229"/>
      <c r="NWY109" s="229"/>
      <c r="NWZ109" s="229"/>
      <c r="NXA109" s="229"/>
      <c r="NXB109" s="229"/>
      <c r="NXC109" s="229"/>
      <c r="NXD109" s="229"/>
      <c r="NXE109" s="229"/>
      <c r="NXF109" s="229"/>
      <c r="NXG109" s="229"/>
      <c r="NXH109" s="229"/>
      <c r="NXI109" s="229"/>
      <c r="NXJ109" s="229"/>
      <c r="NXK109" s="229"/>
      <c r="NXL109" s="229"/>
      <c r="NXM109" s="229"/>
      <c r="NXN109" s="229"/>
      <c r="NXO109" s="229"/>
      <c r="NXP109" s="229"/>
      <c r="NXQ109" s="229"/>
      <c r="NXR109" s="229"/>
      <c r="NXS109" s="229"/>
      <c r="NXT109" s="229"/>
      <c r="NXU109" s="229"/>
      <c r="NXV109" s="229"/>
      <c r="NXW109" s="229"/>
      <c r="NXX109" s="229"/>
      <c r="NXY109" s="229"/>
      <c r="NXZ109" s="229"/>
      <c r="NYA109" s="229"/>
      <c r="NYB109" s="229"/>
      <c r="NYC109" s="229"/>
      <c r="NYD109" s="229"/>
      <c r="NYE109" s="229"/>
      <c r="NYF109" s="229"/>
      <c r="NYG109" s="229"/>
      <c r="NYH109" s="229"/>
      <c r="NYI109" s="229"/>
      <c r="NYJ109" s="229"/>
      <c r="NYK109" s="229"/>
      <c r="NYL109" s="229"/>
      <c r="NYM109" s="229"/>
      <c r="NYN109" s="229"/>
      <c r="NYO109" s="229"/>
      <c r="NYP109" s="229"/>
      <c r="NYQ109" s="229"/>
      <c r="NYR109" s="229"/>
      <c r="NYS109" s="229"/>
      <c r="NYT109" s="229"/>
      <c r="NYU109" s="229"/>
      <c r="NYV109" s="229"/>
      <c r="NYW109" s="229"/>
      <c r="NYX109" s="229"/>
      <c r="NYY109" s="229"/>
      <c r="NYZ109" s="229"/>
      <c r="NZA109" s="229"/>
      <c r="NZB109" s="229"/>
      <c r="NZC109" s="229"/>
      <c r="NZD109" s="229"/>
      <c r="NZE109" s="229"/>
      <c r="NZF109" s="229"/>
      <c r="NZG109" s="229"/>
      <c r="NZH109" s="229"/>
      <c r="NZI109" s="229"/>
      <c r="NZJ109" s="229"/>
      <c r="NZK109" s="229"/>
      <c r="NZL109" s="229"/>
      <c r="NZM109" s="229"/>
      <c r="NZN109" s="229"/>
      <c r="NZO109" s="229"/>
      <c r="NZP109" s="229"/>
      <c r="NZQ109" s="229"/>
      <c r="NZR109" s="229"/>
      <c r="NZS109" s="229"/>
      <c r="NZT109" s="229"/>
      <c r="NZU109" s="229"/>
      <c r="NZV109" s="229"/>
      <c r="NZW109" s="229"/>
      <c r="NZX109" s="229"/>
      <c r="NZY109" s="229"/>
      <c r="NZZ109" s="229"/>
      <c r="OAA109" s="229"/>
      <c r="OAB109" s="229"/>
      <c r="OAC109" s="229"/>
      <c r="OAD109" s="229"/>
      <c r="OAE109" s="229"/>
      <c r="OAF109" s="229"/>
      <c r="OAG109" s="229"/>
      <c r="OAH109" s="229"/>
      <c r="OAI109" s="229"/>
      <c r="OAJ109" s="229"/>
      <c r="OAK109" s="229"/>
      <c r="OAL109" s="229"/>
      <c r="OAM109" s="229"/>
      <c r="OAN109" s="229"/>
      <c r="OAO109" s="229"/>
      <c r="OAP109" s="229"/>
      <c r="OAQ109" s="229"/>
      <c r="OAR109" s="229"/>
      <c r="OAS109" s="229"/>
      <c r="OAT109" s="229"/>
      <c r="OAU109" s="229"/>
      <c r="OAV109" s="229"/>
      <c r="OAW109" s="229"/>
      <c r="OAX109" s="229"/>
      <c r="OAY109" s="229"/>
      <c r="OAZ109" s="229"/>
      <c r="OBA109" s="229"/>
      <c r="OBB109" s="229"/>
      <c r="OBC109" s="229"/>
      <c r="OBD109" s="229"/>
      <c r="OBE109" s="229"/>
      <c r="OBF109" s="229"/>
      <c r="OBG109" s="229"/>
      <c r="OBH109" s="229"/>
      <c r="OBI109" s="229"/>
      <c r="OBJ109" s="229"/>
      <c r="OBK109" s="229"/>
      <c r="OBL109" s="229"/>
      <c r="OBM109" s="229"/>
      <c r="OBN109" s="229"/>
      <c r="OBO109" s="229"/>
      <c r="OBP109" s="229"/>
      <c r="OBQ109" s="229"/>
      <c r="OBR109" s="229"/>
      <c r="OBS109" s="229"/>
      <c r="OBT109" s="229"/>
      <c r="OBU109" s="229"/>
      <c r="OBV109" s="229"/>
      <c r="OBW109" s="229"/>
      <c r="OBX109" s="229"/>
      <c r="OBY109" s="229"/>
      <c r="OBZ109" s="229"/>
      <c r="OCA109" s="229"/>
      <c r="OCB109" s="229"/>
      <c r="OCC109" s="229"/>
      <c r="OCD109" s="229"/>
      <c r="OCE109" s="229"/>
      <c r="OCF109" s="229"/>
      <c r="OCG109" s="229"/>
      <c r="OCH109" s="229"/>
      <c r="OCI109" s="229"/>
      <c r="OCJ109" s="229"/>
      <c r="OCK109" s="229"/>
      <c r="OCL109" s="229"/>
      <c r="OCM109" s="229"/>
      <c r="OCN109" s="229"/>
      <c r="OCO109" s="229"/>
      <c r="OCP109" s="229"/>
      <c r="OCQ109" s="229"/>
      <c r="OCR109" s="229"/>
      <c r="OCS109" s="229"/>
      <c r="OCT109" s="229"/>
      <c r="OCU109" s="229"/>
      <c r="OCV109" s="229"/>
      <c r="OCW109" s="229"/>
      <c r="OCX109" s="229"/>
      <c r="OCY109" s="229"/>
      <c r="OCZ109" s="229"/>
      <c r="ODA109" s="229"/>
      <c r="ODB109" s="229"/>
      <c r="ODC109" s="229"/>
      <c r="ODD109" s="229"/>
      <c r="ODE109" s="229"/>
      <c r="ODF109" s="229"/>
      <c r="ODG109" s="229"/>
      <c r="ODH109" s="229"/>
      <c r="ODI109" s="229"/>
      <c r="ODJ109" s="229"/>
      <c r="ODK109" s="229"/>
      <c r="ODL109" s="229"/>
      <c r="ODM109" s="229"/>
      <c r="ODN109" s="229"/>
      <c r="ODO109" s="229"/>
      <c r="ODP109" s="229"/>
      <c r="ODQ109" s="229"/>
      <c r="ODR109" s="229"/>
      <c r="ODS109" s="229"/>
      <c r="ODT109" s="229"/>
      <c r="ODU109" s="229"/>
      <c r="ODV109" s="229"/>
      <c r="ODW109" s="229"/>
      <c r="ODX109" s="229"/>
      <c r="ODY109" s="229"/>
      <c r="ODZ109" s="229"/>
      <c r="OEA109" s="229"/>
      <c r="OEB109" s="229"/>
      <c r="OEC109" s="229"/>
      <c r="OED109" s="229"/>
      <c r="OEE109" s="229"/>
      <c r="OEF109" s="229"/>
      <c r="OEG109" s="229"/>
      <c r="OEH109" s="229"/>
      <c r="OEI109" s="229"/>
      <c r="OEJ109" s="229"/>
      <c r="OEK109" s="229"/>
      <c r="OEL109" s="229"/>
      <c r="OEM109" s="229"/>
      <c r="OEN109" s="229"/>
      <c r="OEO109" s="229"/>
      <c r="OEP109" s="229"/>
      <c r="OEQ109" s="229"/>
      <c r="OER109" s="229"/>
      <c r="OES109" s="229"/>
      <c r="OET109" s="229"/>
      <c r="OEU109" s="229"/>
      <c r="OEV109" s="229"/>
      <c r="OEW109" s="229"/>
      <c r="OEX109" s="229"/>
      <c r="OEY109" s="229"/>
      <c r="OEZ109" s="229"/>
      <c r="OFA109" s="229"/>
      <c r="OFB109" s="229"/>
      <c r="OFC109" s="229"/>
      <c r="OFD109" s="229"/>
      <c r="OFE109" s="229"/>
      <c r="OFF109" s="229"/>
      <c r="OFG109" s="229"/>
      <c r="OFH109" s="229"/>
      <c r="OFI109" s="229"/>
      <c r="OFJ109" s="229"/>
      <c r="OFK109" s="229"/>
      <c r="OFL109" s="229"/>
      <c r="OFM109" s="229"/>
      <c r="OFN109" s="229"/>
      <c r="OFO109" s="229"/>
      <c r="OFP109" s="229"/>
      <c r="OFQ109" s="229"/>
      <c r="OFR109" s="229"/>
      <c r="OFS109" s="229"/>
      <c r="OFT109" s="229"/>
      <c r="OFU109" s="229"/>
      <c r="OFV109" s="229"/>
      <c r="OFW109" s="229"/>
      <c r="OFX109" s="229"/>
      <c r="OFY109" s="229"/>
      <c r="OFZ109" s="229"/>
      <c r="OGA109" s="229"/>
      <c r="OGB109" s="229"/>
      <c r="OGC109" s="229"/>
      <c r="OGD109" s="229"/>
      <c r="OGE109" s="229"/>
      <c r="OGF109" s="229"/>
      <c r="OGG109" s="229"/>
      <c r="OGH109" s="229"/>
      <c r="OGI109" s="229"/>
      <c r="OGJ109" s="229"/>
      <c r="OGK109" s="229"/>
      <c r="OGL109" s="229"/>
      <c r="OGM109" s="229"/>
      <c r="OGN109" s="229"/>
      <c r="OGO109" s="229"/>
      <c r="OGP109" s="229"/>
      <c r="OGQ109" s="229"/>
      <c r="OGR109" s="229"/>
      <c r="OGS109" s="229"/>
      <c r="OGT109" s="229"/>
      <c r="OGU109" s="229"/>
      <c r="OGV109" s="229"/>
      <c r="OGW109" s="229"/>
      <c r="OGX109" s="229"/>
      <c r="OGY109" s="229"/>
      <c r="OGZ109" s="229"/>
      <c r="OHA109" s="229"/>
      <c r="OHB109" s="229"/>
      <c r="OHC109" s="229"/>
      <c r="OHD109" s="229"/>
      <c r="OHE109" s="229"/>
      <c r="OHF109" s="229"/>
      <c r="OHG109" s="229"/>
      <c r="OHH109" s="229"/>
      <c r="OHI109" s="229"/>
      <c r="OHJ109" s="229"/>
      <c r="OHK109" s="229"/>
      <c r="OHL109" s="229"/>
      <c r="OHM109" s="229"/>
      <c r="OHN109" s="229"/>
      <c r="OHO109" s="229"/>
      <c r="OHP109" s="229"/>
      <c r="OHQ109" s="229"/>
      <c r="OHR109" s="229"/>
      <c r="OHS109" s="229"/>
      <c r="OHT109" s="229"/>
      <c r="OHU109" s="229"/>
      <c r="OHV109" s="229"/>
      <c r="OHW109" s="229"/>
      <c r="OHX109" s="229"/>
      <c r="OHY109" s="229"/>
      <c r="OHZ109" s="229"/>
      <c r="OIA109" s="229"/>
      <c r="OIB109" s="229"/>
      <c r="OIC109" s="229"/>
      <c r="OID109" s="229"/>
      <c r="OIE109" s="229"/>
      <c r="OIF109" s="229"/>
      <c r="OIG109" s="229"/>
      <c r="OIH109" s="229"/>
      <c r="OII109" s="229"/>
      <c r="OIJ109" s="229"/>
      <c r="OIK109" s="229"/>
      <c r="OIL109" s="229"/>
      <c r="OIM109" s="229"/>
      <c r="OIN109" s="229"/>
      <c r="OIO109" s="229"/>
      <c r="OIP109" s="229"/>
      <c r="OIQ109" s="229"/>
      <c r="OIR109" s="229"/>
      <c r="OIS109" s="229"/>
      <c r="OIT109" s="229"/>
      <c r="OIU109" s="229"/>
      <c r="OIV109" s="229"/>
      <c r="OIW109" s="229"/>
      <c r="OIX109" s="229"/>
      <c r="OIY109" s="229"/>
      <c r="OIZ109" s="229"/>
      <c r="OJA109" s="229"/>
      <c r="OJB109" s="229"/>
      <c r="OJC109" s="229"/>
      <c r="OJD109" s="229"/>
      <c r="OJE109" s="229"/>
      <c r="OJF109" s="229"/>
      <c r="OJG109" s="229"/>
      <c r="OJH109" s="229"/>
      <c r="OJI109" s="229"/>
      <c r="OJJ109" s="229"/>
      <c r="OJK109" s="229"/>
      <c r="OJL109" s="229"/>
      <c r="OJM109" s="229"/>
      <c r="OJN109" s="229"/>
      <c r="OJO109" s="229"/>
      <c r="OJP109" s="229"/>
      <c r="OJQ109" s="229"/>
      <c r="OJR109" s="229"/>
      <c r="OJS109" s="229"/>
      <c r="OJT109" s="229"/>
      <c r="OJU109" s="229"/>
      <c r="OJV109" s="229"/>
      <c r="OJW109" s="229"/>
      <c r="OJX109" s="229"/>
      <c r="OJY109" s="229"/>
      <c r="OJZ109" s="229"/>
      <c r="OKA109" s="229"/>
      <c r="OKB109" s="229"/>
      <c r="OKC109" s="229"/>
      <c r="OKD109" s="229"/>
      <c r="OKE109" s="229"/>
      <c r="OKF109" s="229"/>
      <c r="OKG109" s="229"/>
      <c r="OKH109" s="229"/>
      <c r="OKI109" s="229"/>
      <c r="OKJ109" s="229"/>
      <c r="OKK109" s="229"/>
      <c r="OKL109" s="229"/>
      <c r="OKM109" s="229"/>
      <c r="OKN109" s="229"/>
      <c r="OKO109" s="229"/>
      <c r="OKP109" s="229"/>
      <c r="OKQ109" s="229"/>
      <c r="OKR109" s="229"/>
      <c r="OKS109" s="229"/>
      <c r="OKT109" s="229"/>
      <c r="OKU109" s="229"/>
      <c r="OKV109" s="229"/>
      <c r="OKW109" s="229"/>
      <c r="OKX109" s="229"/>
      <c r="OKY109" s="229"/>
      <c r="OKZ109" s="229"/>
      <c r="OLA109" s="229"/>
      <c r="OLB109" s="229"/>
      <c r="OLC109" s="229"/>
      <c r="OLD109" s="229"/>
      <c r="OLE109" s="229"/>
      <c r="OLF109" s="229"/>
      <c r="OLG109" s="229"/>
      <c r="OLH109" s="229"/>
      <c r="OLI109" s="229"/>
      <c r="OLJ109" s="229"/>
      <c r="OLK109" s="229"/>
      <c r="OLL109" s="229"/>
      <c r="OLM109" s="229"/>
      <c r="OLN109" s="229"/>
      <c r="OLO109" s="229"/>
      <c r="OLP109" s="229"/>
      <c r="OLQ109" s="229"/>
      <c r="OLR109" s="229"/>
      <c r="OLS109" s="229"/>
      <c r="OLT109" s="229"/>
      <c r="OLU109" s="229"/>
      <c r="OLV109" s="229"/>
      <c r="OLW109" s="229"/>
      <c r="OLX109" s="229"/>
      <c r="OLY109" s="229"/>
      <c r="OLZ109" s="229"/>
      <c r="OMA109" s="229"/>
      <c r="OMB109" s="229"/>
      <c r="OMC109" s="229"/>
      <c r="OMD109" s="229"/>
      <c r="OME109" s="229"/>
      <c r="OMF109" s="229"/>
      <c r="OMG109" s="229"/>
      <c r="OMH109" s="229"/>
      <c r="OMI109" s="229"/>
      <c r="OMJ109" s="229"/>
      <c r="OMK109" s="229"/>
      <c r="OML109" s="229"/>
      <c r="OMM109" s="229"/>
      <c r="OMN109" s="229"/>
      <c r="OMO109" s="229"/>
      <c r="OMP109" s="229"/>
      <c r="OMQ109" s="229"/>
      <c r="OMR109" s="229"/>
      <c r="OMS109" s="229"/>
      <c r="OMT109" s="229"/>
      <c r="OMU109" s="229"/>
      <c r="OMV109" s="229"/>
      <c r="OMW109" s="229"/>
      <c r="OMX109" s="229"/>
      <c r="OMY109" s="229"/>
      <c r="OMZ109" s="229"/>
      <c r="ONA109" s="229"/>
      <c r="ONB109" s="229"/>
      <c r="ONC109" s="229"/>
      <c r="OND109" s="229"/>
      <c r="ONE109" s="229"/>
      <c r="ONF109" s="229"/>
      <c r="ONG109" s="229"/>
      <c r="ONH109" s="229"/>
      <c r="ONI109" s="229"/>
      <c r="ONJ109" s="229"/>
      <c r="ONK109" s="229"/>
      <c r="ONL109" s="229"/>
      <c r="ONM109" s="229"/>
      <c r="ONN109" s="229"/>
      <c r="ONO109" s="229"/>
      <c r="ONP109" s="229"/>
      <c r="ONQ109" s="229"/>
      <c r="ONR109" s="229"/>
      <c r="ONS109" s="229"/>
      <c r="ONT109" s="229"/>
      <c r="ONU109" s="229"/>
      <c r="ONV109" s="229"/>
      <c r="ONW109" s="229"/>
      <c r="ONX109" s="229"/>
      <c r="ONY109" s="229"/>
      <c r="ONZ109" s="229"/>
      <c r="OOA109" s="229"/>
      <c r="OOB109" s="229"/>
      <c r="OOC109" s="229"/>
      <c r="OOD109" s="229"/>
      <c r="OOE109" s="229"/>
      <c r="OOF109" s="229"/>
      <c r="OOG109" s="229"/>
      <c r="OOH109" s="229"/>
      <c r="OOI109" s="229"/>
      <c r="OOJ109" s="229"/>
      <c r="OOK109" s="229"/>
      <c r="OOL109" s="229"/>
      <c r="OOM109" s="229"/>
      <c r="OON109" s="229"/>
      <c r="OOO109" s="229"/>
      <c r="OOP109" s="229"/>
      <c r="OOQ109" s="229"/>
      <c r="OOR109" s="229"/>
      <c r="OOS109" s="229"/>
      <c r="OOT109" s="229"/>
      <c r="OOU109" s="229"/>
      <c r="OOV109" s="229"/>
      <c r="OOW109" s="229"/>
      <c r="OOX109" s="229"/>
      <c r="OOY109" s="229"/>
      <c r="OOZ109" s="229"/>
      <c r="OPA109" s="229"/>
      <c r="OPB109" s="229"/>
      <c r="OPC109" s="229"/>
      <c r="OPD109" s="229"/>
      <c r="OPE109" s="229"/>
      <c r="OPF109" s="229"/>
      <c r="OPG109" s="229"/>
      <c r="OPH109" s="229"/>
      <c r="OPI109" s="229"/>
      <c r="OPJ109" s="229"/>
      <c r="OPK109" s="229"/>
      <c r="OPL109" s="229"/>
      <c r="OPM109" s="229"/>
      <c r="OPN109" s="229"/>
      <c r="OPO109" s="229"/>
      <c r="OPP109" s="229"/>
      <c r="OPQ109" s="229"/>
      <c r="OPR109" s="229"/>
      <c r="OPS109" s="229"/>
      <c r="OPT109" s="229"/>
      <c r="OPU109" s="229"/>
      <c r="OPV109" s="229"/>
      <c r="OPW109" s="229"/>
      <c r="OPX109" s="229"/>
      <c r="OPY109" s="229"/>
      <c r="OPZ109" s="229"/>
      <c r="OQA109" s="229"/>
      <c r="OQB109" s="229"/>
      <c r="OQC109" s="229"/>
      <c r="OQD109" s="229"/>
      <c r="OQE109" s="229"/>
      <c r="OQF109" s="229"/>
      <c r="OQG109" s="229"/>
      <c r="OQH109" s="229"/>
      <c r="OQI109" s="229"/>
      <c r="OQJ109" s="229"/>
      <c r="OQK109" s="229"/>
      <c r="OQL109" s="229"/>
      <c r="OQM109" s="229"/>
      <c r="OQN109" s="229"/>
      <c r="OQO109" s="229"/>
      <c r="OQP109" s="229"/>
      <c r="OQQ109" s="229"/>
      <c r="OQR109" s="229"/>
      <c r="OQS109" s="229"/>
      <c r="OQT109" s="229"/>
      <c r="OQU109" s="229"/>
      <c r="OQV109" s="229"/>
      <c r="OQW109" s="229"/>
      <c r="OQX109" s="229"/>
      <c r="OQY109" s="229"/>
      <c r="OQZ109" s="229"/>
      <c r="ORA109" s="229"/>
      <c r="ORB109" s="229"/>
      <c r="ORC109" s="229"/>
      <c r="ORD109" s="229"/>
      <c r="ORE109" s="229"/>
      <c r="ORF109" s="229"/>
      <c r="ORG109" s="229"/>
      <c r="ORH109" s="229"/>
      <c r="ORI109" s="229"/>
      <c r="ORJ109" s="229"/>
      <c r="ORK109" s="229"/>
      <c r="ORL109" s="229"/>
      <c r="ORM109" s="229"/>
      <c r="ORN109" s="229"/>
      <c r="ORO109" s="229"/>
      <c r="ORP109" s="229"/>
      <c r="ORQ109" s="229"/>
      <c r="ORR109" s="229"/>
      <c r="ORS109" s="229"/>
      <c r="ORT109" s="229"/>
      <c r="ORU109" s="229"/>
      <c r="ORV109" s="229"/>
      <c r="ORW109" s="229"/>
      <c r="ORX109" s="229"/>
      <c r="ORY109" s="229"/>
      <c r="ORZ109" s="229"/>
      <c r="OSA109" s="229"/>
      <c r="OSB109" s="229"/>
      <c r="OSC109" s="229"/>
      <c r="OSD109" s="229"/>
      <c r="OSE109" s="229"/>
      <c r="OSF109" s="229"/>
      <c r="OSG109" s="229"/>
      <c r="OSH109" s="229"/>
      <c r="OSI109" s="229"/>
      <c r="OSJ109" s="229"/>
      <c r="OSK109" s="229"/>
      <c r="OSL109" s="229"/>
      <c r="OSM109" s="229"/>
      <c r="OSN109" s="229"/>
      <c r="OSO109" s="229"/>
      <c r="OSP109" s="229"/>
      <c r="OSQ109" s="229"/>
      <c r="OSR109" s="229"/>
      <c r="OSS109" s="229"/>
      <c r="OST109" s="229"/>
      <c r="OSU109" s="229"/>
      <c r="OSV109" s="229"/>
      <c r="OSW109" s="229"/>
      <c r="OSX109" s="229"/>
      <c r="OSY109" s="229"/>
      <c r="OSZ109" s="229"/>
      <c r="OTA109" s="229"/>
      <c r="OTB109" s="229"/>
      <c r="OTC109" s="229"/>
      <c r="OTD109" s="229"/>
      <c r="OTE109" s="229"/>
      <c r="OTF109" s="229"/>
      <c r="OTG109" s="229"/>
      <c r="OTH109" s="229"/>
      <c r="OTI109" s="229"/>
      <c r="OTJ109" s="229"/>
      <c r="OTK109" s="229"/>
      <c r="OTL109" s="229"/>
      <c r="OTM109" s="229"/>
      <c r="OTN109" s="229"/>
      <c r="OTO109" s="229"/>
      <c r="OTP109" s="229"/>
      <c r="OTQ109" s="229"/>
      <c r="OTR109" s="229"/>
      <c r="OTS109" s="229"/>
      <c r="OTT109" s="229"/>
      <c r="OTU109" s="229"/>
      <c r="OTV109" s="229"/>
      <c r="OTW109" s="229"/>
      <c r="OTX109" s="229"/>
      <c r="OTY109" s="229"/>
      <c r="OTZ109" s="229"/>
      <c r="OUA109" s="229"/>
      <c r="OUB109" s="229"/>
      <c r="OUC109" s="229"/>
      <c r="OUD109" s="229"/>
      <c r="OUE109" s="229"/>
      <c r="OUF109" s="229"/>
      <c r="OUG109" s="229"/>
      <c r="OUH109" s="229"/>
      <c r="OUI109" s="229"/>
      <c r="OUJ109" s="229"/>
      <c r="OUK109" s="229"/>
      <c r="OUL109" s="229"/>
      <c r="OUM109" s="229"/>
      <c r="OUN109" s="229"/>
      <c r="OUO109" s="229"/>
      <c r="OUP109" s="229"/>
      <c r="OUQ109" s="229"/>
      <c r="OUR109" s="229"/>
      <c r="OUS109" s="229"/>
      <c r="OUT109" s="229"/>
      <c r="OUU109" s="229"/>
      <c r="OUV109" s="229"/>
      <c r="OUW109" s="229"/>
      <c r="OUX109" s="229"/>
      <c r="OUY109" s="229"/>
      <c r="OUZ109" s="229"/>
      <c r="OVA109" s="229"/>
      <c r="OVB109" s="229"/>
      <c r="OVC109" s="229"/>
      <c r="OVD109" s="229"/>
      <c r="OVE109" s="229"/>
      <c r="OVF109" s="229"/>
      <c r="OVG109" s="229"/>
      <c r="OVH109" s="229"/>
      <c r="OVI109" s="229"/>
      <c r="OVJ109" s="229"/>
      <c r="OVK109" s="229"/>
      <c r="OVL109" s="229"/>
      <c r="OVM109" s="229"/>
      <c r="OVN109" s="229"/>
      <c r="OVO109" s="229"/>
      <c r="OVP109" s="229"/>
      <c r="OVQ109" s="229"/>
      <c r="OVR109" s="229"/>
      <c r="OVS109" s="229"/>
      <c r="OVT109" s="229"/>
      <c r="OVU109" s="229"/>
      <c r="OVV109" s="229"/>
      <c r="OVW109" s="229"/>
      <c r="OVX109" s="229"/>
      <c r="OVY109" s="229"/>
      <c r="OVZ109" s="229"/>
      <c r="OWA109" s="229"/>
      <c r="OWB109" s="229"/>
      <c r="OWC109" s="229"/>
      <c r="OWD109" s="229"/>
      <c r="OWE109" s="229"/>
      <c r="OWF109" s="229"/>
      <c r="OWG109" s="229"/>
      <c r="OWH109" s="229"/>
      <c r="OWI109" s="229"/>
      <c r="OWJ109" s="229"/>
      <c r="OWK109" s="229"/>
      <c r="OWL109" s="229"/>
      <c r="OWM109" s="229"/>
      <c r="OWN109" s="229"/>
      <c r="OWO109" s="229"/>
      <c r="OWP109" s="229"/>
      <c r="OWQ109" s="229"/>
      <c r="OWR109" s="229"/>
      <c r="OWS109" s="229"/>
      <c r="OWT109" s="229"/>
      <c r="OWU109" s="229"/>
      <c r="OWV109" s="229"/>
      <c r="OWW109" s="229"/>
      <c r="OWX109" s="229"/>
      <c r="OWY109" s="229"/>
      <c r="OWZ109" s="229"/>
      <c r="OXA109" s="229"/>
      <c r="OXB109" s="229"/>
      <c r="OXC109" s="229"/>
      <c r="OXD109" s="229"/>
      <c r="OXE109" s="229"/>
      <c r="OXF109" s="229"/>
      <c r="OXG109" s="229"/>
      <c r="OXH109" s="229"/>
      <c r="OXI109" s="229"/>
      <c r="OXJ109" s="229"/>
      <c r="OXK109" s="229"/>
      <c r="OXL109" s="229"/>
      <c r="OXM109" s="229"/>
      <c r="OXN109" s="229"/>
      <c r="OXO109" s="229"/>
      <c r="OXP109" s="229"/>
      <c r="OXQ109" s="229"/>
      <c r="OXR109" s="229"/>
      <c r="OXS109" s="229"/>
      <c r="OXT109" s="229"/>
      <c r="OXU109" s="229"/>
      <c r="OXV109" s="229"/>
      <c r="OXW109" s="229"/>
      <c r="OXX109" s="229"/>
      <c r="OXY109" s="229"/>
      <c r="OXZ109" s="229"/>
      <c r="OYA109" s="229"/>
      <c r="OYB109" s="229"/>
      <c r="OYC109" s="229"/>
      <c r="OYD109" s="229"/>
      <c r="OYE109" s="229"/>
      <c r="OYF109" s="229"/>
      <c r="OYG109" s="229"/>
      <c r="OYH109" s="229"/>
      <c r="OYI109" s="229"/>
      <c r="OYJ109" s="229"/>
      <c r="OYK109" s="229"/>
      <c r="OYL109" s="229"/>
      <c r="OYM109" s="229"/>
      <c r="OYN109" s="229"/>
      <c r="OYO109" s="229"/>
      <c r="OYP109" s="229"/>
      <c r="OYQ109" s="229"/>
      <c r="OYR109" s="229"/>
      <c r="OYS109" s="229"/>
      <c r="OYT109" s="229"/>
      <c r="OYU109" s="229"/>
      <c r="OYV109" s="229"/>
      <c r="OYW109" s="229"/>
      <c r="OYX109" s="229"/>
      <c r="OYY109" s="229"/>
      <c r="OYZ109" s="229"/>
      <c r="OZA109" s="229"/>
      <c r="OZB109" s="229"/>
      <c r="OZC109" s="229"/>
      <c r="OZD109" s="229"/>
      <c r="OZE109" s="229"/>
      <c r="OZF109" s="229"/>
      <c r="OZG109" s="229"/>
      <c r="OZH109" s="229"/>
      <c r="OZI109" s="229"/>
      <c r="OZJ109" s="229"/>
      <c r="OZK109" s="229"/>
      <c r="OZL109" s="229"/>
      <c r="OZM109" s="229"/>
      <c r="OZN109" s="229"/>
      <c r="OZO109" s="229"/>
      <c r="OZP109" s="229"/>
      <c r="OZQ109" s="229"/>
      <c r="OZR109" s="229"/>
      <c r="OZS109" s="229"/>
      <c r="OZT109" s="229"/>
      <c r="OZU109" s="229"/>
      <c r="OZV109" s="229"/>
      <c r="OZW109" s="229"/>
      <c r="OZX109" s="229"/>
      <c r="OZY109" s="229"/>
      <c r="OZZ109" s="229"/>
      <c r="PAA109" s="229"/>
      <c r="PAB109" s="229"/>
      <c r="PAC109" s="229"/>
      <c r="PAD109" s="229"/>
      <c r="PAE109" s="229"/>
      <c r="PAF109" s="229"/>
      <c r="PAG109" s="229"/>
      <c r="PAH109" s="229"/>
      <c r="PAI109" s="229"/>
      <c r="PAJ109" s="229"/>
      <c r="PAK109" s="229"/>
      <c r="PAL109" s="229"/>
      <c r="PAM109" s="229"/>
      <c r="PAN109" s="229"/>
      <c r="PAO109" s="229"/>
      <c r="PAP109" s="229"/>
      <c r="PAQ109" s="229"/>
      <c r="PAR109" s="229"/>
      <c r="PAS109" s="229"/>
      <c r="PAT109" s="229"/>
      <c r="PAU109" s="229"/>
      <c r="PAV109" s="229"/>
      <c r="PAW109" s="229"/>
      <c r="PAX109" s="229"/>
      <c r="PAY109" s="229"/>
      <c r="PAZ109" s="229"/>
      <c r="PBA109" s="229"/>
      <c r="PBB109" s="229"/>
      <c r="PBC109" s="229"/>
      <c r="PBD109" s="229"/>
      <c r="PBE109" s="229"/>
      <c r="PBF109" s="229"/>
      <c r="PBG109" s="229"/>
      <c r="PBH109" s="229"/>
      <c r="PBI109" s="229"/>
      <c r="PBJ109" s="229"/>
      <c r="PBK109" s="229"/>
      <c r="PBL109" s="229"/>
      <c r="PBM109" s="229"/>
      <c r="PBN109" s="229"/>
      <c r="PBO109" s="229"/>
      <c r="PBP109" s="229"/>
      <c r="PBQ109" s="229"/>
      <c r="PBR109" s="229"/>
      <c r="PBS109" s="229"/>
      <c r="PBT109" s="229"/>
      <c r="PBU109" s="229"/>
      <c r="PBV109" s="229"/>
      <c r="PBW109" s="229"/>
      <c r="PBX109" s="229"/>
      <c r="PBY109" s="229"/>
      <c r="PBZ109" s="229"/>
      <c r="PCA109" s="229"/>
      <c r="PCB109" s="229"/>
      <c r="PCC109" s="229"/>
      <c r="PCD109" s="229"/>
      <c r="PCE109" s="229"/>
      <c r="PCF109" s="229"/>
      <c r="PCG109" s="229"/>
      <c r="PCH109" s="229"/>
      <c r="PCI109" s="229"/>
      <c r="PCJ109" s="229"/>
      <c r="PCK109" s="229"/>
      <c r="PCL109" s="229"/>
      <c r="PCM109" s="229"/>
      <c r="PCN109" s="229"/>
      <c r="PCO109" s="229"/>
      <c r="PCP109" s="229"/>
      <c r="PCQ109" s="229"/>
      <c r="PCR109" s="229"/>
      <c r="PCS109" s="229"/>
      <c r="PCT109" s="229"/>
      <c r="PCU109" s="229"/>
      <c r="PCV109" s="229"/>
      <c r="PCW109" s="229"/>
      <c r="PCX109" s="229"/>
      <c r="PCY109" s="229"/>
      <c r="PCZ109" s="229"/>
      <c r="PDA109" s="229"/>
      <c r="PDB109" s="229"/>
      <c r="PDC109" s="229"/>
      <c r="PDD109" s="229"/>
      <c r="PDE109" s="229"/>
      <c r="PDF109" s="229"/>
      <c r="PDG109" s="229"/>
      <c r="PDH109" s="229"/>
      <c r="PDI109" s="229"/>
      <c r="PDJ109" s="229"/>
      <c r="PDK109" s="229"/>
      <c r="PDL109" s="229"/>
      <c r="PDM109" s="229"/>
      <c r="PDN109" s="229"/>
      <c r="PDO109" s="229"/>
      <c r="PDP109" s="229"/>
      <c r="PDQ109" s="229"/>
      <c r="PDR109" s="229"/>
      <c r="PDS109" s="229"/>
      <c r="PDT109" s="229"/>
      <c r="PDU109" s="229"/>
      <c r="PDV109" s="229"/>
      <c r="PDW109" s="229"/>
      <c r="PDX109" s="229"/>
      <c r="PDY109" s="229"/>
      <c r="PDZ109" s="229"/>
      <c r="PEA109" s="229"/>
      <c r="PEB109" s="229"/>
      <c r="PEC109" s="229"/>
      <c r="PED109" s="229"/>
      <c r="PEE109" s="229"/>
      <c r="PEF109" s="229"/>
      <c r="PEG109" s="229"/>
      <c r="PEH109" s="229"/>
      <c r="PEI109" s="229"/>
      <c r="PEJ109" s="229"/>
      <c r="PEK109" s="229"/>
      <c r="PEL109" s="229"/>
      <c r="PEM109" s="229"/>
      <c r="PEN109" s="229"/>
      <c r="PEO109" s="229"/>
      <c r="PEP109" s="229"/>
      <c r="PEQ109" s="229"/>
      <c r="PER109" s="229"/>
      <c r="PES109" s="229"/>
      <c r="PET109" s="229"/>
      <c r="PEU109" s="229"/>
      <c r="PEV109" s="229"/>
      <c r="PEW109" s="229"/>
      <c r="PEX109" s="229"/>
      <c r="PEY109" s="229"/>
      <c r="PEZ109" s="229"/>
      <c r="PFA109" s="229"/>
      <c r="PFB109" s="229"/>
      <c r="PFC109" s="229"/>
      <c r="PFD109" s="229"/>
      <c r="PFE109" s="229"/>
      <c r="PFF109" s="229"/>
      <c r="PFG109" s="229"/>
      <c r="PFH109" s="229"/>
      <c r="PFI109" s="229"/>
      <c r="PFJ109" s="229"/>
      <c r="PFK109" s="229"/>
      <c r="PFL109" s="229"/>
      <c r="PFM109" s="229"/>
      <c r="PFN109" s="229"/>
      <c r="PFO109" s="229"/>
      <c r="PFP109" s="229"/>
      <c r="PFQ109" s="229"/>
      <c r="PFR109" s="229"/>
      <c r="PFS109" s="229"/>
      <c r="PFT109" s="229"/>
      <c r="PFU109" s="229"/>
      <c r="PFV109" s="229"/>
      <c r="PFW109" s="229"/>
      <c r="PFX109" s="229"/>
      <c r="PFY109" s="229"/>
      <c r="PFZ109" s="229"/>
      <c r="PGA109" s="229"/>
      <c r="PGB109" s="229"/>
      <c r="PGC109" s="229"/>
      <c r="PGD109" s="229"/>
      <c r="PGE109" s="229"/>
      <c r="PGF109" s="229"/>
      <c r="PGG109" s="229"/>
      <c r="PGH109" s="229"/>
      <c r="PGI109" s="229"/>
      <c r="PGJ109" s="229"/>
      <c r="PGK109" s="229"/>
      <c r="PGL109" s="229"/>
      <c r="PGM109" s="229"/>
      <c r="PGN109" s="229"/>
      <c r="PGO109" s="229"/>
      <c r="PGP109" s="229"/>
      <c r="PGQ109" s="229"/>
      <c r="PGR109" s="229"/>
      <c r="PGS109" s="229"/>
      <c r="PGT109" s="229"/>
      <c r="PGU109" s="229"/>
      <c r="PGV109" s="229"/>
      <c r="PGW109" s="229"/>
      <c r="PGX109" s="229"/>
      <c r="PGY109" s="229"/>
      <c r="PGZ109" s="229"/>
      <c r="PHA109" s="229"/>
      <c r="PHB109" s="229"/>
      <c r="PHC109" s="229"/>
      <c r="PHD109" s="229"/>
      <c r="PHE109" s="229"/>
      <c r="PHF109" s="229"/>
      <c r="PHG109" s="229"/>
      <c r="PHH109" s="229"/>
      <c r="PHI109" s="229"/>
      <c r="PHJ109" s="229"/>
      <c r="PHK109" s="229"/>
      <c r="PHL109" s="229"/>
      <c r="PHM109" s="229"/>
      <c r="PHN109" s="229"/>
      <c r="PHO109" s="229"/>
      <c r="PHP109" s="229"/>
      <c r="PHQ109" s="229"/>
      <c r="PHR109" s="229"/>
      <c r="PHS109" s="229"/>
      <c r="PHT109" s="229"/>
      <c r="PHU109" s="229"/>
      <c r="PHV109" s="229"/>
      <c r="PHW109" s="229"/>
      <c r="PHX109" s="229"/>
      <c r="PHY109" s="229"/>
      <c r="PHZ109" s="229"/>
      <c r="PIA109" s="229"/>
      <c r="PIB109" s="229"/>
      <c r="PIC109" s="229"/>
      <c r="PID109" s="229"/>
      <c r="PIE109" s="229"/>
      <c r="PIF109" s="229"/>
      <c r="PIG109" s="229"/>
      <c r="PIH109" s="229"/>
      <c r="PII109" s="229"/>
      <c r="PIJ109" s="229"/>
      <c r="PIK109" s="229"/>
      <c r="PIL109" s="229"/>
      <c r="PIM109" s="229"/>
      <c r="PIN109" s="229"/>
      <c r="PIO109" s="229"/>
      <c r="PIP109" s="229"/>
      <c r="PIQ109" s="229"/>
      <c r="PIR109" s="229"/>
      <c r="PIS109" s="229"/>
      <c r="PIT109" s="229"/>
      <c r="PIU109" s="229"/>
      <c r="PIV109" s="229"/>
      <c r="PIW109" s="229"/>
      <c r="PIX109" s="229"/>
      <c r="PIY109" s="229"/>
      <c r="PIZ109" s="229"/>
      <c r="PJA109" s="229"/>
      <c r="PJB109" s="229"/>
      <c r="PJC109" s="229"/>
      <c r="PJD109" s="229"/>
      <c r="PJE109" s="229"/>
      <c r="PJF109" s="229"/>
      <c r="PJG109" s="229"/>
      <c r="PJH109" s="229"/>
      <c r="PJI109" s="229"/>
      <c r="PJJ109" s="229"/>
      <c r="PJK109" s="229"/>
      <c r="PJL109" s="229"/>
      <c r="PJM109" s="229"/>
      <c r="PJN109" s="229"/>
      <c r="PJO109" s="229"/>
      <c r="PJP109" s="229"/>
      <c r="PJQ109" s="229"/>
      <c r="PJR109" s="229"/>
      <c r="PJS109" s="229"/>
      <c r="PJT109" s="229"/>
      <c r="PJU109" s="229"/>
      <c r="PJV109" s="229"/>
      <c r="PJW109" s="229"/>
      <c r="PJX109" s="229"/>
      <c r="PJY109" s="229"/>
      <c r="PJZ109" s="229"/>
      <c r="PKA109" s="229"/>
      <c r="PKB109" s="229"/>
      <c r="PKC109" s="229"/>
      <c r="PKD109" s="229"/>
      <c r="PKE109" s="229"/>
      <c r="PKF109" s="229"/>
      <c r="PKG109" s="229"/>
      <c r="PKH109" s="229"/>
      <c r="PKI109" s="229"/>
      <c r="PKJ109" s="229"/>
      <c r="PKK109" s="229"/>
      <c r="PKL109" s="229"/>
      <c r="PKM109" s="229"/>
      <c r="PKN109" s="229"/>
      <c r="PKO109" s="229"/>
      <c r="PKP109" s="229"/>
      <c r="PKQ109" s="229"/>
      <c r="PKR109" s="229"/>
      <c r="PKS109" s="229"/>
      <c r="PKT109" s="229"/>
      <c r="PKU109" s="229"/>
      <c r="PKV109" s="229"/>
      <c r="PKW109" s="229"/>
      <c r="PKX109" s="229"/>
      <c r="PKY109" s="229"/>
      <c r="PKZ109" s="229"/>
      <c r="PLA109" s="229"/>
      <c r="PLB109" s="229"/>
      <c r="PLC109" s="229"/>
      <c r="PLD109" s="229"/>
      <c r="PLE109" s="229"/>
      <c r="PLF109" s="229"/>
      <c r="PLG109" s="229"/>
      <c r="PLH109" s="229"/>
      <c r="PLI109" s="229"/>
      <c r="PLJ109" s="229"/>
      <c r="PLK109" s="229"/>
      <c r="PLL109" s="229"/>
      <c r="PLM109" s="229"/>
      <c r="PLN109" s="229"/>
      <c r="PLO109" s="229"/>
      <c r="PLP109" s="229"/>
      <c r="PLQ109" s="229"/>
      <c r="PLR109" s="229"/>
      <c r="PLS109" s="229"/>
      <c r="PLT109" s="229"/>
      <c r="PLU109" s="229"/>
      <c r="PLV109" s="229"/>
      <c r="PLW109" s="229"/>
      <c r="PLX109" s="229"/>
      <c r="PLY109" s="229"/>
      <c r="PLZ109" s="229"/>
      <c r="PMA109" s="229"/>
      <c r="PMB109" s="229"/>
      <c r="PMC109" s="229"/>
      <c r="PMD109" s="229"/>
      <c r="PME109" s="229"/>
      <c r="PMF109" s="229"/>
      <c r="PMG109" s="229"/>
      <c r="PMH109" s="229"/>
      <c r="PMI109" s="229"/>
      <c r="PMJ109" s="229"/>
      <c r="PMK109" s="229"/>
      <c r="PML109" s="229"/>
      <c r="PMM109" s="229"/>
      <c r="PMN109" s="229"/>
      <c r="PMO109" s="229"/>
      <c r="PMP109" s="229"/>
      <c r="PMQ109" s="229"/>
      <c r="PMR109" s="229"/>
      <c r="PMS109" s="229"/>
      <c r="PMT109" s="229"/>
      <c r="PMU109" s="229"/>
      <c r="PMV109" s="229"/>
      <c r="PMW109" s="229"/>
      <c r="PMX109" s="229"/>
      <c r="PMY109" s="229"/>
      <c r="PMZ109" s="229"/>
      <c r="PNA109" s="229"/>
      <c r="PNB109" s="229"/>
      <c r="PNC109" s="229"/>
      <c r="PND109" s="229"/>
      <c r="PNE109" s="229"/>
      <c r="PNF109" s="229"/>
      <c r="PNG109" s="229"/>
      <c r="PNH109" s="229"/>
      <c r="PNI109" s="229"/>
      <c r="PNJ109" s="229"/>
      <c r="PNK109" s="229"/>
      <c r="PNL109" s="229"/>
      <c r="PNM109" s="229"/>
      <c r="PNN109" s="229"/>
      <c r="PNO109" s="229"/>
      <c r="PNP109" s="229"/>
      <c r="PNQ109" s="229"/>
      <c r="PNR109" s="229"/>
      <c r="PNS109" s="229"/>
      <c r="PNT109" s="229"/>
      <c r="PNU109" s="229"/>
      <c r="PNV109" s="229"/>
      <c r="PNW109" s="229"/>
      <c r="PNX109" s="229"/>
      <c r="PNY109" s="229"/>
      <c r="PNZ109" s="229"/>
      <c r="POA109" s="229"/>
      <c r="POB109" s="229"/>
      <c r="POC109" s="229"/>
      <c r="POD109" s="229"/>
      <c r="POE109" s="229"/>
      <c r="POF109" s="229"/>
      <c r="POG109" s="229"/>
      <c r="POH109" s="229"/>
      <c r="POI109" s="229"/>
      <c r="POJ109" s="229"/>
      <c r="POK109" s="229"/>
      <c r="POL109" s="229"/>
      <c r="POM109" s="229"/>
      <c r="PON109" s="229"/>
      <c r="POO109" s="229"/>
      <c r="POP109" s="229"/>
      <c r="POQ109" s="229"/>
      <c r="POR109" s="229"/>
      <c r="POS109" s="229"/>
      <c r="POT109" s="229"/>
      <c r="POU109" s="229"/>
      <c r="POV109" s="229"/>
      <c r="POW109" s="229"/>
      <c r="POX109" s="229"/>
      <c r="POY109" s="229"/>
      <c r="POZ109" s="229"/>
      <c r="PPA109" s="229"/>
      <c r="PPB109" s="229"/>
      <c r="PPC109" s="229"/>
      <c r="PPD109" s="229"/>
      <c r="PPE109" s="229"/>
      <c r="PPF109" s="229"/>
      <c r="PPG109" s="229"/>
      <c r="PPH109" s="229"/>
      <c r="PPI109" s="229"/>
      <c r="PPJ109" s="229"/>
      <c r="PPK109" s="229"/>
      <c r="PPL109" s="229"/>
      <c r="PPM109" s="229"/>
      <c r="PPN109" s="229"/>
      <c r="PPO109" s="229"/>
      <c r="PPP109" s="229"/>
      <c r="PPQ109" s="229"/>
      <c r="PPR109" s="229"/>
      <c r="PPS109" s="229"/>
      <c r="PPT109" s="229"/>
      <c r="PPU109" s="229"/>
      <c r="PPV109" s="229"/>
      <c r="PPW109" s="229"/>
      <c r="PPX109" s="229"/>
      <c r="PPY109" s="229"/>
      <c r="PPZ109" s="229"/>
      <c r="PQA109" s="229"/>
      <c r="PQB109" s="229"/>
      <c r="PQC109" s="229"/>
      <c r="PQD109" s="229"/>
      <c r="PQE109" s="229"/>
      <c r="PQF109" s="229"/>
      <c r="PQG109" s="229"/>
      <c r="PQH109" s="229"/>
      <c r="PQI109" s="229"/>
      <c r="PQJ109" s="229"/>
      <c r="PQK109" s="229"/>
      <c r="PQL109" s="229"/>
      <c r="PQM109" s="229"/>
      <c r="PQN109" s="229"/>
      <c r="PQO109" s="229"/>
      <c r="PQP109" s="229"/>
      <c r="PQQ109" s="229"/>
      <c r="PQR109" s="229"/>
      <c r="PQS109" s="229"/>
      <c r="PQT109" s="229"/>
      <c r="PQU109" s="229"/>
      <c r="PQV109" s="229"/>
      <c r="PQW109" s="229"/>
      <c r="PQX109" s="229"/>
      <c r="PQY109" s="229"/>
      <c r="PQZ109" s="229"/>
      <c r="PRA109" s="229"/>
      <c r="PRB109" s="229"/>
      <c r="PRC109" s="229"/>
      <c r="PRD109" s="229"/>
      <c r="PRE109" s="229"/>
      <c r="PRF109" s="229"/>
      <c r="PRG109" s="229"/>
      <c r="PRH109" s="229"/>
      <c r="PRI109" s="229"/>
      <c r="PRJ109" s="229"/>
      <c r="PRK109" s="229"/>
      <c r="PRL109" s="229"/>
      <c r="PRM109" s="229"/>
      <c r="PRN109" s="229"/>
      <c r="PRO109" s="229"/>
      <c r="PRP109" s="229"/>
      <c r="PRQ109" s="229"/>
      <c r="PRR109" s="229"/>
      <c r="PRS109" s="229"/>
      <c r="PRT109" s="229"/>
      <c r="PRU109" s="229"/>
      <c r="PRV109" s="229"/>
      <c r="PRW109" s="229"/>
      <c r="PRX109" s="229"/>
      <c r="PRY109" s="229"/>
      <c r="PRZ109" s="229"/>
      <c r="PSA109" s="229"/>
      <c r="PSB109" s="229"/>
      <c r="PSC109" s="229"/>
      <c r="PSD109" s="229"/>
      <c r="PSE109" s="229"/>
      <c r="PSF109" s="229"/>
      <c r="PSG109" s="229"/>
      <c r="PSH109" s="229"/>
      <c r="PSI109" s="229"/>
      <c r="PSJ109" s="229"/>
      <c r="PSK109" s="229"/>
      <c r="PSL109" s="229"/>
      <c r="PSM109" s="229"/>
      <c r="PSN109" s="229"/>
      <c r="PSO109" s="229"/>
      <c r="PSP109" s="229"/>
      <c r="PSQ109" s="229"/>
      <c r="PSR109" s="229"/>
      <c r="PSS109" s="229"/>
      <c r="PST109" s="229"/>
      <c r="PSU109" s="229"/>
      <c r="PSV109" s="229"/>
      <c r="PSW109" s="229"/>
      <c r="PSX109" s="229"/>
      <c r="PSY109" s="229"/>
      <c r="PSZ109" s="229"/>
      <c r="PTA109" s="229"/>
      <c r="PTB109" s="229"/>
      <c r="PTC109" s="229"/>
      <c r="PTD109" s="229"/>
      <c r="PTE109" s="229"/>
      <c r="PTF109" s="229"/>
      <c r="PTG109" s="229"/>
      <c r="PTH109" s="229"/>
      <c r="PTI109" s="229"/>
      <c r="PTJ109" s="229"/>
      <c r="PTK109" s="229"/>
      <c r="PTL109" s="229"/>
      <c r="PTM109" s="229"/>
      <c r="PTN109" s="229"/>
      <c r="PTO109" s="229"/>
      <c r="PTP109" s="229"/>
      <c r="PTQ109" s="229"/>
      <c r="PTR109" s="229"/>
      <c r="PTS109" s="229"/>
      <c r="PTT109" s="229"/>
      <c r="PTU109" s="229"/>
      <c r="PTV109" s="229"/>
      <c r="PTW109" s="229"/>
      <c r="PTX109" s="229"/>
      <c r="PTY109" s="229"/>
      <c r="PTZ109" s="229"/>
      <c r="PUA109" s="229"/>
      <c r="PUB109" s="229"/>
      <c r="PUC109" s="229"/>
      <c r="PUD109" s="229"/>
      <c r="PUE109" s="229"/>
      <c r="PUF109" s="229"/>
      <c r="PUG109" s="229"/>
      <c r="PUH109" s="229"/>
      <c r="PUI109" s="229"/>
      <c r="PUJ109" s="229"/>
      <c r="PUK109" s="229"/>
      <c r="PUL109" s="229"/>
      <c r="PUM109" s="229"/>
      <c r="PUN109" s="229"/>
      <c r="PUO109" s="229"/>
      <c r="PUP109" s="229"/>
      <c r="PUQ109" s="229"/>
      <c r="PUR109" s="229"/>
      <c r="PUS109" s="229"/>
      <c r="PUT109" s="229"/>
      <c r="PUU109" s="229"/>
      <c r="PUV109" s="229"/>
      <c r="PUW109" s="229"/>
      <c r="PUX109" s="229"/>
      <c r="PUY109" s="229"/>
      <c r="PUZ109" s="229"/>
      <c r="PVA109" s="229"/>
      <c r="PVB109" s="229"/>
      <c r="PVC109" s="229"/>
      <c r="PVD109" s="229"/>
      <c r="PVE109" s="229"/>
      <c r="PVF109" s="229"/>
      <c r="PVG109" s="229"/>
      <c r="PVH109" s="229"/>
      <c r="PVI109" s="229"/>
      <c r="PVJ109" s="229"/>
      <c r="PVK109" s="229"/>
      <c r="PVL109" s="229"/>
      <c r="PVM109" s="229"/>
      <c r="PVN109" s="229"/>
      <c r="PVO109" s="229"/>
      <c r="PVP109" s="229"/>
      <c r="PVQ109" s="229"/>
      <c r="PVR109" s="229"/>
      <c r="PVS109" s="229"/>
      <c r="PVT109" s="229"/>
      <c r="PVU109" s="229"/>
      <c r="PVV109" s="229"/>
      <c r="PVW109" s="229"/>
      <c r="PVX109" s="229"/>
      <c r="PVY109" s="229"/>
      <c r="PVZ109" s="229"/>
      <c r="PWA109" s="229"/>
      <c r="PWB109" s="229"/>
      <c r="PWC109" s="229"/>
      <c r="PWD109" s="229"/>
      <c r="PWE109" s="229"/>
      <c r="PWF109" s="229"/>
      <c r="PWG109" s="229"/>
      <c r="PWH109" s="229"/>
      <c r="PWI109" s="229"/>
      <c r="PWJ109" s="229"/>
      <c r="PWK109" s="229"/>
      <c r="PWL109" s="229"/>
      <c r="PWM109" s="229"/>
      <c r="PWN109" s="229"/>
      <c r="PWO109" s="229"/>
      <c r="PWP109" s="229"/>
      <c r="PWQ109" s="229"/>
      <c r="PWR109" s="229"/>
      <c r="PWS109" s="229"/>
      <c r="PWT109" s="229"/>
      <c r="PWU109" s="229"/>
      <c r="PWV109" s="229"/>
      <c r="PWW109" s="229"/>
      <c r="PWX109" s="229"/>
      <c r="PWY109" s="229"/>
      <c r="PWZ109" s="229"/>
      <c r="PXA109" s="229"/>
      <c r="PXB109" s="229"/>
      <c r="PXC109" s="229"/>
      <c r="PXD109" s="229"/>
      <c r="PXE109" s="229"/>
      <c r="PXF109" s="229"/>
      <c r="PXG109" s="229"/>
      <c r="PXH109" s="229"/>
      <c r="PXI109" s="229"/>
      <c r="PXJ109" s="229"/>
      <c r="PXK109" s="229"/>
      <c r="PXL109" s="229"/>
      <c r="PXM109" s="229"/>
      <c r="PXN109" s="229"/>
      <c r="PXO109" s="229"/>
      <c r="PXP109" s="229"/>
      <c r="PXQ109" s="229"/>
      <c r="PXR109" s="229"/>
      <c r="PXS109" s="229"/>
      <c r="PXT109" s="229"/>
      <c r="PXU109" s="229"/>
      <c r="PXV109" s="229"/>
      <c r="PXW109" s="229"/>
      <c r="PXX109" s="229"/>
      <c r="PXY109" s="229"/>
      <c r="PXZ109" s="229"/>
      <c r="PYA109" s="229"/>
      <c r="PYB109" s="229"/>
      <c r="PYC109" s="229"/>
      <c r="PYD109" s="229"/>
      <c r="PYE109" s="229"/>
      <c r="PYF109" s="229"/>
      <c r="PYG109" s="229"/>
      <c r="PYH109" s="229"/>
      <c r="PYI109" s="229"/>
      <c r="PYJ109" s="229"/>
      <c r="PYK109" s="229"/>
      <c r="PYL109" s="229"/>
      <c r="PYM109" s="229"/>
      <c r="PYN109" s="229"/>
      <c r="PYO109" s="229"/>
      <c r="PYP109" s="229"/>
      <c r="PYQ109" s="229"/>
      <c r="PYR109" s="229"/>
      <c r="PYS109" s="229"/>
      <c r="PYT109" s="229"/>
      <c r="PYU109" s="229"/>
      <c r="PYV109" s="229"/>
      <c r="PYW109" s="229"/>
      <c r="PYX109" s="229"/>
      <c r="PYY109" s="229"/>
      <c r="PYZ109" s="229"/>
      <c r="PZA109" s="229"/>
      <c r="PZB109" s="229"/>
      <c r="PZC109" s="229"/>
      <c r="PZD109" s="229"/>
      <c r="PZE109" s="229"/>
      <c r="PZF109" s="229"/>
      <c r="PZG109" s="229"/>
      <c r="PZH109" s="229"/>
      <c r="PZI109" s="229"/>
      <c r="PZJ109" s="229"/>
      <c r="PZK109" s="229"/>
      <c r="PZL109" s="229"/>
      <c r="PZM109" s="229"/>
      <c r="PZN109" s="229"/>
      <c r="PZO109" s="229"/>
      <c r="PZP109" s="229"/>
      <c r="PZQ109" s="229"/>
      <c r="PZR109" s="229"/>
      <c r="PZS109" s="229"/>
      <c r="PZT109" s="229"/>
      <c r="PZU109" s="229"/>
      <c r="PZV109" s="229"/>
      <c r="PZW109" s="229"/>
      <c r="PZX109" s="229"/>
      <c r="PZY109" s="229"/>
      <c r="PZZ109" s="229"/>
      <c r="QAA109" s="229"/>
      <c r="QAB109" s="229"/>
      <c r="QAC109" s="229"/>
      <c r="QAD109" s="229"/>
      <c r="QAE109" s="229"/>
      <c r="QAF109" s="229"/>
      <c r="QAG109" s="229"/>
      <c r="QAH109" s="229"/>
      <c r="QAI109" s="229"/>
      <c r="QAJ109" s="229"/>
      <c r="QAK109" s="229"/>
      <c r="QAL109" s="229"/>
      <c r="QAM109" s="229"/>
      <c r="QAN109" s="229"/>
      <c r="QAO109" s="229"/>
      <c r="QAP109" s="229"/>
      <c r="QAQ109" s="229"/>
      <c r="QAR109" s="229"/>
      <c r="QAS109" s="229"/>
      <c r="QAT109" s="229"/>
      <c r="QAU109" s="229"/>
      <c r="QAV109" s="229"/>
      <c r="QAW109" s="229"/>
      <c r="QAX109" s="229"/>
      <c r="QAY109" s="229"/>
      <c r="QAZ109" s="229"/>
      <c r="QBA109" s="229"/>
      <c r="QBB109" s="229"/>
      <c r="QBC109" s="229"/>
      <c r="QBD109" s="229"/>
      <c r="QBE109" s="229"/>
      <c r="QBF109" s="229"/>
      <c r="QBG109" s="229"/>
      <c r="QBH109" s="229"/>
      <c r="QBI109" s="229"/>
      <c r="QBJ109" s="229"/>
      <c r="QBK109" s="229"/>
      <c r="QBL109" s="229"/>
      <c r="QBM109" s="229"/>
      <c r="QBN109" s="229"/>
      <c r="QBO109" s="229"/>
      <c r="QBP109" s="229"/>
      <c r="QBQ109" s="229"/>
      <c r="QBR109" s="229"/>
      <c r="QBS109" s="229"/>
      <c r="QBT109" s="229"/>
      <c r="QBU109" s="229"/>
      <c r="QBV109" s="229"/>
      <c r="QBW109" s="229"/>
      <c r="QBX109" s="229"/>
      <c r="QBY109" s="229"/>
      <c r="QBZ109" s="229"/>
      <c r="QCA109" s="229"/>
      <c r="QCB109" s="229"/>
      <c r="QCC109" s="229"/>
      <c r="QCD109" s="229"/>
      <c r="QCE109" s="229"/>
      <c r="QCF109" s="229"/>
      <c r="QCG109" s="229"/>
      <c r="QCH109" s="229"/>
      <c r="QCI109" s="229"/>
      <c r="QCJ109" s="229"/>
      <c r="QCK109" s="229"/>
      <c r="QCL109" s="229"/>
      <c r="QCM109" s="229"/>
      <c r="QCN109" s="229"/>
      <c r="QCO109" s="229"/>
      <c r="QCP109" s="229"/>
      <c r="QCQ109" s="229"/>
      <c r="QCR109" s="229"/>
      <c r="QCS109" s="229"/>
      <c r="QCT109" s="229"/>
      <c r="QCU109" s="229"/>
      <c r="QCV109" s="229"/>
      <c r="QCW109" s="229"/>
      <c r="QCX109" s="229"/>
      <c r="QCY109" s="229"/>
      <c r="QCZ109" s="229"/>
      <c r="QDA109" s="229"/>
      <c r="QDB109" s="229"/>
      <c r="QDC109" s="229"/>
      <c r="QDD109" s="229"/>
      <c r="QDE109" s="229"/>
      <c r="QDF109" s="229"/>
      <c r="QDG109" s="229"/>
      <c r="QDH109" s="229"/>
      <c r="QDI109" s="229"/>
      <c r="QDJ109" s="229"/>
      <c r="QDK109" s="229"/>
      <c r="QDL109" s="229"/>
      <c r="QDM109" s="229"/>
      <c r="QDN109" s="229"/>
      <c r="QDO109" s="229"/>
      <c r="QDP109" s="229"/>
      <c r="QDQ109" s="229"/>
      <c r="QDR109" s="229"/>
      <c r="QDS109" s="229"/>
      <c r="QDT109" s="229"/>
      <c r="QDU109" s="229"/>
      <c r="QDV109" s="229"/>
      <c r="QDW109" s="229"/>
      <c r="QDX109" s="229"/>
      <c r="QDY109" s="229"/>
      <c r="QDZ109" s="229"/>
      <c r="QEA109" s="229"/>
      <c r="QEB109" s="229"/>
      <c r="QEC109" s="229"/>
      <c r="QED109" s="229"/>
      <c r="QEE109" s="229"/>
      <c r="QEF109" s="229"/>
      <c r="QEG109" s="229"/>
      <c r="QEH109" s="229"/>
      <c r="QEI109" s="229"/>
      <c r="QEJ109" s="229"/>
      <c r="QEK109" s="229"/>
      <c r="QEL109" s="229"/>
      <c r="QEM109" s="229"/>
      <c r="QEN109" s="229"/>
      <c r="QEO109" s="229"/>
      <c r="QEP109" s="229"/>
      <c r="QEQ109" s="229"/>
      <c r="QER109" s="229"/>
      <c r="QES109" s="229"/>
      <c r="QET109" s="229"/>
      <c r="QEU109" s="229"/>
      <c r="QEV109" s="229"/>
      <c r="QEW109" s="229"/>
      <c r="QEX109" s="229"/>
      <c r="QEY109" s="229"/>
      <c r="QEZ109" s="229"/>
      <c r="QFA109" s="229"/>
      <c r="QFB109" s="229"/>
      <c r="QFC109" s="229"/>
      <c r="QFD109" s="229"/>
      <c r="QFE109" s="229"/>
      <c r="QFF109" s="229"/>
      <c r="QFG109" s="229"/>
      <c r="QFH109" s="229"/>
      <c r="QFI109" s="229"/>
      <c r="QFJ109" s="229"/>
      <c r="QFK109" s="229"/>
      <c r="QFL109" s="229"/>
      <c r="QFM109" s="229"/>
      <c r="QFN109" s="229"/>
      <c r="QFO109" s="229"/>
      <c r="QFP109" s="229"/>
      <c r="QFQ109" s="229"/>
      <c r="QFR109" s="229"/>
      <c r="QFS109" s="229"/>
      <c r="QFT109" s="229"/>
      <c r="QFU109" s="229"/>
      <c r="QFV109" s="229"/>
      <c r="QFW109" s="229"/>
      <c r="QFX109" s="229"/>
      <c r="QFY109" s="229"/>
      <c r="QFZ109" s="229"/>
      <c r="QGA109" s="229"/>
      <c r="QGB109" s="229"/>
      <c r="QGC109" s="229"/>
      <c r="QGD109" s="229"/>
      <c r="QGE109" s="229"/>
      <c r="QGF109" s="229"/>
      <c r="QGG109" s="229"/>
      <c r="QGH109" s="229"/>
      <c r="QGI109" s="229"/>
      <c r="QGJ109" s="229"/>
      <c r="QGK109" s="229"/>
      <c r="QGL109" s="229"/>
      <c r="QGM109" s="229"/>
      <c r="QGN109" s="229"/>
      <c r="QGO109" s="229"/>
      <c r="QGP109" s="229"/>
      <c r="QGQ109" s="229"/>
      <c r="QGR109" s="229"/>
      <c r="QGS109" s="229"/>
      <c r="QGT109" s="229"/>
      <c r="QGU109" s="229"/>
      <c r="QGV109" s="229"/>
      <c r="QGW109" s="229"/>
      <c r="QGX109" s="229"/>
      <c r="QGY109" s="229"/>
      <c r="QGZ109" s="229"/>
      <c r="QHA109" s="229"/>
      <c r="QHB109" s="229"/>
      <c r="QHC109" s="229"/>
      <c r="QHD109" s="229"/>
      <c r="QHE109" s="229"/>
      <c r="QHF109" s="229"/>
      <c r="QHG109" s="229"/>
      <c r="QHH109" s="229"/>
      <c r="QHI109" s="229"/>
      <c r="QHJ109" s="229"/>
      <c r="QHK109" s="229"/>
      <c r="QHL109" s="229"/>
      <c r="QHM109" s="229"/>
      <c r="QHN109" s="229"/>
      <c r="QHO109" s="229"/>
      <c r="QHP109" s="229"/>
      <c r="QHQ109" s="229"/>
      <c r="QHR109" s="229"/>
      <c r="QHS109" s="229"/>
      <c r="QHT109" s="229"/>
      <c r="QHU109" s="229"/>
      <c r="QHV109" s="229"/>
      <c r="QHW109" s="229"/>
      <c r="QHX109" s="229"/>
      <c r="QHY109" s="229"/>
      <c r="QHZ109" s="229"/>
      <c r="QIA109" s="229"/>
      <c r="QIB109" s="229"/>
      <c r="QIC109" s="229"/>
      <c r="QID109" s="229"/>
      <c r="QIE109" s="229"/>
      <c r="QIF109" s="229"/>
      <c r="QIG109" s="229"/>
      <c r="QIH109" s="229"/>
      <c r="QII109" s="229"/>
      <c r="QIJ109" s="229"/>
      <c r="QIK109" s="229"/>
      <c r="QIL109" s="229"/>
      <c r="QIM109" s="229"/>
      <c r="QIN109" s="229"/>
      <c r="QIO109" s="229"/>
      <c r="QIP109" s="229"/>
      <c r="QIQ109" s="229"/>
      <c r="QIR109" s="229"/>
      <c r="QIS109" s="229"/>
      <c r="QIT109" s="229"/>
      <c r="QIU109" s="229"/>
      <c r="QIV109" s="229"/>
      <c r="QIW109" s="229"/>
      <c r="QIX109" s="229"/>
      <c r="QIY109" s="229"/>
      <c r="QIZ109" s="229"/>
      <c r="QJA109" s="229"/>
      <c r="QJB109" s="229"/>
      <c r="QJC109" s="229"/>
      <c r="QJD109" s="229"/>
      <c r="QJE109" s="229"/>
      <c r="QJF109" s="229"/>
      <c r="QJG109" s="229"/>
      <c r="QJH109" s="229"/>
      <c r="QJI109" s="229"/>
      <c r="QJJ109" s="229"/>
      <c r="QJK109" s="229"/>
      <c r="QJL109" s="229"/>
      <c r="QJM109" s="229"/>
      <c r="QJN109" s="229"/>
      <c r="QJO109" s="229"/>
      <c r="QJP109" s="229"/>
      <c r="QJQ109" s="229"/>
      <c r="QJR109" s="229"/>
      <c r="QJS109" s="229"/>
      <c r="QJT109" s="229"/>
      <c r="QJU109" s="229"/>
      <c r="QJV109" s="229"/>
      <c r="QJW109" s="229"/>
      <c r="QJX109" s="229"/>
      <c r="QJY109" s="229"/>
      <c r="QJZ109" s="229"/>
      <c r="QKA109" s="229"/>
      <c r="QKB109" s="229"/>
      <c r="QKC109" s="229"/>
      <c r="QKD109" s="229"/>
      <c r="QKE109" s="229"/>
      <c r="QKF109" s="229"/>
      <c r="QKG109" s="229"/>
      <c r="QKH109" s="229"/>
      <c r="QKI109" s="229"/>
      <c r="QKJ109" s="229"/>
      <c r="QKK109" s="229"/>
      <c r="QKL109" s="229"/>
      <c r="QKM109" s="229"/>
      <c r="QKN109" s="229"/>
      <c r="QKO109" s="229"/>
      <c r="QKP109" s="229"/>
      <c r="QKQ109" s="229"/>
      <c r="QKR109" s="229"/>
      <c r="QKS109" s="229"/>
      <c r="QKT109" s="229"/>
      <c r="QKU109" s="229"/>
      <c r="QKV109" s="229"/>
      <c r="QKW109" s="229"/>
      <c r="QKX109" s="229"/>
      <c r="QKY109" s="229"/>
      <c r="QKZ109" s="229"/>
      <c r="QLA109" s="229"/>
      <c r="QLB109" s="229"/>
      <c r="QLC109" s="229"/>
      <c r="QLD109" s="229"/>
      <c r="QLE109" s="229"/>
      <c r="QLF109" s="229"/>
      <c r="QLG109" s="229"/>
      <c r="QLH109" s="229"/>
      <c r="QLI109" s="229"/>
      <c r="QLJ109" s="229"/>
      <c r="QLK109" s="229"/>
      <c r="QLL109" s="229"/>
      <c r="QLM109" s="229"/>
      <c r="QLN109" s="229"/>
      <c r="QLO109" s="229"/>
      <c r="QLP109" s="229"/>
      <c r="QLQ109" s="229"/>
      <c r="QLR109" s="229"/>
      <c r="QLS109" s="229"/>
      <c r="QLT109" s="229"/>
      <c r="QLU109" s="229"/>
      <c r="QLV109" s="229"/>
      <c r="QLW109" s="229"/>
      <c r="QLX109" s="229"/>
      <c r="QLY109" s="229"/>
      <c r="QLZ109" s="229"/>
      <c r="QMA109" s="229"/>
      <c r="QMB109" s="229"/>
      <c r="QMC109" s="229"/>
      <c r="QMD109" s="229"/>
      <c r="QME109" s="229"/>
      <c r="QMF109" s="229"/>
      <c r="QMG109" s="229"/>
      <c r="QMH109" s="229"/>
      <c r="QMI109" s="229"/>
      <c r="QMJ109" s="229"/>
      <c r="QMK109" s="229"/>
      <c r="QML109" s="229"/>
      <c r="QMM109" s="229"/>
      <c r="QMN109" s="229"/>
      <c r="QMO109" s="229"/>
      <c r="QMP109" s="229"/>
      <c r="QMQ109" s="229"/>
      <c r="QMR109" s="229"/>
      <c r="QMS109" s="229"/>
      <c r="QMT109" s="229"/>
      <c r="QMU109" s="229"/>
      <c r="QMV109" s="229"/>
      <c r="QMW109" s="229"/>
      <c r="QMX109" s="229"/>
      <c r="QMY109" s="229"/>
      <c r="QMZ109" s="229"/>
      <c r="QNA109" s="229"/>
      <c r="QNB109" s="229"/>
      <c r="QNC109" s="229"/>
      <c r="QND109" s="229"/>
      <c r="QNE109" s="229"/>
      <c r="QNF109" s="229"/>
      <c r="QNG109" s="229"/>
      <c r="QNH109" s="229"/>
      <c r="QNI109" s="229"/>
      <c r="QNJ109" s="229"/>
      <c r="QNK109" s="229"/>
      <c r="QNL109" s="229"/>
      <c r="QNM109" s="229"/>
      <c r="QNN109" s="229"/>
      <c r="QNO109" s="229"/>
      <c r="QNP109" s="229"/>
      <c r="QNQ109" s="229"/>
      <c r="QNR109" s="229"/>
      <c r="QNS109" s="229"/>
      <c r="QNT109" s="229"/>
      <c r="QNU109" s="229"/>
      <c r="QNV109" s="229"/>
      <c r="QNW109" s="229"/>
      <c r="QNX109" s="229"/>
      <c r="QNY109" s="229"/>
      <c r="QNZ109" s="229"/>
      <c r="QOA109" s="229"/>
      <c r="QOB109" s="229"/>
      <c r="QOC109" s="229"/>
      <c r="QOD109" s="229"/>
      <c r="QOE109" s="229"/>
      <c r="QOF109" s="229"/>
      <c r="QOG109" s="229"/>
      <c r="QOH109" s="229"/>
      <c r="QOI109" s="229"/>
      <c r="QOJ109" s="229"/>
      <c r="QOK109" s="229"/>
      <c r="QOL109" s="229"/>
      <c r="QOM109" s="229"/>
      <c r="QON109" s="229"/>
      <c r="QOO109" s="229"/>
      <c r="QOP109" s="229"/>
      <c r="QOQ109" s="229"/>
      <c r="QOR109" s="229"/>
      <c r="QOS109" s="229"/>
      <c r="QOT109" s="229"/>
      <c r="QOU109" s="229"/>
      <c r="QOV109" s="229"/>
      <c r="QOW109" s="229"/>
      <c r="QOX109" s="229"/>
      <c r="QOY109" s="229"/>
      <c r="QOZ109" s="229"/>
      <c r="QPA109" s="229"/>
      <c r="QPB109" s="229"/>
      <c r="QPC109" s="229"/>
      <c r="QPD109" s="229"/>
      <c r="QPE109" s="229"/>
      <c r="QPF109" s="229"/>
      <c r="QPG109" s="229"/>
      <c r="QPH109" s="229"/>
      <c r="QPI109" s="229"/>
      <c r="QPJ109" s="229"/>
      <c r="QPK109" s="229"/>
      <c r="QPL109" s="229"/>
      <c r="QPM109" s="229"/>
      <c r="QPN109" s="229"/>
      <c r="QPO109" s="229"/>
      <c r="QPP109" s="229"/>
      <c r="QPQ109" s="229"/>
      <c r="QPR109" s="229"/>
      <c r="QPS109" s="229"/>
      <c r="QPT109" s="229"/>
      <c r="QPU109" s="229"/>
      <c r="QPV109" s="229"/>
      <c r="QPW109" s="229"/>
      <c r="QPX109" s="229"/>
      <c r="QPY109" s="229"/>
      <c r="QPZ109" s="229"/>
      <c r="QQA109" s="229"/>
      <c r="QQB109" s="229"/>
      <c r="QQC109" s="229"/>
      <c r="QQD109" s="229"/>
      <c r="QQE109" s="229"/>
      <c r="QQF109" s="229"/>
      <c r="QQG109" s="229"/>
      <c r="QQH109" s="229"/>
      <c r="QQI109" s="229"/>
      <c r="QQJ109" s="229"/>
      <c r="QQK109" s="229"/>
      <c r="QQL109" s="229"/>
      <c r="QQM109" s="229"/>
      <c r="QQN109" s="229"/>
      <c r="QQO109" s="229"/>
      <c r="QQP109" s="229"/>
      <c r="QQQ109" s="229"/>
      <c r="QQR109" s="229"/>
      <c r="QQS109" s="229"/>
      <c r="QQT109" s="229"/>
      <c r="QQU109" s="229"/>
      <c r="QQV109" s="229"/>
      <c r="QQW109" s="229"/>
      <c r="QQX109" s="229"/>
      <c r="QQY109" s="229"/>
      <c r="QQZ109" s="229"/>
      <c r="QRA109" s="229"/>
      <c r="QRB109" s="229"/>
      <c r="QRC109" s="229"/>
      <c r="QRD109" s="229"/>
      <c r="QRE109" s="229"/>
      <c r="QRF109" s="229"/>
      <c r="QRG109" s="229"/>
      <c r="QRH109" s="229"/>
      <c r="QRI109" s="229"/>
      <c r="QRJ109" s="229"/>
      <c r="QRK109" s="229"/>
      <c r="QRL109" s="229"/>
      <c r="QRM109" s="229"/>
      <c r="QRN109" s="229"/>
      <c r="QRO109" s="229"/>
      <c r="QRP109" s="229"/>
      <c r="QRQ109" s="229"/>
      <c r="QRR109" s="229"/>
      <c r="QRS109" s="229"/>
      <c r="QRT109" s="229"/>
      <c r="QRU109" s="229"/>
      <c r="QRV109" s="229"/>
      <c r="QRW109" s="229"/>
      <c r="QRX109" s="229"/>
      <c r="QRY109" s="229"/>
      <c r="QRZ109" s="229"/>
      <c r="QSA109" s="229"/>
      <c r="QSB109" s="229"/>
      <c r="QSC109" s="229"/>
      <c r="QSD109" s="229"/>
      <c r="QSE109" s="229"/>
      <c r="QSF109" s="229"/>
      <c r="QSG109" s="229"/>
      <c r="QSH109" s="229"/>
      <c r="QSI109" s="229"/>
      <c r="QSJ109" s="229"/>
      <c r="QSK109" s="229"/>
      <c r="QSL109" s="229"/>
      <c r="QSM109" s="229"/>
      <c r="QSN109" s="229"/>
      <c r="QSO109" s="229"/>
      <c r="QSP109" s="229"/>
      <c r="QSQ109" s="229"/>
      <c r="QSR109" s="229"/>
      <c r="QSS109" s="229"/>
      <c r="QST109" s="229"/>
      <c r="QSU109" s="229"/>
      <c r="QSV109" s="229"/>
      <c r="QSW109" s="229"/>
      <c r="QSX109" s="229"/>
      <c r="QSY109" s="229"/>
      <c r="QSZ109" s="229"/>
      <c r="QTA109" s="229"/>
      <c r="QTB109" s="229"/>
      <c r="QTC109" s="229"/>
      <c r="QTD109" s="229"/>
      <c r="QTE109" s="229"/>
      <c r="QTF109" s="229"/>
      <c r="QTG109" s="229"/>
      <c r="QTH109" s="229"/>
      <c r="QTI109" s="229"/>
      <c r="QTJ109" s="229"/>
      <c r="QTK109" s="229"/>
      <c r="QTL109" s="229"/>
      <c r="QTM109" s="229"/>
      <c r="QTN109" s="229"/>
      <c r="QTO109" s="229"/>
      <c r="QTP109" s="229"/>
      <c r="QTQ109" s="229"/>
      <c r="QTR109" s="229"/>
      <c r="QTS109" s="229"/>
      <c r="QTT109" s="229"/>
      <c r="QTU109" s="229"/>
      <c r="QTV109" s="229"/>
      <c r="QTW109" s="229"/>
      <c r="QTX109" s="229"/>
      <c r="QTY109" s="229"/>
      <c r="QTZ109" s="229"/>
      <c r="QUA109" s="229"/>
      <c r="QUB109" s="229"/>
      <c r="QUC109" s="229"/>
      <c r="QUD109" s="229"/>
      <c r="QUE109" s="229"/>
      <c r="QUF109" s="229"/>
      <c r="QUG109" s="229"/>
      <c r="QUH109" s="229"/>
      <c r="QUI109" s="229"/>
      <c r="QUJ109" s="229"/>
      <c r="QUK109" s="229"/>
      <c r="QUL109" s="229"/>
      <c r="QUM109" s="229"/>
      <c r="QUN109" s="229"/>
      <c r="QUO109" s="229"/>
      <c r="QUP109" s="229"/>
      <c r="QUQ109" s="229"/>
      <c r="QUR109" s="229"/>
      <c r="QUS109" s="229"/>
      <c r="QUT109" s="229"/>
      <c r="QUU109" s="229"/>
      <c r="QUV109" s="229"/>
      <c r="QUW109" s="229"/>
      <c r="QUX109" s="229"/>
      <c r="QUY109" s="229"/>
      <c r="QUZ109" s="229"/>
      <c r="QVA109" s="229"/>
      <c r="QVB109" s="229"/>
      <c r="QVC109" s="229"/>
      <c r="QVD109" s="229"/>
      <c r="QVE109" s="229"/>
      <c r="QVF109" s="229"/>
      <c r="QVG109" s="229"/>
      <c r="QVH109" s="229"/>
      <c r="QVI109" s="229"/>
      <c r="QVJ109" s="229"/>
      <c r="QVK109" s="229"/>
      <c r="QVL109" s="229"/>
      <c r="QVM109" s="229"/>
      <c r="QVN109" s="229"/>
      <c r="QVO109" s="229"/>
      <c r="QVP109" s="229"/>
      <c r="QVQ109" s="229"/>
      <c r="QVR109" s="229"/>
      <c r="QVS109" s="229"/>
      <c r="QVT109" s="229"/>
      <c r="QVU109" s="229"/>
      <c r="QVV109" s="229"/>
      <c r="QVW109" s="229"/>
      <c r="QVX109" s="229"/>
      <c r="QVY109" s="229"/>
      <c r="QVZ109" s="229"/>
      <c r="QWA109" s="229"/>
      <c r="QWB109" s="229"/>
      <c r="QWC109" s="229"/>
      <c r="QWD109" s="229"/>
      <c r="QWE109" s="229"/>
      <c r="QWF109" s="229"/>
      <c r="QWG109" s="229"/>
      <c r="QWH109" s="229"/>
      <c r="QWI109" s="229"/>
      <c r="QWJ109" s="229"/>
      <c r="QWK109" s="229"/>
      <c r="QWL109" s="229"/>
      <c r="QWM109" s="229"/>
      <c r="QWN109" s="229"/>
      <c r="QWO109" s="229"/>
      <c r="QWP109" s="229"/>
      <c r="QWQ109" s="229"/>
      <c r="QWR109" s="229"/>
      <c r="QWS109" s="229"/>
      <c r="QWT109" s="229"/>
      <c r="QWU109" s="229"/>
      <c r="QWV109" s="229"/>
      <c r="QWW109" s="229"/>
      <c r="QWX109" s="229"/>
      <c r="QWY109" s="229"/>
      <c r="QWZ109" s="229"/>
      <c r="QXA109" s="229"/>
      <c r="QXB109" s="229"/>
      <c r="QXC109" s="229"/>
      <c r="QXD109" s="229"/>
      <c r="QXE109" s="229"/>
      <c r="QXF109" s="229"/>
      <c r="QXG109" s="229"/>
      <c r="QXH109" s="229"/>
      <c r="QXI109" s="229"/>
      <c r="QXJ109" s="229"/>
      <c r="QXK109" s="229"/>
      <c r="QXL109" s="229"/>
      <c r="QXM109" s="229"/>
      <c r="QXN109" s="229"/>
      <c r="QXO109" s="229"/>
      <c r="QXP109" s="229"/>
      <c r="QXQ109" s="229"/>
      <c r="QXR109" s="229"/>
      <c r="QXS109" s="229"/>
      <c r="QXT109" s="229"/>
      <c r="QXU109" s="229"/>
      <c r="QXV109" s="229"/>
      <c r="QXW109" s="229"/>
      <c r="QXX109" s="229"/>
      <c r="QXY109" s="229"/>
      <c r="QXZ109" s="229"/>
      <c r="QYA109" s="229"/>
      <c r="QYB109" s="229"/>
      <c r="QYC109" s="229"/>
      <c r="QYD109" s="229"/>
      <c r="QYE109" s="229"/>
      <c r="QYF109" s="229"/>
      <c r="QYG109" s="229"/>
      <c r="QYH109" s="229"/>
      <c r="QYI109" s="229"/>
      <c r="QYJ109" s="229"/>
      <c r="QYK109" s="229"/>
      <c r="QYL109" s="229"/>
      <c r="QYM109" s="229"/>
      <c r="QYN109" s="229"/>
      <c r="QYO109" s="229"/>
      <c r="QYP109" s="229"/>
      <c r="QYQ109" s="229"/>
      <c r="QYR109" s="229"/>
      <c r="QYS109" s="229"/>
      <c r="QYT109" s="229"/>
      <c r="QYU109" s="229"/>
      <c r="QYV109" s="229"/>
      <c r="QYW109" s="229"/>
      <c r="QYX109" s="229"/>
      <c r="QYY109" s="229"/>
      <c r="QYZ109" s="229"/>
      <c r="QZA109" s="229"/>
      <c r="QZB109" s="229"/>
      <c r="QZC109" s="229"/>
      <c r="QZD109" s="229"/>
      <c r="QZE109" s="229"/>
      <c r="QZF109" s="229"/>
      <c r="QZG109" s="229"/>
      <c r="QZH109" s="229"/>
      <c r="QZI109" s="229"/>
      <c r="QZJ109" s="229"/>
      <c r="QZK109" s="229"/>
      <c r="QZL109" s="229"/>
      <c r="QZM109" s="229"/>
      <c r="QZN109" s="229"/>
      <c r="QZO109" s="229"/>
      <c r="QZP109" s="229"/>
      <c r="QZQ109" s="229"/>
      <c r="QZR109" s="229"/>
      <c r="QZS109" s="229"/>
      <c r="QZT109" s="229"/>
      <c r="QZU109" s="229"/>
      <c r="QZV109" s="229"/>
      <c r="QZW109" s="229"/>
      <c r="QZX109" s="229"/>
      <c r="QZY109" s="229"/>
      <c r="QZZ109" s="229"/>
      <c r="RAA109" s="229"/>
      <c r="RAB109" s="229"/>
      <c r="RAC109" s="229"/>
      <c r="RAD109" s="229"/>
      <c r="RAE109" s="229"/>
      <c r="RAF109" s="229"/>
      <c r="RAG109" s="229"/>
      <c r="RAH109" s="229"/>
      <c r="RAI109" s="229"/>
      <c r="RAJ109" s="229"/>
      <c r="RAK109" s="229"/>
      <c r="RAL109" s="229"/>
      <c r="RAM109" s="229"/>
      <c r="RAN109" s="229"/>
      <c r="RAO109" s="229"/>
      <c r="RAP109" s="229"/>
      <c r="RAQ109" s="229"/>
      <c r="RAR109" s="229"/>
      <c r="RAS109" s="229"/>
      <c r="RAT109" s="229"/>
      <c r="RAU109" s="229"/>
      <c r="RAV109" s="229"/>
      <c r="RAW109" s="229"/>
      <c r="RAX109" s="229"/>
      <c r="RAY109" s="229"/>
      <c r="RAZ109" s="229"/>
      <c r="RBA109" s="229"/>
      <c r="RBB109" s="229"/>
      <c r="RBC109" s="229"/>
      <c r="RBD109" s="229"/>
      <c r="RBE109" s="229"/>
      <c r="RBF109" s="229"/>
      <c r="RBG109" s="229"/>
      <c r="RBH109" s="229"/>
      <c r="RBI109" s="229"/>
      <c r="RBJ109" s="229"/>
      <c r="RBK109" s="229"/>
      <c r="RBL109" s="229"/>
      <c r="RBM109" s="229"/>
      <c r="RBN109" s="229"/>
      <c r="RBO109" s="229"/>
      <c r="RBP109" s="229"/>
      <c r="RBQ109" s="229"/>
      <c r="RBR109" s="229"/>
      <c r="RBS109" s="229"/>
      <c r="RBT109" s="229"/>
      <c r="RBU109" s="229"/>
      <c r="RBV109" s="229"/>
      <c r="RBW109" s="229"/>
      <c r="RBX109" s="229"/>
      <c r="RBY109" s="229"/>
      <c r="RBZ109" s="229"/>
      <c r="RCA109" s="229"/>
      <c r="RCB109" s="229"/>
      <c r="RCC109" s="229"/>
      <c r="RCD109" s="229"/>
      <c r="RCE109" s="229"/>
      <c r="RCF109" s="229"/>
      <c r="RCG109" s="229"/>
      <c r="RCH109" s="229"/>
      <c r="RCI109" s="229"/>
      <c r="RCJ109" s="229"/>
      <c r="RCK109" s="229"/>
      <c r="RCL109" s="229"/>
      <c r="RCM109" s="229"/>
      <c r="RCN109" s="229"/>
      <c r="RCO109" s="229"/>
      <c r="RCP109" s="229"/>
      <c r="RCQ109" s="229"/>
      <c r="RCR109" s="229"/>
      <c r="RCS109" s="229"/>
      <c r="RCT109" s="229"/>
      <c r="RCU109" s="229"/>
      <c r="RCV109" s="229"/>
      <c r="RCW109" s="229"/>
      <c r="RCX109" s="229"/>
      <c r="RCY109" s="229"/>
      <c r="RCZ109" s="229"/>
      <c r="RDA109" s="229"/>
      <c r="RDB109" s="229"/>
      <c r="RDC109" s="229"/>
      <c r="RDD109" s="229"/>
      <c r="RDE109" s="229"/>
      <c r="RDF109" s="229"/>
      <c r="RDG109" s="229"/>
      <c r="RDH109" s="229"/>
      <c r="RDI109" s="229"/>
      <c r="RDJ109" s="229"/>
      <c r="RDK109" s="229"/>
      <c r="RDL109" s="229"/>
      <c r="RDM109" s="229"/>
      <c r="RDN109" s="229"/>
      <c r="RDO109" s="229"/>
      <c r="RDP109" s="229"/>
      <c r="RDQ109" s="229"/>
      <c r="RDR109" s="229"/>
      <c r="RDS109" s="229"/>
      <c r="RDT109" s="229"/>
      <c r="RDU109" s="229"/>
      <c r="RDV109" s="229"/>
      <c r="RDW109" s="229"/>
      <c r="RDX109" s="229"/>
      <c r="RDY109" s="229"/>
      <c r="RDZ109" s="229"/>
      <c r="REA109" s="229"/>
      <c r="REB109" s="229"/>
      <c r="REC109" s="229"/>
      <c r="RED109" s="229"/>
      <c r="REE109" s="229"/>
      <c r="REF109" s="229"/>
      <c r="REG109" s="229"/>
      <c r="REH109" s="229"/>
      <c r="REI109" s="229"/>
      <c r="REJ109" s="229"/>
      <c r="REK109" s="229"/>
      <c r="REL109" s="229"/>
      <c r="REM109" s="229"/>
      <c r="REN109" s="229"/>
      <c r="REO109" s="229"/>
      <c r="REP109" s="229"/>
      <c r="REQ109" s="229"/>
      <c r="RER109" s="229"/>
      <c r="RES109" s="229"/>
      <c r="RET109" s="229"/>
      <c r="REU109" s="229"/>
      <c r="REV109" s="229"/>
      <c r="REW109" s="229"/>
      <c r="REX109" s="229"/>
      <c r="REY109" s="229"/>
      <c r="REZ109" s="229"/>
      <c r="RFA109" s="229"/>
      <c r="RFB109" s="229"/>
      <c r="RFC109" s="229"/>
      <c r="RFD109" s="229"/>
      <c r="RFE109" s="229"/>
      <c r="RFF109" s="229"/>
      <c r="RFG109" s="229"/>
      <c r="RFH109" s="229"/>
      <c r="RFI109" s="229"/>
      <c r="RFJ109" s="229"/>
      <c r="RFK109" s="229"/>
      <c r="RFL109" s="229"/>
      <c r="RFM109" s="229"/>
      <c r="RFN109" s="229"/>
      <c r="RFO109" s="229"/>
      <c r="RFP109" s="229"/>
      <c r="RFQ109" s="229"/>
      <c r="RFR109" s="229"/>
      <c r="RFS109" s="229"/>
      <c r="RFT109" s="229"/>
      <c r="RFU109" s="229"/>
      <c r="RFV109" s="229"/>
      <c r="RFW109" s="229"/>
      <c r="RFX109" s="229"/>
      <c r="RFY109" s="229"/>
      <c r="RFZ109" s="229"/>
      <c r="RGA109" s="229"/>
      <c r="RGB109" s="229"/>
      <c r="RGC109" s="229"/>
      <c r="RGD109" s="229"/>
      <c r="RGE109" s="229"/>
      <c r="RGF109" s="229"/>
      <c r="RGG109" s="229"/>
      <c r="RGH109" s="229"/>
      <c r="RGI109" s="229"/>
      <c r="RGJ109" s="229"/>
      <c r="RGK109" s="229"/>
      <c r="RGL109" s="229"/>
      <c r="RGM109" s="229"/>
      <c r="RGN109" s="229"/>
      <c r="RGO109" s="229"/>
      <c r="RGP109" s="229"/>
      <c r="RGQ109" s="229"/>
      <c r="RGR109" s="229"/>
      <c r="RGS109" s="229"/>
      <c r="RGT109" s="229"/>
      <c r="RGU109" s="229"/>
      <c r="RGV109" s="229"/>
      <c r="RGW109" s="229"/>
      <c r="RGX109" s="229"/>
      <c r="RGY109" s="229"/>
      <c r="RGZ109" s="229"/>
      <c r="RHA109" s="229"/>
      <c r="RHB109" s="229"/>
      <c r="RHC109" s="229"/>
      <c r="RHD109" s="229"/>
      <c r="RHE109" s="229"/>
      <c r="RHF109" s="229"/>
      <c r="RHG109" s="229"/>
      <c r="RHH109" s="229"/>
      <c r="RHI109" s="229"/>
      <c r="RHJ109" s="229"/>
      <c r="RHK109" s="229"/>
      <c r="RHL109" s="229"/>
      <c r="RHM109" s="229"/>
      <c r="RHN109" s="229"/>
      <c r="RHO109" s="229"/>
      <c r="RHP109" s="229"/>
      <c r="RHQ109" s="229"/>
      <c r="RHR109" s="229"/>
      <c r="RHS109" s="229"/>
      <c r="RHT109" s="229"/>
      <c r="RHU109" s="229"/>
      <c r="RHV109" s="229"/>
      <c r="RHW109" s="229"/>
      <c r="RHX109" s="229"/>
      <c r="RHY109" s="229"/>
      <c r="RHZ109" s="229"/>
      <c r="RIA109" s="229"/>
      <c r="RIB109" s="229"/>
      <c r="RIC109" s="229"/>
      <c r="RID109" s="229"/>
      <c r="RIE109" s="229"/>
      <c r="RIF109" s="229"/>
      <c r="RIG109" s="229"/>
      <c r="RIH109" s="229"/>
      <c r="RII109" s="229"/>
      <c r="RIJ109" s="229"/>
      <c r="RIK109" s="229"/>
      <c r="RIL109" s="229"/>
      <c r="RIM109" s="229"/>
      <c r="RIN109" s="229"/>
      <c r="RIO109" s="229"/>
      <c r="RIP109" s="229"/>
      <c r="RIQ109" s="229"/>
      <c r="RIR109" s="229"/>
      <c r="RIS109" s="229"/>
      <c r="RIT109" s="229"/>
      <c r="RIU109" s="229"/>
      <c r="RIV109" s="229"/>
      <c r="RIW109" s="229"/>
      <c r="RIX109" s="229"/>
      <c r="RIY109" s="229"/>
      <c r="RIZ109" s="229"/>
      <c r="RJA109" s="229"/>
      <c r="RJB109" s="229"/>
      <c r="RJC109" s="229"/>
      <c r="RJD109" s="229"/>
      <c r="RJE109" s="229"/>
      <c r="RJF109" s="229"/>
      <c r="RJG109" s="229"/>
      <c r="RJH109" s="229"/>
      <c r="RJI109" s="229"/>
      <c r="RJJ109" s="229"/>
      <c r="RJK109" s="229"/>
      <c r="RJL109" s="229"/>
      <c r="RJM109" s="229"/>
      <c r="RJN109" s="229"/>
      <c r="RJO109" s="229"/>
      <c r="RJP109" s="229"/>
      <c r="RJQ109" s="229"/>
      <c r="RJR109" s="229"/>
      <c r="RJS109" s="229"/>
      <c r="RJT109" s="229"/>
      <c r="RJU109" s="229"/>
      <c r="RJV109" s="229"/>
      <c r="RJW109" s="229"/>
      <c r="RJX109" s="229"/>
      <c r="RJY109" s="229"/>
      <c r="RJZ109" s="229"/>
      <c r="RKA109" s="229"/>
      <c r="RKB109" s="229"/>
      <c r="RKC109" s="229"/>
      <c r="RKD109" s="229"/>
      <c r="RKE109" s="229"/>
      <c r="RKF109" s="229"/>
      <c r="RKG109" s="229"/>
      <c r="RKH109" s="229"/>
      <c r="RKI109" s="229"/>
      <c r="RKJ109" s="229"/>
      <c r="RKK109" s="229"/>
      <c r="RKL109" s="229"/>
      <c r="RKM109" s="229"/>
      <c r="RKN109" s="229"/>
      <c r="RKO109" s="229"/>
      <c r="RKP109" s="229"/>
      <c r="RKQ109" s="229"/>
      <c r="RKR109" s="229"/>
      <c r="RKS109" s="229"/>
      <c r="RKT109" s="229"/>
      <c r="RKU109" s="229"/>
      <c r="RKV109" s="229"/>
      <c r="RKW109" s="229"/>
      <c r="RKX109" s="229"/>
      <c r="RKY109" s="229"/>
      <c r="RKZ109" s="229"/>
      <c r="RLA109" s="229"/>
      <c r="RLB109" s="229"/>
      <c r="RLC109" s="229"/>
      <c r="RLD109" s="229"/>
      <c r="RLE109" s="229"/>
      <c r="RLF109" s="229"/>
      <c r="RLG109" s="229"/>
      <c r="RLH109" s="229"/>
      <c r="RLI109" s="229"/>
      <c r="RLJ109" s="229"/>
      <c r="RLK109" s="229"/>
      <c r="RLL109" s="229"/>
      <c r="RLM109" s="229"/>
      <c r="RLN109" s="229"/>
      <c r="RLO109" s="229"/>
      <c r="RLP109" s="229"/>
      <c r="RLQ109" s="229"/>
      <c r="RLR109" s="229"/>
      <c r="RLS109" s="229"/>
      <c r="RLT109" s="229"/>
      <c r="RLU109" s="229"/>
      <c r="RLV109" s="229"/>
      <c r="RLW109" s="229"/>
      <c r="RLX109" s="229"/>
      <c r="RLY109" s="229"/>
      <c r="RLZ109" s="229"/>
      <c r="RMA109" s="229"/>
      <c r="RMB109" s="229"/>
      <c r="RMC109" s="229"/>
      <c r="RMD109" s="229"/>
      <c r="RME109" s="229"/>
      <c r="RMF109" s="229"/>
      <c r="RMG109" s="229"/>
      <c r="RMH109" s="229"/>
      <c r="RMI109" s="229"/>
      <c r="RMJ109" s="229"/>
      <c r="RMK109" s="229"/>
      <c r="RML109" s="229"/>
      <c r="RMM109" s="229"/>
      <c r="RMN109" s="229"/>
      <c r="RMO109" s="229"/>
      <c r="RMP109" s="229"/>
      <c r="RMQ109" s="229"/>
      <c r="RMR109" s="229"/>
      <c r="RMS109" s="229"/>
      <c r="RMT109" s="229"/>
      <c r="RMU109" s="229"/>
      <c r="RMV109" s="229"/>
      <c r="RMW109" s="229"/>
      <c r="RMX109" s="229"/>
      <c r="RMY109" s="229"/>
      <c r="RMZ109" s="229"/>
      <c r="RNA109" s="229"/>
      <c r="RNB109" s="229"/>
      <c r="RNC109" s="229"/>
      <c r="RND109" s="229"/>
      <c r="RNE109" s="229"/>
      <c r="RNF109" s="229"/>
      <c r="RNG109" s="229"/>
      <c r="RNH109" s="229"/>
      <c r="RNI109" s="229"/>
      <c r="RNJ109" s="229"/>
      <c r="RNK109" s="229"/>
      <c r="RNL109" s="229"/>
      <c r="RNM109" s="229"/>
      <c r="RNN109" s="229"/>
      <c r="RNO109" s="229"/>
      <c r="RNP109" s="229"/>
      <c r="RNQ109" s="229"/>
      <c r="RNR109" s="229"/>
      <c r="RNS109" s="229"/>
      <c r="RNT109" s="229"/>
      <c r="RNU109" s="229"/>
      <c r="RNV109" s="229"/>
      <c r="RNW109" s="229"/>
      <c r="RNX109" s="229"/>
      <c r="RNY109" s="229"/>
      <c r="RNZ109" s="229"/>
      <c r="ROA109" s="229"/>
      <c r="ROB109" s="229"/>
      <c r="ROC109" s="229"/>
      <c r="ROD109" s="229"/>
      <c r="ROE109" s="229"/>
      <c r="ROF109" s="229"/>
      <c r="ROG109" s="229"/>
      <c r="ROH109" s="229"/>
      <c r="ROI109" s="229"/>
      <c r="ROJ109" s="229"/>
      <c r="ROK109" s="229"/>
      <c r="ROL109" s="229"/>
      <c r="ROM109" s="229"/>
      <c r="RON109" s="229"/>
      <c r="ROO109" s="229"/>
      <c r="ROP109" s="229"/>
      <c r="ROQ109" s="229"/>
      <c r="ROR109" s="229"/>
      <c r="ROS109" s="229"/>
      <c r="ROT109" s="229"/>
      <c r="ROU109" s="229"/>
      <c r="ROV109" s="229"/>
      <c r="ROW109" s="229"/>
      <c r="ROX109" s="229"/>
      <c r="ROY109" s="229"/>
      <c r="ROZ109" s="229"/>
      <c r="RPA109" s="229"/>
      <c r="RPB109" s="229"/>
      <c r="RPC109" s="229"/>
      <c r="RPD109" s="229"/>
      <c r="RPE109" s="229"/>
      <c r="RPF109" s="229"/>
      <c r="RPG109" s="229"/>
      <c r="RPH109" s="229"/>
      <c r="RPI109" s="229"/>
      <c r="RPJ109" s="229"/>
      <c r="RPK109" s="229"/>
      <c r="RPL109" s="229"/>
      <c r="RPM109" s="229"/>
      <c r="RPN109" s="229"/>
      <c r="RPO109" s="229"/>
      <c r="RPP109" s="229"/>
      <c r="RPQ109" s="229"/>
      <c r="RPR109" s="229"/>
      <c r="RPS109" s="229"/>
      <c r="RPT109" s="229"/>
      <c r="RPU109" s="229"/>
      <c r="RPV109" s="229"/>
      <c r="RPW109" s="229"/>
      <c r="RPX109" s="229"/>
      <c r="RPY109" s="229"/>
      <c r="RPZ109" s="229"/>
      <c r="RQA109" s="229"/>
      <c r="RQB109" s="229"/>
      <c r="RQC109" s="229"/>
      <c r="RQD109" s="229"/>
      <c r="RQE109" s="229"/>
      <c r="RQF109" s="229"/>
      <c r="RQG109" s="229"/>
      <c r="RQH109" s="229"/>
      <c r="RQI109" s="229"/>
      <c r="RQJ109" s="229"/>
      <c r="RQK109" s="229"/>
      <c r="RQL109" s="229"/>
      <c r="RQM109" s="229"/>
      <c r="RQN109" s="229"/>
      <c r="RQO109" s="229"/>
      <c r="RQP109" s="229"/>
      <c r="RQQ109" s="229"/>
      <c r="RQR109" s="229"/>
      <c r="RQS109" s="229"/>
      <c r="RQT109" s="229"/>
      <c r="RQU109" s="229"/>
      <c r="RQV109" s="229"/>
      <c r="RQW109" s="229"/>
      <c r="RQX109" s="229"/>
      <c r="RQY109" s="229"/>
      <c r="RQZ109" s="229"/>
      <c r="RRA109" s="229"/>
      <c r="RRB109" s="229"/>
      <c r="RRC109" s="229"/>
      <c r="RRD109" s="229"/>
      <c r="RRE109" s="229"/>
      <c r="RRF109" s="229"/>
      <c r="RRG109" s="229"/>
      <c r="RRH109" s="229"/>
      <c r="RRI109" s="229"/>
      <c r="RRJ109" s="229"/>
      <c r="RRK109" s="229"/>
      <c r="RRL109" s="229"/>
      <c r="RRM109" s="229"/>
      <c r="RRN109" s="229"/>
      <c r="RRO109" s="229"/>
      <c r="RRP109" s="229"/>
      <c r="RRQ109" s="229"/>
      <c r="RRR109" s="229"/>
      <c r="RRS109" s="229"/>
      <c r="RRT109" s="229"/>
      <c r="RRU109" s="229"/>
      <c r="RRV109" s="229"/>
      <c r="RRW109" s="229"/>
      <c r="RRX109" s="229"/>
      <c r="RRY109" s="229"/>
      <c r="RRZ109" s="229"/>
      <c r="RSA109" s="229"/>
      <c r="RSB109" s="229"/>
      <c r="RSC109" s="229"/>
      <c r="RSD109" s="229"/>
      <c r="RSE109" s="229"/>
      <c r="RSF109" s="229"/>
      <c r="RSG109" s="229"/>
      <c r="RSH109" s="229"/>
      <c r="RSI109" s="229"/>
      <c r="RSJ109" s="229"/>
      <c r="RSK109" s="229"/>
      <c r="RSL109" s="229"/>
      <c r="RSM109" s="229"/>
      <c r="RSN109" s="229"/>
      <c r="RSO109" s="229"/>
      <c r="RSP109" s="229"/>
      <c r="RSQ109" s="229"/>
      <c r="RSR109" s="229"/>
      <c r="RSS109" s="229"/>
      <c r="RST109" s="229"/>
      <c r="RSU109" s="229"/>
      <c r="RSV109" s="229"/>
      <c r="RSW109" s="229"/>
      <c r="RSX109" s="229"/>
      <c r="RSY109" s="229"/>
      <c r="RSZ109" s="229"/>
      <c r="RTA109" s="229"/>
      <c r="RTB109" s="229"/>
      <c r="RTC109" s="229"/>
      <c r="RTD109" s="229"/>
      <c r="RTE109" s="229"/>
      <c r="RTF109" s="229"/>
      <c r="RTG109" s="229"/>
      <c r="RTH109" s="229"/>
      <c r="RTI109" s="229"/>
      <c r="RTJ109" s="229"/>
      <c r="RTK109" s="229"/>
      <c r="RTL109" s="229"/>
      <c r="RTM109" s="229"/>
      <c r="RTN109" s="229"/>
      <c r="RTO109" s="229"/>
      <c r="RTP109" s="229"/>
      <c r="RTQ109" s="229"/>
      <c r="RTR109" s="229"/>
      <c r="RTS109" s="229"/>
      <c r="RTT109" s="229"/>
      <c r="RTU109" s="229"/>
      <c r="RTV109" s="229"/>
      <c r="RTW109" s="229"/>
      <c r="RTX109" s="229"/>
      <c r="RTY109" s="229"/>
      <c r="RTZ109" s="229"/>
      <c r="RUA109" s="229"/>
      <c r="RUB109" s="229"/>
      <c r="RUC109" s="229"/>
      <c r="RUD109" s="229"/>
      <c r="RUE109" s="229"/>
      <c r="RUF109" s="229"/>
      <c r="RUG109" s="229"/>
      <c r="RUH109" s="229"/>
      <c r="RUI109" s="229"/>
      <c r="RUJ109" s="229"/>
      <c r="RUK109" s="229"/>
      <c r="RUL109" s="229"/>
      <c r="RUM109" s="229"/>
      <c r="RUN109" s="229"/>
      <c r="RUO109" s="229"/>
      <c r="RUP109" s="229"/>
      <c r="RUQ109" s="229"/>
      <c r="RUR109" s="229"/>
      <c r="RUS109" s="229"/>
      <c r="RUT109" s="229"/>
      <c r="RUU109" s="229"/>
      <c r="RUV109" s="229"/>
      <c r="RUW109" s="229"/>
      <c r="RUX109" s="229"/>
      <c r="RUY109" s="229"/>
      <c r="RUZ109" s="229"/>
      <c r="RVA109" s="229"/>
      <c r="RVB109" s="229"/>
      <c r="RVC109" s="229"/>
      <c r="RVD109" s="229"/>
      <c r="RVE109" s="229"/>
      <c r="RVF109" s="229"/>
      <c r="RVG109" s="229"/>
      <c r="RVH109" s="229"/>
      <c r="RVI109" s="229"/>
      <c r="RVJ109" s="229"/>
      <c r="RVK109" s="229"/>
      <c r="RVL109" s="229"/>
      <c r="RVM109" s="229"/>
      <c r="RVN109" s="229"/>
      <c r="RVO109" s="229"/>
      <c r="RVP109" s="229"/>
      <c r="RVQ109" s="229"/>
      <c r="RVR109" s="229"/>
      <c r="RVS109" s="229"/>
      <c r="RVT109" s="229"/>
      <c r="RVU109" s="229"/>
      <c r="RVV109" s="229"/>
      <c r="RVW109" s="229"/>
      <c r="RVX109" s="229"/>
      <c r="RVY109" s="229"/>
      <c r="RVZ109" s="229"/>
      <c r="RWA109" s="229"/>
      <c r="RWB109" s="229"/>
      <c r="RWC109" s="229"/>
      <c r="RWD109" s="229"/>
      <c r="RWE109" s="229"/>
      <c r="RWF109" s="229"/>
      <c r="RWG109" s="229"/>
      <c r="RWH109" s="229"/>
      <c r="RWI109" s="229"/>
      <c r="RWJ109" s="229"/>
      <c r="RWK109" s="229"/>
      <c r="RWL109" s="229"/>
      <c r="RWM109" s="229"/>
      <c r="RWN109" s="229"/>
      <c r="RWO109" s="229"/>
      <c r="RWP109" s="229"/>
      <c r="RWQ109" s="229"/>
      <c r="RWR109" s="229"/>
      <c r="RWS109" s="229"/>
      <c r="RWT109" s="229"/>
      <c r="RWU109" s="229"/>
      <c r="RWV109" s="229"/>
      <c r="RWW109" s="229"/>
      <c r="RWX109" s="229"/>
      <c r="RWY109" s="229"/>
      <c r="RWZ109" s="229"/>
      <c r="RXA109" s="229"/>
      <c r="RXB109" s="229"/>
      <c r="RXC109" s="229"/>
      <c r="RXD109" s="229"/>
      <c r="RXE109" s="229"/>
      <c r="RXF109" s="229"/>
      <c r="RXG109" s="229"/>
      <c r="RXH109" s="229"/>
      <c r="RXI109" s="229"/>
      <c r="RXJ109" s="229"/>
      <c r="RXK109" s="229"/>
      <c r="RXL109" s="229"/>
      <c r="RXM109" s="229"/>
      <c r="RXN109" s="229"/>
      <c r="RXO109" s="229"/>
      <c r="RXP109" s="229"/>
      <c r="RXQ109" s="229"/>
      <c r="RXR109" s="229"/>
      <c r="RXS109" s="229"/>
      <c r="RXT109" s="229"/>
      <c r="RXU109" s="229"/>
      <c r="RXV109" s="229"/>
      <c r="RXW109" s="229"/>
      <c r="RXX109" s="229"/>
      <c r="RXY109" s="229"/>
      <c r="RXZ109" s="229"/>
      <c r="RYA109" s="229"/>
      <c r="RYB109" s="229"/>
      <c r="RYC109" s="229"/>
      <c r="RYD109" s="229"/>
      <c r="RYE109" s="229"/>
      <c r="RYF109" s="229"/>
      <c r="RYG109" s="229"/>
      <c r="RYH109" s="229"/>
      <c r="RYI109" s="229"/>
      <c r="RYJ109" s="229"/>
      <c r="RYK109" s="229"/>
      <c r="RYL109" s="229"/>
      <c r="RYM109" s="229"/>
      <c r="RYN109" s="229"/>
      <c r="RYO109" s="229"/>
      <c r="RYP109" s="229"/>
      <c r="RYQ109" s="229"/>
      <c r="RYR109" s="229"/>
      <c r="RYS109" s="229"/>
      <c r="RYT109" s="229"/>
      <c r="RYU109" s="229"/>
      <c r="RYV109" s="229"/>
      <c r="RYW109" s="229"/>
      <c r="RYX109" s="229"/>
      <c r="RYY109" s="229"/>
      <c r="RYZ109" s="229"/>
      <c r="RZA109" s="229"/>
      <c r="RZB109" s="229"/>
      <c r="RZC109" s="229"/>
      <c r="RZD109" s="229"/>
      <c r="RZE109" s="229"/>
      <c r="RZF109" s="229"/>
      <c r="RZG109" s="229"/>
      <c r="RZH109" s="229"/>
      <c r="RZI109" s="229"/>
      <c r="RZJ109" s="229"/>
      <c r="RZK109" s="229"/>
      <c r="RZL109" s="229"/>
      <c r="RZM109" s="229"/>
      <c r="RZN109" s="229"/>
      <c r="RZO109" s="229"/>
      <c r="RZP109" s="229"/>
      <c r="RZQ109" s="229"/>
      <c r="RZR109" s="229"/>
      <c r="RZS109" s="229"/>
      <c r="RZT109" s="229"/>
      <c r="RZU109" s="229"/>
      <c r="RZV109" s="229"/>
      <c r="RZW109" s="229"/>
      <c r="RZX109" s="229"/>
      <c r="RZY109" s="229"/>
      <c r="RZZ109" s="229"/>
      <c r="SAA109" s="229"/>
      <c r="SAB109" s="229"/>
      <c r="SAC109" s="229"/>
      <c r="SAD109" s="229"/>
      <c r="SAE109" s="229"/>
      <c r="SAF109" s="229"/>
      <c r="SAG109" s="229"/>
      <c r="SAH109" s="229"/>
      <c r="SAI109" s="229"/>
      <c r="SAJ109" s="229"/>
      <c r="SAK109" s="229"/>
      <c r="SAL109" s="229"/>
      <c r="SAM109" s="229"/>
      <c r="SAN109" s="229"/>
      <c r="SAO109" s="229"/>
      <c r="SAP109" s="229"/>
      <c r="SAQ109" s="229"/>
      <c r="SAR109" s="229"/>
      <c r="SAS109" s="229"/>
      <c r="SAT109" s="229"/>
      <c r="SAU109" s="229"/>
      <c r="SAV109" s="229"/>
      <c r="SAW109" s="229"/>
      <c r="SAX109" s="229"/>
      <c r="SAY109" s="229"/>
      <c r="SAZ109" s="229"/>
      <c r="SBA109" s="229"/>
      <c r="SBB109" s="229"/>
      <c r="SBC109" s="229"/>
      <c r="SBD109" s="229"/>
      <c r="SBE109" s="229"/>
      <c r="SBF109" s="229"/>
      <c r="SBG109" s="229"/>
      <c r="SBH109" s="229"/>
      <c r="SBI109" s="229"/>
      <c r="SBJ109" s="229"/>
      <c r="SBK109" s="229"/>
      <c r="SBL109" s="229"/>
      <c r="SBM109" s="229"/>
      <c r="SBN109" s="229"/>
      <c r="SBO109" s="229"/>
      <c r="SBP109" s="229"/>
      <c r="SBQ109" s="229"/>
      <c r="SBR109" s="229"/>
      <c r="SBS109" s="229"/>
      <c r="SBT109" s="229"/>
      <c r="SBU109" s="229"/>
      <c r="SBV109" s="229"/>
      <c r="SBW109" s="229"/>
      <c r="SBX109" s="229"/>
      <c r="SBY109" s="229"/>
      <c r="SBZ109" s="229"/>
      <c r="SCA109" s="229"/>
      <c r="SCB109" s="229"/>
      <c r="SCC109" s="229"/>
      <c r="SCD109" s="229"/>
      <c r="SCE109" s="229"/>
      <c r="SCF109" s="229"/>
      <c r="SCG109" s="229"/>
      <c r="SCH109" s="229"/>
      <c r="SCI109" s="229"/>
      <c r="SCJ109" s="229"/>
      <c r="SCK109" s="229"/>
      <c r="SCL109" s="229"/>
      <c r="SCM109" s="229"/>
      <c r="SCN109" s="229"/>
      <c r="SCO109" s="229"/>
      <c r="SCP109" s="229"/>
      <c r="SCQ109" s="229"/>
      <c r="SCR109" s="229"/>
      <c r="SCS109" s="229"/>
      <c r="SCT109" s="229"/>
      <c r="SCU109" s="229"/>
      <c r="SCV109" s="229"/>
      <c r="SCW109" s="229"/>
      <c r="SCX109" s="229"/>
      <c r="SCY109" s="229"/>
      <c r="SCZ109" s="229"/>
      <c r="SDA109" s="229"/>
      <c r="SDB109" s="229"/>
      <c r="SDC109" s="229"/>
      <c r="SDD109" s="229"/>
      <c r="SDE109" s="229"/>
      <c r="SDF109" s="229"/>
      <c r="SDG109" s="229"/>
      <c r="SDH109" s="229"/>
      <c r="SDI109" s="229"/>
      <c r="SDJ109" s="229"/>
      <c r="SDK109" s="229"/>
      <c r="SDL109" s="229"/>
      <c r="SDM109" s="229"/>
      <c r="SDN109" s="229"/>
      <c r="SDO109" s="229"/>
      <c r="SDP109" s="229"/>
      <c r="SDQ109" s="229"/>
      <c r="SDR109" s="229"/>
      <c r="SDS109" s="229"/>
      <c r="SDT109" s="229"/>
      <c r="SDU109" s="229"/>
      <c r="SDV109" s="229"/>
      <c r="SDW109" s="229"/>
      <c r="SDX109" s="229"/>
      <c r="SDY109" s="229"/>
      <c r="SDZ109" s="229"/>
      <c r="SEA109" s="229"/>
      <c r="SEB109" s="229"/>
      <c r="SEC109" s="229"/>
      <c r="SED109" s="229"/>
      <c r="SEE109" s="229"/>
      <c r="SEF109" s="229"/>
      <c r="SEG109" s="229"/>
      <c r="SEH109" s="229"/>
      <c r="SEI109" s="229"/>
      <c r="SEJ109" s="229"/>
      <c r="SEK109" s="229"/>
      <c r="SEL109" s="229"/>
      <c r="SEM109" s="229"/>
      <c r="SEN109" s="229"/>
      <c r="SEO109" s="229"/>
      <c r="SEP109" s="229"/>
      <c r="SEQ109" s="229"/>
      <c r="SER109" s="229"/>
      <c r="SES109" s="229"/>
      <c r="SET109" s="229"/>
      <c r="SEU109" s="229"/>
      <c r="SEV109" s="229"/>
      <c r="SEW109" s="229"/>
      <c r="SEX109" s="229"/>
      <c r="SEY109" s="229"/>
      <c r="SEZ109" s="229"/>
      <c r="SFA109" s="229"/>
      <c r="SFB109" s="229"/>
      <c r="SFC109" s="229"/>
      <c r="SFD109" s="229"/>
      <c r="SFE109" s="229"/>
      <c r="SFF109" s="229"/>
      <c r="SFG109" s="229"/>
      <c r="SFH109" s="229"/>
      <c r="SFI109" s="229"/>
      <c r="SFJ109" s="229"/>
      <c r="SFK109" s="229"/>
      <c r="SFL109" s="229"/>
      <c r="SFM109" s="229"/>
      <c r="SFN109" s="229"/>
      <c r="SFO109" s="229"/>
      <c r="SFP109" s="229"/>
      <c r="SFQ109" s="229"/>
      <c r="SFR109" s="229"/>
      <c r="SFS109" s="229"/>
      <c r="SFT109" s="229"/>
      <c r="SFU109" s="229"/>
      <c r="SFV109" s="229"/>
      <c r="SFW109" s="229"/>
      <c r="SFX109" s="229"/>
      <c r="SFY109" s="229"/>
      <c r="SFZ109" s="229"/>
      <c r="SGA109" s="229"/>
      <c r="SGB109" s="229"/>
      <c r="SGC109" s="229"/>
      <c r="SGD109" s="229"/>
      <c r="SGE109" s="229"/>
      <c r="SGF109" s="229"/>
      <c r="SGG109" s="229"/>
      <c r="SGH109" s="229"/>
      <c r="SGI109" s="229"/>
      <c r="SGJ109" s="229"/>
      <c r="SGK109" s="229"/>
      <c r="SGL109" s="229"/>
      <c r="SGM109" s="229"/>
      <c r="SGN109" s="229"/>
      <c r="SGO109" s="229"/>
      <c r="SGP109" s="229"/>
      <c r="SGQ109" s="229"/>
      <c r="SGR109" s="229"/>
      <c r="SGS109" s="229"/>
      <c r="SGT109" s="229"/>
      <c r="SGU109" s="229"/>
      <c r="SGV109" s="229"/>
      <c r="SGW109" s="229"/>
      <c r="SGX109" s="229"/>
      <c r="SGY109" s="229"/>
      <c r="SGZ109" s="229"/>
      <c r="SHA109" s="229"/>
      <c r="SHB109" s="229"/>
      <c r="SHC109" s="229"/>
      <c r="SHD109" s="229"/>
      <c r="SHE109" s="229"/>
      <c r="SHF109" s="229"/>
      <c r="SHG109" s="229"/>
      <c r="SHH109" s="229"/>
      <c r="SHI109" s="229"/>
      <c r="SHJ109" s="229"/>
      <c r="SHK109" s="229"/>
      <c r="SHL109" s="229"/>
      <c r="SHM109" s="229"/>
      <c r="SHN109" s="229"/>
      <c r="SHO109" s="229"/>
      <c r="SHP109" s="229"/>
      <c r="SHQ109" s="229"/>
      <c r="SHR109" s="229"/>
      <c r="SHS109" s="229"/>
      <c r="SHT109" s="229"/>
      <c r="SHU109" s="229"/>
      <c r="SHV109" s="229"/>
      <c r="SHW109" s="229"/>
      <c r="SHX109" s="229"/>
      <c r="SHY109" s="229"/>
      <c r="SHZ109" s="229"/>
      <c r="SIA109" s="229"/>
      <c r="SIB109" s="229"/>
      <c r="SIC109" s="229"/>
      <c r="SID109" s="229"/>
      <c r="SIE109" s="229"/>
      <c r="SIF109" s="229"/>
      <c r="SIG109" s="229"/>
      <c r="SIH109" s="229"/>
      <c r="SII109" s="229"/>
      <c r="SIJ109" s="229"/>
      <c r="SIK109" s="229"/>
      <c r="SIL109" s="229"/>
      <c r="SIM109" s="229"/>
      <c r="SIN109" s="229"/>
      <c r="SIO109" s="229"/>
      <c r="SIP109" s="229"/>
      <c r="SIQ109" s="229"/>
      <c r="SIR109" s="229"/>
      <c r="SIS109" s="229"/>
      <c r="SIT109" s="229"/>
      <c r="SIU109" s="229"/>
      <c r="SIV109" s="229"/>
      <c r="SIW109" s="229"/>
      <c r="SIX109" s="229"/>
      <c r="SIY109" s="229"/>
      <c r="SIZ109" s="229"/>
      <c r="SJA109" s="229"/>
      <c r="SJB109" s="229"/>
      <c r="SJC109" s="229"/>
      <c r="SJD109" s="229"/>
      <c r="SJE109" s="229"/>
      <c r="SJF109" s="229"/>
      <c r="SJG109" s="229"/>
      <c r="SJH109" s="229"/>
      <c r="SJI109" s="229"/>
      <c r="SJJ109" s="229"/>
      <c r="SJK109" s="229"/>
      <c r="SJL109" s="229"/>
      <c r="SJM109" s="229"/>
      <c r="SJN109" s="229"/>
      <c r="SJO109" s="229"/>
      <c r="SJP109" s="229"/>
      <c r="SJQ109" s="229"/>
      <c r="SJR109" s="229"/>
      <c r="SJS109" s="229"/>
      <c r="SJT109" s="229"/>
      <c r="SJU109" s="229"/>
      <c r="SJV109" s="229"/>
      <c r="SJW109" s="229"/>
      <c r="SJX109" s="229"/>
      <c r="SJY109" s="229"/>
      <c r="SJZ109" s="229"/>
      <c r="SKA109" s="229"/>
      <c r="SKB109" s="229"/>
      <c r="SKC109" s="229"/>
      <c r="SKD109" s="229"/>
      <c r="SKE109" s="229"/>
      <c r="SKF109" s="229"/>
      <c r="SKG109" s="229"/>
      <c r="SKH109" s="229"/>
      <c r="SKI109" s="229"/>
      <c r="SKJ109" s="229"/>
      <c r="SKK109" s="229"/>
      <c r="SKL109" s="229"/>
      <c r="SKM109" s="229"/>
      <c r="SKN109" s="229"/>
      <c r="SKO109" s="229"/>
      <c r="SKP109" s="229"/>
      <c r="SKQ109" s="229"/>
      <c r="SKR109" s="229"/>
      <c r="SKS109" s="229"/>
      <c r="SKT109" s="229"/>
      <c r="SKU109" s="229"/>
      <c r="SKV109" s="229"/>
      <c r="SKW109" s="229"/>
      <c r="SKX109" s="229"/>
      <c r="SKY109" s="229"/>
      <c r="SKZ109" s="229"/>
      <c r="SLA109" s="229"/>
      <c r="SLB109" s="229"/>
      <c r="SLC109" s="229"/>
      <c r="SLD109" s="229"/>
      <c r="SLE109" s="229"/>
      <c r="SLF109" s="229"/>
      <c r="SLG109" s="229"/>
      <c r="SLH109" s="229"/>
      <c r="SLI109" s="229"/>
      <c r="SLJ109" s="229"/>
      <c r="SLK109" s="229"/>
      <c r="SLL109" s="229"/>
      <c r="SLM109" s="229"/>
      <c r="SLN109" s="229"/>
      <c r="SLO109" s="229"/>
      <c r="SLP109" s="229"/>
      <c r="SLQ109" s="229"/>
      <c r="SLR109" s="229"/>
      <c r="SLS109" s="229"/>
      <c r="SLT109" s="229"/>
      <c r="SLU109" s="229"/>
      <c r="SLV109" s="229"/>
      <c r="SLW109" s="229"/>
      <c r="SLX109" s="229"/>
      <c r="SLY109" s="229"/>
      <c r="SLZ109" s="229"/>
      <c r="SMA109" s="229"/>
      <c r="SMB109" s="229"/>
      <c r="SMC109" s="229"/>
      <c r="SMD109" s="229"/>
      <c r="SME109" s="229"/>
      <c r="SMF109" s="229"/>
      <c r="SMG109" s="229"/>
      <c r="SMH109" s="229"/>
      <c r="SMI109" s="229"/>
      <c r="SMJ109" s="229"/>
      <c r="SMK109" s="229"/>
      <c r="SML109" s="229"/>
      <c r="SMM109" s="229"/>
      <c r="SMN109" s="229"/>
      <c r="SMO109" s="229"/>
      <c r="SMP109" s="229"/>
      <c r="SMQ109" s="229"/>
      <c r="SMR109" s="229"/>
      <c r="SMS109" s="229"/>
      <c r="SMT109" s="229"/>
      <c r="SMU109" s="229"/>
      <c r="SMV109" s="229"/>
      <c r="SMW109" s="229"/>
      <c r="SMX109" s="229"/>
      <c r="SMY109" s="229"/>
      <c r="SMZ109" s="229"/>
      <c r="SNA109" s="229"/>
      <c r="SNB109" s="229"/>
      <c r="SNC109" s="229"/>
      <c r="SND109" s="229"/>
      <c r="SNE109" s="229"/>
      <c r="SNF109" s="229"/>
      <c r="SNG109" s="229"/>
      <c r="SNH109" s="229"/>
      <c r="SNI109" s="229"/>
      <c r="SNJ109" s="229"/>
      <c r="SNK109" s="229"/>
      <c r="SNL109" s="229"/>
      <c r="SNM109" s="229"/>
      <c r="SNN109" s="229"/>
      <c r="SNO109" s="229"/>
      <c r="SNP109" s="229"/>
      <c r="SNQ109" s="229"/>
      <c r="SNR109" s="229"/>
      <c r="SNS109" s="229"/>
      <c r="SNT109" s="229"/>
      <c r="SNU109" s="229"/>
      <c r="SNV109" s="229"/>
      <c r="SNW109" s="229"/>
      <c r="SNX109" s="229"/>
      <c r="SNY109" s="229"/>
      <c r="SNZ109" s="229"/>
      <c r="SOA109" s="229"/>
      <c r="SOB109" s="229"/>
      <c r="SOC109" s="229"/>
      <c r="SOD109" s="229"/>
      <c r="SOE109" s="229"/>
      <c r="SOF109" s="229"/>
      <c r="SOG109" s="229"/>
      <c r="SOH109" s="229"/>
      <c r="SOI109" s="229"/>
      <c r="SOJ109" s="229"/>
      <c r="SOK109" s="229"/>
      <c r="SOL109" s="229"/>
      <c r="SOM109" s="229"/>
      <c r="SON109" s="229"/>
      <c r="SOO109" s="229"/>
      <c r="SOP109" s="229"/>
      <c r="SOQ109" s="229"/>
      <c r="SOR109" s="229"/>
      <c r="SOS109" s="229"/>
      <c r="SOT109" s="229"/>
      <c r="SOU109" s="229"/>
      <c r="SOV109" s="229"/>
      <c r="SOW109" s="229"/>
      <c r="SOX109" s="229"/>
      <c r="SOY109" s="229"/>
      <c r="SOZ109" s="229"/>
      <c r="SPA109" s="229"/>
      <c r="SPB109" s="229"/>
      <c r="SPC109" s="229"/>
      <c r="SPD109" s="229"/>
      <c r="SPE109" s="229"/>
      <c r="SPF109" s="229"/>
      <c r="SPG109" s="229"/>
      <c r="SPH109" s="229"/>
      <c r="SPI109" s="229"/>
      <c r="SPJ109" s="229"/>
      <c r="SPK109" s="229"/>
      <c r="SPL109" s="229"/>
      <c r="SPM109" s="229"/>
      <c r="SPN109" s="229"/>
      <c r="SPO109" s="229"/>
      <c r="SPP109" s="229"/>
      <c r="SPQ109" s="229"/>
      <c r="SPR109" s="229"/>
      <c r="SPS109" s="229"/>
      <c r="SPT109" s="229"/>
      <c r="SPU109" s="229"/>
      <c r="SPV109" s="229"/>
      <c r="SPW109" s="229"/>
      <c r="SPX109" s="229"/>
      <c r="SPY109" s="229"/>
      <c r="SPZ109" s="229"/>
      <c r="SQA109" s="229"/>
      <c r="SQB109" s="229"/>
      <c r="SQC109" s="229"/>
      <c r="SQD109" s="229"/>
      <c r="SQE109" s="229"/>
      <c r="SQF109" s="229"/>
      <c r="SQG109" s="229"/>
      <c r="SQH109" s="229"/>
      <c r="SQI109" s="229"/>
      <c r="SQJ109" s="229"/>
      <c r="SQK109" s="229"/>
      <c r="SQL109" s="229"/>
      <c r="SQM109" s="229"/>
      <c r="SQN109" s="229"/>
      <c r="SQO109" s="229"/>
      <c r="SQP109" s="229"/>
      <c r="SQQ109" s="229"/>
      <c r="SQR109" s="229"/>
      <c r="SQS109" s="229"/>
      <c r="SQT109" s="229"/>
      <c r="SQU109" s="229"/>
      <c r="SQV109" s="229"/>
      <c r="SQW109" s="229"/>
      <c r="SQX109" s="229"/>
      <c r="SQY109" s="229"/>
      <c r="SQZ109" s="229"/>
      <c r="SRA109" s="229"/>
      <c r="SRB109" s="229"/>
      <c r="SRC109" s="229"/>
      <c r="SRD109" s="229"/>
      <c r="SRE109" s="229"/>
      <c r="SRF109" s="229"/>
      <c r="SRG109" s="229"/>
      <c r="SRH109" s="229"/>
      <c r="SRI109" s="229"/>
      <c r="SRJ109" s="229"/>
      <c r="SRK109" s="229"/>
      <c r="SRL109" s="229"/>
      <c r="SRM109" s="229"/>
      <c r="SRN109" s="229"/>
      <c r="SRO109" s="229"/>
      <c r="SRP109" s="229"/>
      <c r="SRQ109" s="229"/>
      <c r="SRR109" s="229"/>
      <c r="SRS109" s="229"/>
      <c r="SRT109" s="229"/>
      <c r="SRU109" s="229"/>
      <c r="SRV109" s="229"/>
      <c r="SRW109" s="229"/>
      <c r="SRX109" s="229"/>
      <c r="SRY109" s="229"/>
      <c r="SRZ109" s="229"/>
      <c r="SSA109" s="229"/>
      <c r="SSB109" s="229"/>
      <c r="SSC109" s="229"/>
      <c r="SSD109" s="229"/>
      <c r="SSE109" s="229"/>
      <c r="SSF109" s="229"/>
      <c r="SSG109" s="229"/>
      <c r="SSH109" s="229"/>
      <c r="SSI109" s="229"/>
      <c r="SSJ109" s="229"/>
      <c r="SSK109" s="229"/>
      <c r="SSL109" s="229"/>
      <c r="SSM109" s="229"/>
      <c r="SSN109" s="229"/>
      <c r="SSO109" s="229"/>
      <c r="SSP109" s="229"/>
      <c r="SSQ109" s="229"/>
      <c r="SSR109" s="229"/>
      <c r="SSS109" s="229"/>
      <c r="SST109" s="229"/>
      <c r="SSU109" s="229"/>
      <c r="SSV109" s="229"/>
      <c r="SSW109" s="229"/>
      <c r="SSX109" s="229"/>
      <c r="SSY109" s="229"/>
      <c r="SSZ109" s="229"/>
      <c r="STA109" s="229"/>
      <c r="STB109" s="229"/>
      <c r="STC109" s="229"/>
      <c r="STD109" s="229"/>
      <c r="STE109" s="229"/>
      <c r="STF109" s="229"/>
      <c r="STG109" s="229"/>
      <c r="STH109" s="229"/>
      <c r="STI109" s="229"/>
      <c r="STJ109" s="229"/>
      <c r="STK109" s="229"/>
      <c r="STL109" s="229"/>
      <c r="STM109" s="229"/>
      <c r="STN109" s="229"/>
      <c r="STO109" s="229"/>
      <c r="STP109" s="229"/>
      <c r="STQ109" s="229"/>
      <c r="STR109" s="229"/>
      <c r="STS109" s="229"/>
      <c r="STT109" s="229"/>
      <c r="STU109" s="229"/>
      <c r="STV109" s="229"/>
      <c r="STW109" s="229"/>
      <c r="STX109" s="229"/>
      <c r="STY109" s="229"/>
      <c r="STZ109" s="229"/>
      <c r="SUA109" s="229"/>
      <c r="SUB109" s="229"/>
      <c r="SUC109" s="229"/>
      <c r="SUD109" s="229"/>
      <c r="SUE109" s="229"/>
      <c r="SUF109" s="229"/>
      <c r="SUG109" s="229"/>
      <c r="SUH109" s="229"/>
      <c r="SUI109" s="229"/>
      <c r="SUJ109" s="229"/>
      <c r="SUK109" s="229"/>
      <c r="SUL109" s="229"/>
      <c r="SUM109" s="229"/>
      <c r="SUN109" s="229"/>
      <c r="SUO109" s="229"/>
      <c r="SUP109" s="229"/>
      <c r="SUQ109" s="229"/>
      <c r="SUR109" s="229"/>
      <c r="SUS109" s="229"/>
      <c r="SUT109" s="229"/>
      <c r="SUU109" s="229"/>
      <c r="SUV109" s="229"/>
      <c r="SUW109" s="229"/>
      <c r="SUX109" s="229"/>
      <c r="SUY109" s="229"/>
      <c r="SUZ109" s="229"/>
      <c r="SVA109" s="229"/>
      <c r="SVB109" s="229"/>
      <c r="SVC109" s="229"/>
      <c r="SVD109" s="229"/>
      <c r="SVE109" s="229"/>
      <c r="SVF109" s="229"/>
      <c r="SVG109" s="229"/>
      <c r="SVH109" s="229"/>
      <c r="SVI109" s="229"/>
      <c r="SVJ109" s="229"/>
      <c r="SVK109" s="229"/>
      <c r="SVL109" s="229"/>
      <c r="SVM109" s="229"/>
      <c r="SVN109" s="229"/>
      <c r="SVO109" s="229"/>
      <c r="SVP109" s="229"/>
      <c r="SVQ109" s="229"/>
      <c r="SVR109" s="229"/>
      <c r="SVS109" s="229"/>
      <c r="SVT109" s="229"/>
      <c r="SVU109" s="229"/>
      <c r="SVV109" s="229"/>
      <c r="SVW109" s="229"/>
      <c r="SVX109" s="229"/>
      <c r="SVY109" s="229"/>
      <c r="SVZ109" s="229"/>
      <c r="SWA109" s="229"/>
      <c r="SWB109" s="229"/>
      <c r="SWC109" s="229"/>
      <c r="SWD109" s="229"/>
      <c r="SWE109" s="229"/>
      <c r="SWF109" s="229"/>
      <c r="SWG109" s="229"/>
      <c r="SWH109" s="229"/>
      <c r="SWI109" s="229"/>
      <c r="SWJ109" s="229"/>
      <c r="SWK109" s="229"/>
      <c r="SWL109" s="229"/>
      <c r="SWM109" s="229"/>
      <c r="SWN109" s="229"/>
      <c r="SWO109" s="229"/>
      <c r="SWP109" s="229"/>
      <c r="SWQ109" s="229"/>
      <c r="SWR109" s="229"/>
      <c r="SWS109" s="229"/>
      <c r="SWT109" s="229"/>
      <c r="SWU109" s="229"/>
      <c r="SWV109" s="229"/>
      <c r="SWW109" s="229"/>
      <c r="SWX109" s="229"/>
      <c r="SWY109" s="229"/>
      <c r="SWZ109" s="229"/>
      <c r="SXA109" s="229"/>
      <c r="SXB109" s="229"/>
      <c r="SXC109" s="229"/>
      <c r="SXD109" s="229"/>
      <c r="SXE109" s="229"/>
      <c r="SXF109" s="229"/>
      <c r="SXG109" s="229"/>
      <c r="SXH109" s="229"/>
      <c r="SXI109" s="229"/>
      <c r="SXJ109" s="229"/>
      <c r="SXK109" s="229"/>
      <c r="SXL109" s="229"/>
      <c r="SXM109" s="229"/>
      <c r="SXN109" s="229"/>
      <c r="SXO109" s="229"/>
      <c r="SXP109" s="229"/>
      <c r="SXQ109" s="229"/>
      <c r="SXR109" s="229"/>
      <c r="SXS109" s="229"/>
      <c r="SXT109" s="229"/>
      <c r="SXU109" s="229"/>
      <c r="SXV109" s="229"/>
      <c r="SXW109" s="229"/>
      <c r="SXX109" s="229"/>
      <c r="SXY109" s="229"/>
      <c r="SXZ109" s="229"/>
      <c r="SYA109" s="229"/>
      <c r="SYB109" s="229"/>
      <c r="SYC109" s="229"/>
      <c r="SYD109" s="229"/>
      <c r="SYE109" s="229"/>
      <c r="SYF109" s="229"/>
      <c r="SYG109" s="229"/>
      <c r="SYH109" s="229"/>
      <c r="SYI109" s="229"/>
      <c r="SYJ109" s="229"/>
      <c r="SYK109" s="229"/>
      <c r="SYL109" s="229"/>
      <c r="SYM109" s="229"/>
      <c r="SYN109" s="229"/>
      <c r="SYO109" s="229"/>
      <c r="SYP109" s="229"/>
      <c r="SYQ109" s="229"/>
      <c r="SYR109" s="229"/>
      <c r="SYS109" s="229"/>
      <c r="SYT109" s="229"/>
      <c r="SYU109" s="229"/>
      <c r="SYV109" s="229"/>
      <c r="SYW109" s="229"/>
      <c r="SYX109" s="229"/>
      <c r="SYY109" s="229"/>
      <c r="SYZ109" s="229"/>
      <c r="SZA109" s="229"/>
      <c r="SZB109" s="229"/>
      <c r="SZC109" s="229"/>
      <c r="SZD109" s="229"/>
      <c r="SZE109" s="229"/>
      <c r="SZF109" s="229"/>
      <c r="SZG109" s="229"/>
      <c r="SZH109" s="229"/>
      <c r="SZI109" s="229"/>
      <c r="SZJ109" s="229"/>
      <c r="SZK109" s="229"/>
      <c r="SZL109" s="229"/>
      <c r="SZM109" s="229"/>
      <c r="SZN109" s="229"/>
      <c r="SZO109" s="229"/>
      <c r="SZP109" s="229"/>
      <c r="SZQ109" s="229"/>
      <c r="SZR109" s="229"/>
      <c r="SZS109" s="229"/>
      <c r="SZT109" s="229"/>
      <c r="SZU109" s="229"/>
      <c r="SZV109" s="229"/>
      <c r="SZW109" s="229"/>
      <c r="SZX109" s="229"/>
      <c r="SZY109" s="229"/>
      <c r="SZZ109" s="229"/>
      <c r="TAA109" s="229"/>
      <c r="TAB109" s="229"/>
      <c r="TAC109" s="229"/>
      <c r="TAD109" s="229"/>
      <c r="TAE109" s="229"/>
      <c r="TAF109" s="229"/>
      <c r="TAG109" s="229"/>
      <c r="TAH109" s="229"/>
      <c r="TAI109" s="229"/>
      <c r="TAJ109" s="229"/>
      <c r="TAK109" s="229"/>
      <c r="TAL109" s="229"/>
      <c r="TAM109" s="229"/>
      <c r="TAN109" s="229"/>
      <c r="TAO109" s="229"/>
      <c r="TAP109" s="229"/>
      <c r="TAQ109" s="229"/>
      <c r="TAR109" s="229"/>
      <c r="TAS109" s="229"/>
      <c r="TAT109" s="229"/>
      <c r="TAU109" s="229"/>
      <c r="TAV109" s="229"/>
      <c r="TAW109" s="229"/>
      <c r="TAX109" s="229"/>
      <c r="TAY109" s="229"/>
      <c r="TAZ109" s="229"/>
      <c r="TBA109" s="229"/>
      <c r="TBB109" s="229"/>
      <c r="TBC109" s="229"/>
      <c r="TBD109" s="229"/>
      <c r="TBE109" s="229"/>
      <c r="TBF109" s="229"/>
      <c r="TBG109" s="229"/>
      <c r="TBH109" s="229"/>
      <c r="TBI109" s="229"/>
      <c r="TBJ109" s="229"/>
      <c r="TBK109" s="229"/>
      <c r="TBL109" s="229"/>
      <c r="TBM109" s="229"/>
      <c r="TBN109" s="229"/>
      <c r="TBO109" s="229"/>
      <c r="TBP109" s="229"/>
      <c r="TBQ109" s="229"/>
      <c r="TBR109" s="229"/>
      <c r="TBS109" s="229"/>
      <c r="TBT109" s="229"/>
      <c r="TBU109" s="229"/>
      <c r="TBV109" s="229"/>
      <c r="TBW109" s="229"/>
      <c r="TBX109" s="229"/>
      <c r="TBY109" s="229"/>
      <c r="TBZ109" s="229"/>
      <c r="TCA109" s="229"/>
      <c r="TCB109" s="229"/>
      <c r="TCC109" s="229"/>
      <c r="TCD109" s="229"/>
      <c r="TCE109" s="229"/>
      <c r="TCF109" s="229"/>
      <c r="TCG109" s="229"/>
      <c r="TCH109" s="229"/>
      <c r="TCI109" s="229"/>
      <c r="TCJ109" s="229"/>
      <c r="TCK109" s="229"/>
      <c r="TCL109" s="229"/>
      <c r="TCM109" s="229"/>
      <c r="TCN109" s="229"/>
      <c r="TCO109" s="229"/>
      <c r="TCP109" s="229"/>
      <c r="TCQ109" s="229"/>
      <c r="TCR109" s="229"/>
      <c r="TCS109" s="229"/>
      <c r="TCT109" s="229"/>
      <c r="TCU109" s="229"/>
      <c r="TCV109" s="229"/>
      <c r="TCW109" s="229"/>
      <c r="TCX109" s="229"/>
      <c r="TCY109" s="229"/>
      <c r="TCZ109" s="229"/>
      <c r="TDA109" s="229"/>
      <c r="TDB109" s="229"/>
      <c r="TDC109" s="229"/>
      <c r="TDD109" s="229"/>
      <c r="TDE109" s="229"/>
      <c r="TDF109" s="229"/>
      <c r="TDG109" s="229"/>
      <c r="TDH109" s="229"/>
      <c r="TDI109" s="229"/>
      <c r="TDJ109" s="229"/>
      <c r="TDK109" s="229"/>
      <c r="TDL109" s="229"/>
      <c r="TDM109" s="229"/>
      <c r="TDN109" s="229"/>
      <c r="TDO109" s="229"/>
      <c r="TDP109" s="229"/>
      <c r="TDQ109" s="229"/>
      <c r="TDR109" s="229"/>
      <c r="TDS109" s="229"/>
      <c r="TDT109" s="229"/>
      <c r="TDU109" s="229"/>
      <c r="TDV109" s="229"/>
      <c r="TDW109" s="229"/>
      <c r="TDX109" s="229"/>
      <c r="TDY109" s="229"/>
      <c r="TDZ109" s="229"/>
      <c r="TEA109" s="229"/>
      <c r="TEB109" s="229"/>
      <c r="TEC109" s="229"/>
      <c r="TED109" s="229"/>
      <c r="TEE109" s="229"/>
      <c r="TEF109" s="229"/>
      <c r="TEG109" s="229"/>
      <c r="TEH109" s="229"/>
      <c r="TEI109" s="229"/>
      <c r="TEJ109" s="229"/>
      <c r="TEK109" s="229"/>
      <c r="TEL109" s="229"/>
      <c r="TEM109" s="229"/>
      <c r="TEN109" s="229"/>
      <c r="TEO109" s="229"/>
      <c r="TEP109" s="229"/>
      <c r="TEQ109" s="229"/>
      <c r="TER109" s="229"/>
      <c r="TES109" s="229"/>
      <c r="TET109" s="229"/>
      <c r="TEU109" s="229"/>
      <c r="TEV109" s="229"/>
      <c r="TEW109" s="229"/>
      <c r="TEX109" s="229"/>
      <c r="TEY109" s="229"/>
      <c r="TEZ109" s="229"/>
      <c r="TFA109" s="229"/>
      <c r="TFB109" s="229"/>
      <c r="TFC109" s="229"/>
      <c r="TFD109" s="229"/>
      <c r="TFE109" s="229"/>
      <c r="TFF109" s="229"/>
      <c r="TFG109" s="229"/>
      <c r="TFH109" s="229"/>
      <c r="TFI109" s="229"/>
      <c r="TFJ109" s="229"/>
      <c r="TFK109" s="229"/>
      <c r="TFL109" s="229"/>
      <c r="TFM109" s="229"/>
      <c r="TFN109" s="229"/>
      <c r="TFO109" s="229"/>
      <c r="TFP109" s="229"/>
      <c r="TFQ109" s="229"/>
      <c r="TFR109" s="229"/>
      <c r="TFS109" s="229"/>
      <c r="TFT109" s="229"/>
      <c r="TFU109" s="229"/>
      <c r="TFV109" s="229"/>
      <c r="TFW109" s="229"/>
      <c r="TFX109" s="229"/>
      <c r="TFY109" s="229"/>
      <c r="TFZ109" s="229"/>
      <c r="TGA109" s="229"/>
      <c r="TGB109" s="229"/>
      <c r="TGC109" s="229"/>
      <c r="TGD109" s="229"/>
      <c r="TGE109" s="229"/>
      <c r="TGF109" s="229"/>
      <c r="TGG109" s="229"/>
      <c r="TGH109" s="229"/>
      <c r="TGI109" s="229"/>
      <c r="TGJ109" s="229"/>
      <c r="TGK109" s="229"/>
      <c r="TGL109" s="229"/>
      <c r="TGM109" s="229"/>
      <c r="TGN109" s="229"/>
      <c r="TGO109" s="229"/>
      <c r="TGP109" s="229"/>
      <c r="TGQ109" s="229"/>
      <c r="TGR109" s="229"/>
      <c r="TGS109" s="229"/>
      <c r="TGT109" s="229"/>
      <c r="TGU109" s="229"/>
      <c r="TGV109" s="229"/>
      <c r="TGW109" s="229"/>
      <c r="TGX109" s="229"/>
      <c r="TGY109" s="229"/>
      <c r="TGZ109" s="229"/>
      <c r="THA109" s="229"/>
      <c r="THB109" s="229"/>
      <c r="THC109" s="229"/>
      <c r="THD109" s="229"/>
      <c r="THE109" s="229"/>
      <c r="THF109" s="229"/>
      <c r="THG109" s="229"/>
      <c r="THH109" s="229"/>
      <c r="THI109" s="229"/>
      <c r="THJ109" s="229"/>
      <c r="THK109" s="229"/>
      <c r="THL109" s="229"/>
      <c r="THM109" s="229"/>
      <c r="THN109" s="229"/>
      <c r="THO109" s="229"/>
      <c r="THP109" s="229"/>
      <c r="THQ109" s="229"/>
      <c r="THR109" s="229"/>
      <c r="THS109" s="229"/>
      <c r="THT109" s="229"/>
      <c r="THU109" s="229"/>
      <c r="THV109" s="229"/>
      <c r="THW109" s="229"/>
      <c r="THX109" s="229"/>
      <c r="THY109" s="229"/>
      <c r="THZ109" s="229"/>
      <c r="TIA109" s="229"/>
      <c r="TIB109" s="229"/>
      <c r="TIC109" s="229"/>
      <c r="TID109" s="229"/>
      <c r="TIE109" s="229"/>
      <c r="TIF109" s="229"/>
      <c r="TIG109" s="229"/>
      <c r="TIH109" s="229"/>
      <c r="TII109" s="229"/>
      <c r="TIJ109" s="229"/>
      <c r="TIK109" s="229"/>
      <c r="TIL109" s="229"/>
      <c r="TIM109" s="229"/>
      <c r="TIN109" s="229"/>
      <c r="TIO109" s="229"/>
      <c r="TIP109" s="229"/>
      <c r="TIQ109" s="229"/>
      <c r="TIR109" s="229"/>
      <c r="TIS109" s="229"/>
      <c r="TIT109" s="229"/>
      <c r="TIU109" s="229"/>
      <c r="TIV109" s="229"/>
      <c r="TIW109" s="229"/>
      <c r="TIX109" s="229"/>
      <c r="TIY109" s="229"/>
      <c r="TIZ109" s="229"/>
      <c r="TJA109" s="229"/>
      <c r="TJB109" s="229"/>
      <c r="TJC109" s="229"/>
      <c r="TJD109" s="229"/>
      <c r="TJE109" s="229"/>
      <c r="TJF109" s="229"/>
      <c r="TJG109" s="229"/>
      <c r="TJH109" s="229"/>
      <c r="TJI109" s="229"/>
      <c r="TJJ109" s="229"/>
      <c r="TJK109" s="229"/>
      <c r="TJL109" s="229"/>
      <c r="TJM109" s="229"/>
      <c r="TJN109" s="229"/>
      <c r="TJO109" s="229"/>
      <c r="TJP109" s="229"/>
      <c r="TJQ109" s="229"/>
      <c r="TJR109" s="229"/>
      <c r="TJS109" s="229"/>
      <c r="TJT109" s="229"/>
      <c r="TJU109" s="229"/>
      <c r="TJV109" s="229"/>
      <c r="TJW109" s="229"/>
      <c r="TJX109" s="229"/>
      <c r="TJY109" s="229"/>
      <c r="TJZ109" s="229"/>
      <c r="TKA109" s="229"/>
      <c r="TKB109" s="229"/>
      <c r="TKC109" s="229"/>
      <c r="TKD109" s="229"/>
      <c r="TKE109" s="229"/>
      <c r="TKF109" s="229"/>
      <c r="TKG109" s="229"/>
      <c r="TKH109" s="229"/>
      <c r="TKI109" s="229"/>
      <c r="TKJ109" s="229"/>
      <c r="TKK109" s="229"/>
      <c r="TKL109" s="229"/>
      <c r="TKM109" s="229"/>
      <c r="TKN109" s="229"/>
      <c r="TKO109" s="229"/>
      <c r="TKP109" s="229"/>
      <c r="TKQ109" s="229"/>
      <c r="TKR109" s="229"/>
      <c r="TKS109" s="229"/>
      <c r="TKT109" s="229"/>
      <c r="TKU109" s="229"/>
      <c r="TKV109" s="229"/>
      <c r="TKW109" s="229"/>
      <c r="TKX109" s="229"/>
      <c r="TKY109" s="229"/>
      <c r="TKZ109" s="229"/>
      <c r="TLA109" s="229"/>
      <c r="TLB109" s="229"/>
      <c r="TLC109" s="229"/>
      <c r="TLD109" s="229"/>
      <c r="TLE109" s="229"/>
      <c r="TLF109" s="229"/>
      <c r="TLG109" s="229"/>
      <c r="TLH109" s="229"/>
      <c r="TLI109" s="229"/>
      <c r="TLJ109" s="229"/>
      <c r="TLK109" s="229"/>
      <c r="TLL109" s="229"/>
      <c r="TLM109" s="229"/>
      <c r="TLN109" s="229"/>
      <c r="TLO109" s="229"/>
      <c r="TLP109" s="229"/>
      <c r="TLQ109" s="229"/>
      <c r="TLR109" s="229"/>
      <c r="TLS109" s="229"/>
      <c r="TLT109" s="229"/>
      <c r="TLU109" s="229"/>
      <c r="TLV109" s="229"/>
      <c r="TLW109" s="229"/>
      <c r="TLX109" s="229"/>
      <c r="TLY109" s="229"/>
      <c r="TLZ109" s="229"/>
      <c r="TMA109" s="229"/>
      <c r="TMB109" s="229"/>
      <c r="TMC109" s="229"/>
      <c r="TMD109" s="229"/>
      <c r="TME109" s="229"/>
      <c r="TMF109" s="229"/>
      <c r="TMG109" s="229"/>
      <c r="TMH109" s="229"/>
      <c r="TMI109" s="229"/>
      <c r="TMJ109" s="229"/>
      <c r="TMK109" s="229"/>
      <c r="TML109" s="229"/>
      <c r="TMM109" s="229"/>
      <c r="TMN109" s="229"/>
      <c r="TMO109" s="229"/>
      <c r="TMP109" s="229"/>
      <c r="TMQ109" s="229"/>
      <c r="TMR109" s="229"/>
      <c r="TMS109" s="229"/>
      <c r="TMT109" s="229"/>
      <c r="TMU109" s="229"/>
      <c r="TMV109" s="229"/>
      <c r="TMW109" s="229"/>
      <c r="TMX109" s="229"/>
      <c r="TMY109" s="229"/>
      <c r="TMZ109" s="229"/>
      <c r="TNA109" s="229"/>
      <c r="TNB109" s="229"/>
      <c r="TNC109" s="229"/>
      <c r="TND109" s="229"/>
      <c r="TNE109" s="229"/>
      <c r="TNF109" s="229"/>
      <c r="TNG109" s="229"/>
      <c r="TNH109" s="229"/>
      <c r="TNI109" s="229"/>
      <c r="TNJ109" s="229"/>
      <c r="TNK109" s="229"/>
      <c r="TNL109" s="229"/>
      <c r="TNM109" s="229"/>
      <c r="TNN109" s="229"/>
      <c r="TNO109" s="229"/>
      <c r="TNP109" s="229"/>
      <c r="TNQ109" s="229"/>
      <c r="TNR109" s="229"/>
      <c r="TNS109" s="229"/>
      <c r="TNT109" s="229"/>
      <c r="TNU109" s="229"/>
      <c r="TNV109" s="229"/>
      <c r="TNW109" s="229"/>
      <c r="TNX109" s="229"/>
      <c r="TNY109" s="229"/>
      <c r="TNZ109" s="229"/>
      <c r="TOA109" s="229"/>
      <c r="TOB109" s="229"/>
      <c r="TOC109" s="229"/>
      <c r="TOD109" s="229"/>
      <c r="TOE109" s="229"/>
      <c r="TOF109" s="229"/>
      <c r="TOG109" s="229"/>
      <c r="TOH109" s="229"/>
      <c r="TOI109" s="229"/>
      <c r="TOJ109" s="229"/>
      <c r="TOK109" s="229"/>
      <c r="TOL109" s="229"/>
      <c r="TOM109" s="229"/>
      <c r="TON109" s="229"/>
      <c r="TOO109" s="229"/>
      <c r="TOP109" s="229"/>
      <c r="TOQ109" s="229"/>
      <c r="TOR109" s="229"/>
      <c r="TOS109" s="229"/>
      <c r="TOT109" s="229"/>
      <c r="TOU109" s="229"/>
      <c r="TOV109" s="229"/>
      <c r="TOW109" s="229"/>
      <c r="TOX109" s="229"/>
      <c r="TOY109" s="229"/>
      <c r="TOZ109" s="229"/>
      <c r="TPA109" s="229"/>
      <c r="TPB109" s="229"/>
      <c r="TPC109" s="229"/>
      <c r="TPD109" s="229"/>
      <c r="TPE109" s="229"/>
      <c r="TPF109" s="229"/>
      <c r="TPG109" s="229"/>
      <c r="TPH109" s="229"/>
      <c r="TPI109" s="229"/>
      <c r="TPJ109" s="229"/>
      <c r="TPK109" s="229"/>
      <c r="TPL109" s="229"/>
      <c r="TPM109" s="229"/>
      <c r="TPN109" s="229"/>
      <c r="TPO109" s="229"/>
      <c r="TPP109" s="229"/>
      <c r="TPQ109" s="229"/>
      <c r="TPR109" s="229"/>
      <c r="TPS109" s="229"/>
      <c r="TPT109" s="229"/>
      <c r="TPU109" s="229"/>
      <c r="TPV109" s="229"/>
      <c r="TPW109" s="229"/>
      <c r="TPX109" s="229"/>
      <c r="TPY109" s="229"/>
      <c r="TPZ109" s="229"/>
      <c r="TQA109" s="229"/>
      <c r="TQB109" s="229"/>
      <c r="TQC109" s="229"/>
      <c r="TQD109" s="229"/>
      <c r="TQE109" s="229"/>
      <c r="TQF109" s="229"/>
      <c r="TQG109" s="229"/>
      <c r="TQH109" s="229"/>
      <c r="TQI109" s="229"/>
      <c r="TQJ109" s="229"/>
      <c r="TQK109" s="229"/>
      <c r="TQL109" s="229"/>
      <c r="TQM109" s="229"/>
      <c r="TQN109" s="229"/>
      <c r="TQO109" s="229"/>
      <c r="TQP109" s="229"/>
      <c r="TQQ109" s="229"/>
      <c r="TQR109" s="229"/>
      <c r="TQS109" s="229"/>
      <c r="TQT109" s="229"/>
      <c r="TQU109" s="229"/>
      <c r="TQV109" s="229"/>
      <c r="TQW109" s="229"/>
      <c r="TQX109" s="229"/>
      <c r="TQY109" s="229"/>
      <c r="TQZ109" s="229"/>
      <c r="TRA109" s="229"/>
      <c r="TRB109" s="229"/>
      <c r="TRC109" s="229"/>
      <c r="TRD109" s="229"/>
      <c r="TRE109" s="229"/>
      <c r="TRF109" s="229"/>
      <c r="TRG109" s="229"/>
      <c r="TRH109" s="229"/>
      <c r="TRI109" s="229"/>
      <c r="TRJ109" s="229"/>
      <c r="TRK109" s="229"/>
      <c r="TRL109" s="229"/>
      <c r="TRM109" s="229"/>
      <c r="TRN109" s="229"/>
      <c r="TRO109" s="229"/>
      <c r="TRP109" s="229"/>
      <c r="TRQ109" s="229"/>
      <c r="TRR109" s="229"/>
      <c r="TRS109" s="229"/>
      <c r="TRT109" s="229"/>
      <c r="TRU109" s="229"/>
      <c r="TRV109" s="229"/>
      <c r="TRW109" s="229"/>
      <c r="TRX109" s="229"/>
      <c r="TRY109" s="229"/>
      <c r="TRZ109" s="229"/>
      <c r="TSA109" s="229"/>
      <c r="TSB109" s="229"/>
      <c r="TSC109" s="229"/>
      <c r="TSD109" s="229"/>
      <c r="TSE109" s="229"/>
      <c r="TSF109" s="229"/>
      <c r="TSG109" s="229"/>
      <c r="TSH109" s="229"/>
      <c r="TSI109" s="229"/>
      <c r="TSJ109" s="229"/>
      <c r="TSK109" s="229"/>
      <c r="TSL109" s="229"/>
      <c r="TSM109" s="229"/>
      <c r="TSN109" s="229"/>
      <c r="TSO109" s="229"/>
      <c r="TSP109" s="229"/>
      <c r="TSQ109" s="229"/>
      <c r="TSR109" s="229"/>
      <c r="TSS109" s="229"/>
      <c r="TST109" s="229"/>
      <c r="TSU109" s="229"/>
      <c r="TSV109" s="229"/>
      <c r="TSW109" s="229"/>
      <c r="TSX109" s="229"/>
      <c r="TSY109" s="229"/>
      <c r="TSZ109" s="229"/>
      <c r="TTA109" s="229"/>
      <c r="TTB109" s="229"/>
      <c r="TTC109" s="229"/>
      <c r="TTD109" s="229"/>
      <c r="TTE109" s="229"/>
      <c r="TTF109" s="229"/>
      <c r="TTG109" s="229"/>
      <c r="TTH109" s="229"/>
      <c r="TTI109" s="229"/>
      <c r="TTJ109" s="229"/>
      <c r="TTK109" s="229"/>
      <c r="TTL109" s="229"/>
      <c r="TTM109" s="229"/>
      <c r="TTN109" s="229"/>
      <c r="TTO109" s="229"/>
      <c r="TTP109" s="229"/>
      <c r="TTQ109" s="229"/>
      <c r="TTR109" s="229"/>
      <c r="TTS109" s="229"/>
      <c r="TTT109" s="229"/>
      <c r="TTU109" s="229"/>
      <c r="TTV109" s="229"/>
      <c r="TTW109" s="229"/>
      <c r="TTX109" s="229"/>
      <c r="TTY109" s="229"/>
      <c r="TTZ109" s="229"/>
      <c r="TUA109" s="229"/>
      <c r="TUB109" s="229"/>
      <c r="TUC109" s="229"/>
      <c r="TUD109" s="229"/>
      <c r="TUE109" s="229"/>
      <c r="TUF109" s="229"/>
      <c r="TUG109" s="229"/>
      <c r="TUH109" s="229"/>
      <c r="TUI109" s="229"/>
      <c r="TUJ109" s="229"/>
      <c r="TUK109" s="229"/>
      <c r="TUL109" s="229"/>
      <c r="TUM109" s="229"/>
      <c r="TUN109" s="229"/>
      <c r="TUO109" s="229"/>
      <c r="TUP109" s="229"/>
      <c r="TUQ109" s="229"/>
      <c r="TUR109" s="229"/>
      <c r="TUS109" s="229"/>
      <c r="TUT109" s="229"/>
      <c r="TUU109" s="229"/>
      <c r="TUV109" s="229"/>
      <c r="TUW109" s="229"/>
      <c r="TUX109" s="229"/>
      <c r="TUY109" s="229"/>
      <c r="TUZ109" s="229"/>
      <c r="TVA109" s="229"/>
      <c r="TVB109" s="229"/>
      <c r="TVC109" s="229"/>
      <c r="TVD109" s="229"/>
      <c r="TVE109" s="229"/>
      <c r="TVF109" s="229"/>
      <c r="TVG109" s="229"/>
      <c r="TVH109" s="229"/>
      <c r="TVI109" s="229"/>
      <c r="TVJ109" s="229"/>
      <c r="TVK109" s="229"/>
      <c r="TVL109" s="229"/>
      <c r="TVM109" s="229"/>
      <c r="TVN109" s="229"/>
      <c r="TVO109" s="229"/>
      <c r="TVP109" s="229"/>
      <c r="TVQ109" s="229"/>
      <c r="TVR109" s="229"/>
      <c r="TVS109" s="229"/>
      <c r="TVT109" s="229"/>
      <c r="TVU109" s="229"/>
      <c r="TVV109" s="229"/>
      <c r="TVW109" s="229"/>
      <c r="TVX109" s="229"/>
      <c r="TVY109" s="229"/>
      <c r="TVZ109" s="229"/>
      <c r="TWA109" s="229"/>
      <c r="TWB109" s="229"/>
      <c r="TWC109" s="229"/>
      <c r="TWD109" s="229"/>
      <c r="TWE109" s="229"/>
      <c r="TWF109" s="229"/>
      <c r="TWG109" s="229"/>
      <c r="TWH109" s="229"/>
      <c r="TWI109" s="229"/>
      <c r="TWJ109" s="229"/>
      <c r="TWK109" s="229"/>
      <c r="TWL109" s="229"/>
      <c r="TWM109" s="229"/>
      <c r="TWN109" s="229"/>
      <c r="TWO109" s="229"/>
      <c r="TWP109" s="229"/>
      <c r="TWQ109" s="229"/>
      <c r="TWR109" s="229"/>
      <c r="TWS109" s="229"/>
      <c r="TWT109" s="229"/>
      <c r="TWU109" s="229"/>
      <c r="TWV109" s="229"/>
      <c r="TWW109" s="229"/>
      <c r="TWX109" s="229"/>
      <c r="TWY109" s="229"/>
      <c r="TWZ109" s="229"/>
      <c r="TXA109" s="229"/>
      <c r="TXB109" s="229"/>
      <c r="TXC109" s="229"/>
      <c r="TXD109" s="229"/>
      <c r="TXE109" s="229"/>
      <c r="TXF109" s="229"/>
      <c r="TXG109" s="229"/>
      <c r="TXH109" s="229"/>
      <c r="TXI109" s="229"/>
      <c r="TXJ109" s="229"/>
      <c r="TXK109" s="229"/>
      <c r="TXL109" s="229"/>
      <c r="TXM109" s="229"/>
      <c r="TXN109" s="229"/>
      <c r="TXO109" s="229"/>
      <c r="TXP109" s="229"/>
      <c r="TXQ109" s="229"/>
      <c r="TXR109" s="229"/>
      <c r="TXS109" s="229"/>
      <c r="TXT109" s="229"/>
      <c r="TXU109" s="229"/>
      <c r="TXV109" s="229"/>
      <c r="TXW109" s="229"/>
      <c r="TXX109" s="229"/>
      <c r="TXY109" s="229"/>
      <c r="TXZ109" s="229"/>
      <c r="TYA109" s="229"/>
      <c r="TYB109" s="229"/>
      <c r="TYC109" s="229"/>
      <c r="TYD109" s="229"/>
      <c r="TYE109" s="229"/>
      <c r="TYF109" s="229"/>
      <c r="TYG109" s="229"/>
      <c r="TYH109" s="229"/>
      <c r="TYI109" s="229"/>
      <c r="TYJ109" s="229"/>
      <c r="TYK109" s="229"/>
      <c r="TYL109" s="229"/>
      <c r="TYM109" s="229"/>
      <c r="TYN109" s="229"/>
      <c r="TYO109" s="229"/>
      <c r="TYP109" s="229"/>
      <c r="TYQ109" s="229"/>
      <c r="TYR109" s="229"/>
      <c r="TYS109" s="229"/>
      <c r="TYT109" s="229"/>
      <c r="TYU109" s="229"/>
      <c r="TYV109" s="229"/>
      <c r="TYW109" s="229"/>
      <c r="TYX109" s="229"/>
      <c r="TYY109" s="229"/>
      <c r="TYZ109" s="229"/>
      <c r="TZA109" s="229"/>
      <c r="TZB109" s="229"/>
      <c r="TZC109" s="229"/>
      <c r="TZD109" s="229"/>
      <c r="TZE109" s="229"/>
      <c r="TZF109" s="229"/>
      <c r="TZG109" s="229"/>
      <c r="TZH109" s="229"/>
      <c r="TZI109" s="229"/>
      <c r="TZJ109" s="229"/>
      <c r="TZK109" s="229"/>
      <c r="TZL109" s="229"/>
      <c r="TZM109" s="229"/>
      <c r="TZN109" s="229"/>
      <c r="TZO109" s="229"/>
      <c r="TZP109" s="229"/>
      <c r="TZQ109" s="229"/>
      <c r="TZR109" s="229"/>
      <c r="TZS109" s="229"/>
      <c r="TZT109" s="229"/>
      <c r="TZU109" s="229"/>
      <c r="TZV109" s="229"/>
      <c r="TZW109" s="229"/>
      <c r="TZX109" s="229"/>
      <c r="TZY109" s="229"/>
      <c r="TZZ109" s="229"/>
      <c r="UAA109" s="229"/>
      <c r="UAB109" s="229"/>
      <c r="UAC109" s="229"/>
      <c r="UAD109" s="229"/>
      <c r="UAE109" s="229"/>
      <c r="UAF109" s="229"/>
      <c r="UAG109" s="229"/>
      <c r="UAH109" s="229"/>
      <c r="UAI109" s="229"/>
      <c r="UAJ109" s="229"/>
      <c r="UAK109" s="229"/>
      <c r="UAL109" s="229"/>
      <c r="UAM109" s="229"/>
      <c r="UAN109" s="229"/>
      <c r="UAO109" s="229"/>
      <c r="UAP109" s="229"/>
      <c r="UAQ109" s="229"/>
      <c r="UAR109" s="229"/>
      <c r="UAS109" s="229"/>
      <c r="UAT109" s="229"/>
      <c r="UAU109" s="229"/>
      <c r="UAV109" s="229"/>
      <c r="UAW109" s="229"/>
      <c r="UAX109" s="229"/>
      <c r="UAY109" s="229"/>
      <c r="UAZ109" s="229"/>
      <c r="UBA109" s="229"/>
      <c r="UBB109" s="229"/>
      <c r="UBC109" s="229"/>
      <c r="UBD109" s="229"/>
      <c r="UBE109" s="229"/>
      <c r="UBF109" s="229"/>
      <c r="UBG109" s="229"/>
      <c r="UBH109" s="229"/>
      <c r="UBI109" s="229"/>
      <c r="UBJ109" s="229"/>
      <c r="UBK109" s="229"/>
      <c r="UBL109" s="229"/>
      <c r="UBM109" s="229"/>
      <c r="UBN109" s="229"/>
      <c r="UBO109" s="229"/>
      <c r="UBP109" s="229"/>
      <c r="UBQ109" s="229"/>
      <c r="UBR109" s="229"/>
      <c r="UBS109" s="229"/>
      <c r="UBT109" s="229"/>
      <c r="UBU109" s="229"/>
      <c r="UBV109" s="229"/>
      <c r="UBW109" s="229"/>
      <c r="UBX109" s="229"/>
      <c r="UBY109" s="229"/>
      <c r="UBZ109" s="229"/>
      <c r="UCA109" s="229"/>
      <c r="UCB109" s="229"/>
      <c r="UCC109" s="229"/>
      <c r="UCD109" s="229"/>
      <c r="UCE109" s="229"/>
      <c r="UCF109" s="229"/>
      <c r="UCG109" s="229"/>
      <c r="UCH109" s="229"/>
      <c r="UCI109" s="229"/>
      <c r="UCJ109" s="229"/>
      <c r="UCK109" s="229"/>
      <c r="UCL109" s="229"/>
      <c r="UCM109" s="229"/>
      <c r="UCN109" s="229"/>
      <c r="UCO109" s="229"/>
      <c r="UCP109" s="229"/>
      <c r="UCQ109" s="229"/>
      <c r="UCR109" s="229"/>
      <c r="UCS109" s="229"/>
      <c r="UCT109" s="229"/>
      <c r="UCU109" s="229"/>
      <c r="UCV109" s="229"/>
      <c r="UCW109" s="229"/>
      <c r="UCX109" s="229"/>
      <c r="UCY109" s="229"/>
      <c r="UCZ109" s="229"/>
      <c r="UDA109" s="229"/>
      <c r="UDB109" s="229"/>
      <c r="UDC109" s="229"/>
      <c r="UDD109" s="229"/>
      <c r="UDE109" s="229"/>
      <c r="UDF109" s="229"/>
      <c r="UDG109" s="229"/>
      <c r="UDH109" s="229"/>
      <c r="UDI109" s="229"/>
      <c r="UDJ109" s="229"/>
      <c r="UDK109" s="229"/>
      <c r="UDL109" s="229"/>
      <c r="UDM109" s="229"/>
      <c r="UDN109" s="229"/>
      <c r="UDO109" s="229"/>
      <c r="UDP109" s="229"/>
      <c r="UDQ109" s="229"/>
      <c r="UDR109" s="229"/>
      <c r="UDS109" s="229"/>
      <c r="UDT109" s="229"/>
      <c r="UDU109" s="229"/>
      <c r="UDV109" s="229"/>
      <c r="UDW109" s="229"/>
      <c r="UDX109" s="229"/>
      <c r="UDY109" s="229"/>
      <c r="UDZ109" s="229"/>
      <c r="UEA109" s="229"/>
      <c r="UEB109" s="229"/>
      <c r="UEC109" s="229"/>
      <c r="UED109" s="229"/>
      <c r="UEE109" s="229"/>
      <c r="UEF109" s="229"/>
      <c r="UEG109" s="229"/>
      <c r="UEH109" s="229"/>
      <c r="UEI109" s="229"/>
      <c r="UEJ109" s="229"/>
      <c r="UEK109" s="229"/>
      <c r="UEL109" s="229"/>
      <c r="UEM109" s="229"/>
      <c r="UEN109" s="229"/>
      <c r="UEO109" s="229"/>
      <c r="UEP109" s="229"/>
      <c r="UEQ109" s="229"/>
      <c r="UER109" s="229"/>
      <c r="UES109" s="229"/>
      <c r="UET109" s="229"/>
      <c r="UEU109" s="229"/>
      <c r="UEV109" s="229"/>
      <c r="UEW109" s="229"/>
      <c r="UEX109" s="229"/>
      <c r="UEY109" s="229"/>
      <c r="UEZ109" s="229"/>
      <c r="UFA109" s="229"/>
      <c r="UFB109" s="229"/>
      <c r="UFC109" s="229"/>
      <c r="UFD109" s="229"/>
      <c r="UFE109" s="229"/>
      <c r="UFF109" s="229"/>
      <c r="UFG109" s="229"/>
      <c r="UFH109" s="229"/>
      <c r="UFI109" s="229"/>
      <c r="UFJ109" s="229"/>
      <c r="UFK109" s="229"/>
      <c r="UFL109" s="229"/>
      <c r="UFM109" s="229"/>
      <c r="UFN109" s="229"/>
      <c r="UFO109" s="229"/>
      <c r="UFP109" s="229"/>
      <c r="UFQ109" s="229"/>
      <c r="UFR109" s="229"/>
      <c r="UFS109" s="229"/>
      <c r="UFT109" s="229"/>
      <c r="UFU109" s="229"/>
      <c r="UFV109" s="229"/>
      <c r="UFW109" s="229"/>
      <c r="UFX109" s="229"/>
      <c r="UFY109" s="229"/>
      <c r="UFZ109" s="229"/>
      <c r="UGA109" s="229"/>
      <c r="UGB109" s="229"/>
      <c r="UGC109" s="229"/>
      <c r="UGD109" s="229"/>
      <c r="UGE109" s="229"/>
      <c r="UGF109" s="229"/>
      <c r="UGG109" s="229"/>
      <c r="UGH109" s="229"/>
      <c r="UGI109" s="229"/>
      <c r="UGJ109" s="229"/>
      <c r="UGK109" s="229"/>
      <c r="UGL109" s="229"/>
      <c r="UGM109" s="229"/>
      <c r="UGN109" s="229"/>
      <c r="UGO109" s="229"/>
      <c r="UGP109" s="229"/>
      <c r="UGQ109" s="229"/>
      <c r="UGR109" s="229"/>
      <c r="UGS109" s="229"/>
      <c r="UGT109" s="229"/>
      <c r="UGU109" s="229"/>
      <c r="UGV109" s="229"/>
      <c r="UGW109" s="229"/>
      <c r="UGX109" s="229"/>
      <c r="UGY109" s="229"/>
      <c r="UGZ109" s="229"/>
      <c r="UHA109" s="229"/>
      <c r="UHB109" s="229"/>
      <c r="UHC109" s="229"/>
      <c r="UHD109" s="229"/>
      <c r="UHE109" s="229"/>
      <c r="UHF109" s="229"/>
      <c r="UHG109" s="229"/>
      <c r="UHH109" s="229"/>
      <c r="UHI109" s="229"/>
      <c r="UHJ109" s="229"/>
      <c r="UHK109" s="229"/>
      <c r="UHL109" s="229"/>
      <c r="UHM109" s="229"/>
      <c r="UHN109" s="229"/>
      <c r="UHO109" s="229"/>
      <c r="UHP109" s="229"/>
      <c r="UHQ109" s="229"/>
      <c r="UHR109" s="229"/>
      <c r="UHS109" s="229"/>
      <c r="UHT109" s="229"/>
      <c r="UHU109" s="229"/>
      <c r="UHV109" s="229"/>
      <c r="UHW109" s="229"/>
      <c r="UHX109" s="229"/>
      <c r="UHY109" s="229"/>
      <c r="UHZ109" s="229"/>
      <c r="UIA109" s="229"/>
      <c r="UIB109" s="229"/>
      <c r="UIC109" s="229"/>
      <c r="UID109" s="229"/>
      <c r="UIE109" s="229"/>
      <c r="UIF109" s="229"/>
      <c r="UIG109" s="229"/>
      <c r="UIH109" s="229"/>
      <c r="UII109" s="229"/>
      <c r="UIJ109" s="229"/>
      <c r="UIK109" s="229"/>
      <c r="UIL109" s="229"/>
      <c r="UIM109" s="229"/>
      <c r="UIN109" s="229"/>
      <c r="UIO109" s="229"/>
      <c r="UIP109" s="229"/>
      <c r="UIQ109" s="229"/>
      <c r="UIR109" s="229"/>
      <c r="UIS109" s="229"/>
      <c r="UIT109" s="229"/>
      <c r="UIU109" s="229"/>
      <c r="UIV109" s="229"/>
      <c r="UIW109" s="229"/>
      <c r="UIX109" s="229"/>
      <c r="UIY109" s="229"/>
      <c r="UIZ109" s="229"/>
      <c r="UJA109" s="229"/>
      <c r="UJB109" s="229"/>
      <c r="UJC109" s="229"/>
      <c r="UJD109" s="229"/>
      <c r="UJE109" s="229"/>
      <c r="UJF109" s="229"/>
      <c r="UJG109" s="229"/>
      <c r="UJH109" s="229"/>
      <c r="UJI109" s="229"/>
      <c r="UJJ109" s="229"/>
      <c r="UJK109" s="229"/>
      <c r="UJL109" s="229"/>
      <c r="UJM109" s="229"/>
      <c r="UJN109" s="229"/>
      <c r="UJO109" s="229"/>
      <c r="UJP109" s="229"/>
      <c r="UJQ109" s="229"/>
      <c r="UJR109" s="229"/>
      <c r="UJS109" s="229"/>
      <c r="UJT109" s="229"/>
      <c r="UJU109" s="229"/>
      <c r="UJV109" s="229"/>
      <c r="UJW109" s="229"/>
      <c r="UJX109" s="229"/>
      <c r="UJY109" s="229"/>
      <c r="UJZ109" s="229"/>
      <c r="UKA109" s="229"/>
      <c r="UKB109" s="229"/>
      <c r="UKC109" s="229"/>
      <c r="UKD109" s="229"/>
      <c r="UKE109" s="229"/>
      <c r="UKF109" s="229"/>
      <c r="UKG109" s="229"/>
      <c r="UKH109" s="229"/>
      <c r="UKI109" s="229"/>
      <c r="UKJ109" s="229"/>
      <c r="UKK109" s="229"/>
      <c r="UKL109" s="229"/>
      <c r="UKM109" s="229"/>
      <c r="UKN109" s="229"/>
      <c r="UKO109" s="229"/>
      <c r="UKP109" s="229"/>
      <c r="UKQ109" s="229"/>
      <c r="UKR109" s="229"/>
      <c r="UKS109" s="229"/>
      <c r="UKT109" s="229"/>
      <c r="UKU109" s="229"/>
      <c r="UKV109" s="229"/>
      <c r="UKW109" s="229"/>
      <c r="UKX109" s="229"/>
      <c r="UKY109" s="229"/>
      <c r="UKZ109" s="229"/>
      <c r="ULA109" s="229"/>
      <c r="ULB109" s="229"/>
      <c r="ULC109" s="229"/>
      <c r="ULD109" s="229"/>
      <c r="ULE109" s="229"/>
      <c r="ULF109" s="229"/>
      <c r="ULG109" s="229"/>
      <c r="ULH109" s="229"/>
      <c r="ULI109" s="229"/>
      <c r="ULJ109" s="229"/>
      <c r="ULK109" s="229"/>
      <c r="ULL109" s="229"/>
      <c r="ULM109" s="229"/>
      <c r="ULN109" s="229"/>
      <c r="ULO109" s="229"/>
      <c r="ULP109" s="229"/>
      <c r="ULQ109" s="229"/>
      <c r="ULR109" s="229"/>
      <c r="ULS109" s="229"/>
      <c r="ULT109" s="229"/>
      <c r="ULU109" s="229"/>
      <c r="ULV109" s="229"/>
      <c r="ULW109" s="229"/>
      <c r="ULX109" s="229"/>
      <c r="ULY109" s="229"/>
      <c r="ULZ109" s="229"/>
      <c r="UMA109" s="229"/>
      <c r="UMB109" s="229"/>
      <c r="UMC109" s="229"/>
      <c r="UMD109" s="229"/>
      <c r="UME109" s="229"/>
      <c r="UMF109" s="229"/>
      <c r="UMG109" s="229"/>
      <c r="UMH109" s="229"/>
      <c r="UMI109" s="229"/>
      <c r="UMJ109" s="229"/>
      <c r="UMK109" s="229"/>
      <c r="UML109" s="229"/>
      <c r="UMM109" s="229"/>
      <c r="UMN109" s="229"/>
      <c r="UMO109" s="229"/>
      <c r="UMP109" s="229"/>
      <c r="UMQ109" s="229"/>
      <c r="UMR109" s="229"/>
      <c r="UMS109" s="229"/>
      <c r="UMT109" s="229"/>
      <c r="UMU109" s="229"/>
      <c r="UMV109" s="229"/>
      <c r="UMW109" s="229"/>
      <c r="UMX109" s="229"/>
      <c r="UMY109" s="229"/>
      <c r="UMZ109" s="229"/>
      <c r="UNA109" s="229"/>
      <c r="UNB109" s="229"/>
      <c r="UNC109" s="229"/>
      <c r="UND109" s="229"/>
      <c r="UNE109" s="229"/>
      <c r="UNF109" s="229"/>
      <c r="UNG109" s="229"/>
      <c r="UNH109" s="229"/>
      <c r="UNI109" s="229"/>
      <c r="UNJ109" s="229"/>
      <c r="UNK109" s="229"/>
      <c r="UNL109" s="229"/>
      <c r="UNM109" s="229"/>
      <c r="UNN109" s="229"/>
      <c r="UNO109" s="229"/>
      <c r="UNP109" s="229"/>
      <c r="UNQ109" s="229"/>
      <c r="UNR109" s="229"/>
      <c r="UNS109" s="229"/>
      <c r="UNT109" s="229"/>
      <c r="UNU109" s="229"/>
      <c r="UNV109" s="229"/>
      <c r="UNW109" s="229"/>
      <c r="UNX109" s="229"/>
      <c r="UNY109" s="229"/>
      <c r="UNZ109" s="229"/>
      <c r="UOA109" s="229"/>
      <c r="UOB109" s="229"/>
      <c r="UOC109" s="229"/>
      <c r="UOD109" s="229"/>
      <c r="UOE109" s="229"/>
      <c r="UOF109" s="229"/>
      <c r="UOG109" s="229"/>
      <c r="UOH109" s="229"/>
      <c r="UOI109" s="229"/>
      <c r="UOJ109" s="229"/>
      <c r="UOK109" s="229"/>
      <c r="UOL109" s="229"/>
      <c r="UOM109" s="229"/>
      <c r="UON109" s="229"/>
      <c r="UOO109" s="229"/>
      <c r="UOP109" s="229"/>
      <c r="UOQ109" s="229"/>
      <c r="UOR109" s="229"/>
      <c r="UOS109" s="229"/>
      <c r="UOT109" s="229"/>
      <c r="UOU109" s="229"/>
      <c r="UOV109" s="229"/>
      <c r="UOW109" s="229"/>
      <c r="UOX109" s="229"/>
      <c r="UOY109" s="229"/>
      <c r="UOZ109" s="229"/>
      <c r="UPA109" s="229"/>
      <c r="UPB109" s="229"/>
      <c r="UPC109" s="229"/>
      <c r="UPD109" s="229"/>
      <c r="UPE109" s="229"/>
      <c r="UPF109" s="229"/>
      <c r="UPG109" s="229"/>
      <c r="UPH109" s="229"/>
      <c r="UPI109" s="229"/>
      <c r="UPJ109" s="229"/>
      <c r="UPK109" s="229"/>
      <c r="UPL109" s="229"/>
      <c r="UPM109" s="229"/>
      <c r="UPN109" s="229"/>
      <c r="UPO109" s="229"/>
      <c r="UPP109" s="229"/>
      <c r="UPQ109" s="229"/>
      <c r="UPR109" s="229"/>
      <c r="UPS109" s="229"/>
      <c r="UPT109" s="229"/>
      <c r="UPU109" s="229"/>
      <c r="UPV109" s="229"/>
      <c r="UPW109" s="229"/>
      <c r="UPX109" s="229"/>
      <c r="UPY109" s="229"/>
      <c r="UPZ109" s="229"/>
      <c r="UQA109" s="229"/>
      <c r="UQB109" s="229"/>
      <c r="UQC109" s="229"/>
      <c r="UQD109" s="229"/>
      <c r="UQE109" s="229"/>
      <c r="UQF109" s="229"/>
      <c r="UQG109" s="229"/>
      <c r="UQH109" s="229"/>
      <c r="UQI109" s="229"/>
      <c r="UQJ109" s="229"/>
      <c r="UQK109" s="229"/>
      <c r="UQL109" s="229"/>
      <c r="UQM109" s="229"/>
      <c r="UQN109" s="229"/>
      <c r="UQO109" s="229"/>
      <c r="UQP109" s="229"/>
      <c r="UQQ109" s="229"/>
      <c r="UQR109" s="229"/>
      <c r="UQS109" s="229"/>
      <c r="UQT109" s="229"/>
      <c r="UQU109" s="229"/>
      <c r="UQV109" s="229"/>
      <c r="UQW109" s="229"/>
      <c r="UQX109" s="229"/>
      <c r="UQY109" s="229"/>
      <c r="UQZ109" s="229"/>
      <c r="URA109" s="229"/>
      <c r="URB109" s="229"/>
      <c r="URC109" s="229"/>
      <c r="URD109" s="229"/>
      <c r="URE109" s="229"/>
      <c r="URF109" s="229"/>
      <c r="URG109" s="229"/>
      <c r="URH109" s="229"/>
      <c r="URI109" s="229"/>
      <c r="URJ109" s="229"/>
      <c r="URK109" s="229"/>
      <c r="URL109" s="229"/>
      <c r="URM109" s="229"/>
      <c r="URN109" s="229"/>
      <c r="URO109" s="229"/>
      <c r="URP109" s="229"/>
      <c r="URQ109" s="229"/>
      <c r="URR109" s="229"/>
      <c r="URS109" s="229"/>
      <c r="URT109" s="229"/>
      <c r="URU109" s="229"/>
      <c r="URV109" s="229"/>
      <c r="URW109" s="229"/>
      <c r="URX109" s="229"/>
      <c r="URY109" s="229"/>
      <c r="URZ109" s="229"/>
      <c r="USA109" s="229"/>
      <c r="USB109" s="229"/>
      <c r="USC109" s="229"/>
      <c r="USD109" s="229"/>
      <c r="USE109" s="229"/>
      <c r="USF109" s="229"/>
      <c r="USG109" s="229"/>
      <c r="USH109" s="229"/>
      <c r="USI109" s="229"/>
      <c r="USJ109" s="229"/>
      <c r="USK109" s="229"/>
      <c r="USL109" s="229"/>
      <c r="USM109" s="229"/>
      <c r="USN109" s="229"/>
      <c r="USO109" s="229"/>
      <c r="USP109" s="229"/>
      <c r="USQ109" s="229"/>
      <c r="USR109" s="229"/>
      <c r="USS109" s="229"/>
      <c r="UST109" s="229"/>
      <c r="USU109" s="229"/>
      <c r="USV109" s="229"/>
      <c r="USW109" s="229"/>
      <c r="USX109" s="229"/>
      <c r="USY109" s="229"/>
      <c r="USZ109" s="229"/>
      <c r="UTA109" s="229"/>
      <c r="UTB109" s="229"/>
      <c r="UTC109" s="229"/>
      <c r="UTD109" s="229"/>
      <c r="UTE109" s="229"/>
      <c r="UTF109" s="229"/>
      <c r="UTG109" s="229"/>
      <c r="UTH109" s="229"/>
      <c r="UTI109" s="229"/>
      <c r="UTJ109" s="229"/>
      <c r="UTK109" s="229"/>
      <c r="UTL109" s="229"/>
      <c r="UTM109" s="229"/>
      <c r="UTN109" s="229"/>
      <c r="UTO109" s="229"/>
      <c r="UTP109" s="229"/>
      <c r="UTQ109" s="229"/>
      <c r="UTR109" s="229"/>
      <c r="UTS109" s="229"/>
      <c r="UTT109" s="229"/>
      <c r="UTU109" s="229"/>
      <c r="UTV109" s="229"/>
      <c r="UTW109" s="229"/>
      <c r="UTX109" s="229"/>
      <c r="UTY109" s="229"/>
      <c r="UTZ109" s="229"/>
      <c r="UUA109" s="229"/>
      <c r="UUB109" s="229"/>
      <c r="UUC109" s="229"/>
      <c r="UUD109" s="229"/>
      <c r="UUE109" s="229"/>
      <c r="UUF109" s="229"/>
      <c r="UUG109" s="229"/>
      <c r="UUH109" s="229"/>
      <c r="UUI109" s="229"/>
      <c r="UUJ109" s="229"/>
      <c r="UUK109" s="229"/>
      <c r="UUL109" s="229"/>
      <c r="UUM109" s="229"/>
      <c r="UUN109" s="229"/>
      <c r="UUO109" s="229"/>
      <c r="UUP109" s="229"/>
      <c r="UUQ109" s="229"/>
      <c r="UUR109" s="229"/>
      <c r="UUS109" s="229"/>
      <c r="UUT109" s="229"/>
      <c r="UUU109" s="229"/>
      <c r="UUV109" s="229"/>
      <c r="UUW109" s="229"/>
      <c r="UUX109" s="229"/>
      <c r="UUY109" s="229"/>
      <c r="UUZ109" s="229"/>
      <c r="UVA109" s="229"/>
      <c r="UVB109" s="229"/>
      <c r="UVC109" s="229"/>
      <c r="UVD109" s="229"/>
      <c r="UVE109" s="229"/>
      <c r="UVF109" s="229"/>
      <c r="UVG109" s="229"/>
      <c r="UVH109" s="229"/>
      <c r="UVI109" s="229"/>
      <c r="UVJ109" s="229"/>
      <c r="UVK109" s="229"/>
      <c r="UVL109" s="229"/>
      <c r="UVM109" s="229"/>
      <c r="UVN109" s="229"/>
      <c r="UVO109" s="229"/>
      <c r="UVP109" s="229"/>
      <c r="UVQ109" s="229"/>
      <c r="UVR109" s="229"/>
      <c r="UVS109" s="229"/>
      <c r="UVT109" s="229"/>
      <c r="UVU109" s="229"/>
      <c r="UVV109" s="229"/>
      <c r="UVW109" s="229"/>
      <c r="UVX109" s="229"/>
      <c r="UVY109" s="229"/>
      <c r="UVZ109" s="229"/>
      <c r="UWA109" s="229"/>
      <c r="UWB109" s="229"/>
      <c r="UWC109" s="229"/>
      <c r="UWD109" s="229"/>
      <c r="UWE109" s="229"/>
      <c r="UWF109" s="229"/>
      <c r="UWG109" s="229"/>
      <c r="UWH109" s="229"/>
      <c r="UWI109" s="229"/>
      <c r="UWJ109" s="229"/>
      <c r="UWK109" s="229"/>
      <c r="UWL109" s="229"/>
      <c r="UWM109" s="229"/>
      <c r="UWN109" s="229"/>
      <c r="UWO109" s="229"/>
      <c r="UWP109" s="229"/>
      <c r="UWQ109" s="229"/>
      <c r="UWR109" s="229"/>
      <c r="UWS109" s="229"/>
      <c r="UWT109" s="229"/>
      <c r="UWU109" s="229"/>
      <c r="UWV109" s="229"/>
      <c r="UWW109" s="229"/>
      <c r="UWX109" s="229"/>
      <c r="UWY109" s="229"/>
      <c r="UWZ109" s="229"/>
      <c r="UXA109" s="229"/>
      <c r="UXB109" s="229"/>
      <c r="UXC109" s="229"/>
      <c r="UXD109" s="229"/>
      <c r="UXE109" s="229"/>
      <c r="UXF109" s="229"/>
      <c r="UXG109" s="229"/>
      <c r="UXH109" s="229"/>
      <c r="UXI109" s="229"/>
      <c r="UXJ109" s="229"/>
      <c r="UXK109" s="229"/>
      <c r="UXL109" s="229"/>
      <c r="UXM109" s="229"/>
      <c r="UXN109" s="229"/>
      <c r="UXO109" s="229"/>
      <c r="UXP109" s="229"/>
      <c r="UXQ109" s="229"/>
      <c r="UXR109" s="229"/>
      <c r="UXS109" s="229"/>
      <c r="UXT109" s="229"/>
      <c r="UXU109" s="229"/>
      <c r="UXV109" s="229"/>
      <c r="UXW109" s="229"/>
      <c r="UXX109" s="229"/>
      <c r="UXY109" s="229"/>
      <c r="UXZ109" s="229"/>
      <c r="UYA109" s="229"/>
      <c r="UYB109" s="229"/>
      <c r="UYC109" s="229"/>
      <c r="UYD109" s="229"/>
      <c r="UYE109" s="229"/>
      <c r="UYF109" s="229"/>
      <c r="UYG109" s="229"/>
      <c r="UYH109" s="229"/>
      <c r="UYI109" s="229"/>
      <c r="UYJ109" s="229"/>
      <c r="UYK109" s="229"/>
      <c r="UYL109" s="229"/>
      <c r="UYM109" s="229"/>
      <c r="UYN109" s="229"/>
      <c r="UYO109" s="229"/>
      <c r="UYP109" s="229"/>
      <c r="UYQ109" s="229"/>
      <c r="UYR109" s="229"/>
      <c r="UYS109" s="229"/>
      <c r="UYT109" s="229"/>
      <c r="UYU109" s="229"/>
      <c r="UYV109" s="229"/>
      <c r="UYW109" s="229"/>
      <c r="UYX109" s="229"/>
      <c r="UYY109" s="229"/>
      <c r="UYZ109" s="229"/>
      <c r="UZA109" s="229"/>
      <c r="UZB109" s="229"/>
      <c r="UZC109" s="229"/>
      <c r="UZD109" s="229"/>
      <c r="UZE109" s="229"/>
      <c r="UZF109" s="229"/>
      <c r="UZG109" s="229"/>
      <c r="UZH109" s="229"/>
      <c r="UZI109" s="229"/>
      <c r="UZJ109" s="229"/>
      <c r="UZK109" s="229"/>
      <c r="UZL109" s="229"/>
      <c r="UZM109" s="229"/>
      <c r="UZN109" s="229"/>
      <c r="UZO109" s="229"/>
      <c r="UZP109" s="229"/>
      <c r="UZQ109" s="229"/>
      <c r="UZR109" s="229"/>
      <c r="UZS109" s="229"/>
      <c r="UZT109" s="229"/>
      <c r="UZU109" s="229"/>
      <c r="UZV109" s="229"/>
      <c r="UZW109" s="229"/>
      <c r="UZX109" s="229"/>
      <c r="UZY109" s="229"/>
      <c r="UZZ109" s="229"/>
      <c r="VAA109" s="229"/>
      <c r="VAB109" s="229"/>
      <c r="VAC109" s="229"/>
      <c r="VAD109" s="229"/>
      <c r="VAE109" s="229"/>
      <c r="VAF109" s="229"/>
      <c r="VAG109" s="229"/>
      <c r="VAH109" s="229"/>
      <c r="VAI109" s="229"/>
      <c r="VAJ109" s="229"/>
      <c r="VAK109" s="229"/>
      <c r="VAL109" s="229"/>
      <c r="VAM109" s="229"/>
      <c r="VAN109" s="229"/>
      <c r="VAO109" s="229"/>
      <c r="VAP109" s="229"/>
      <c r="VAQ109" s="229"/>
      <c r="VAR109" s="229"/>
      <c r="VAS109" s="229"/>
      <c r="VAT109" s="229"/>
      <c r="VAU109" s="229"/>
      <c r="VAV109" s="229"/>
      <c r="VAW109" s="229"/>
      <c r="VAX109" s="229"/>
      <c r="VAY109" s="229"/>
      <c r="VAZ109" s="229"/>
      <c r="VBA109" s="229"/>
      <c r="VBB109" s="229"/>
      <c r="VBC109" s="229"/>
      <c r="VBD109" s="229"/>
      <c r="VBE109" s="229"/>
      <c r="VBF109" s="229"/>
      <c r="VBG109" s="229"/>
      <c r="VBH109" s="229"/>
      <c r="VBI109" s="229"/>
      <c r="VBJ109" s="229"/>
      <c r="VBK109" s="229"/>
      <c r="VBL109" s="229"/>
      <c r="VBM109" s="229"/>
      <c r="VBN109" s="229"/>
      <c r="VBO109" s="229"/>
      <c r="VBP109" s="229"/>
      <c r="VBQ109" s="229"/>
      <c r="VBR109" s="229"/>
      <c r="VBS109" s="229"/>
      <c r="VBT109" s="229"/>
      <c r="VBU109" s="229"/>
      <c r="VBV109" s="229"/>
      <c r="VBW109" s="229"/>
      <c r="VBX109" s="229"/>
      <c r="VBY109" s="229"/>
      <c r="VBZ109" s="229"/>
      <c r="VCA109" s="229"/>
      <c r="VCB109" s="229"/>
      <c r="VCC109" s="229"/>
      <c r="VCD109" s="229"/>
      <c r="VCE109" s="229"/>
      <c r="VCF109" s="229"/>
      <c r="VCG109" s="229"/>
      <c r="VCH109" s="229"/>
      <c r="VCI109" s="229"/>
      <c r="VCJ109" s="229"/>
      <c r="VCK109" s="229"/>
      <c r="VCL109" s="229"/>
      <c r="VCM109" s="229"/>
      <c r="VCN109" s="229"/>
      <c r="VCO109" s="229"/>
      <c r="VCP109" s="229"/>
      <c r="VCQ109" s="229"/>
      <c r="VCR109" s="229"/>
      <c r="VCS109" s="229"/>
      <c r="VCT109" s="229"/>
      <c r="VCU109" s="229"/>
      <c r="VCV109" s="229"/>
      <c r="VCW109" s="229"/>
      <c r="VCX109" s="229"/>
      <c r="VCY109" s="229"/>
      <c r="VCZ109" s="229"/>
      <c r="VDA109" s="229"/>
      <c r="VDB109" s="229"/>
      <c r="VDC109" s="229"/>
      <c r="VDD109" s="229"/>
      <c r="VDE109" s="229"/>
      <c r="VDF109" s="229"/>
      <c r="VDG109" s="229"/>
      <c r="VDH109" s="229"/>
      <c r="VDI109" s="229"/>
      <c r="VDJ109" s="229"/>
      <c r="VDK109" s="229"/>
      <c r="VDL109" s="229"/>
      <c r="VDM109" s="229"/>
      <c r="VDN109" s="229"/>
      <c r="VDO109" s="229"/>
      <c r="VDP109" s="229"/>
      <c r="VDQ109" s="229"/>
      <c r="VDR109" s="229"/>
      <c r="VDS109" s="229"/>
      <c r="VDT109" s="229"/>
      <c r="VDU109" s="229"/>
      <c r="VDV109" s="229"/>
      <c r="VDW109" s="229"/>
      <c r="VDX109" s="229"/>
      <c r="VDY109" s="229"/>
      <c r="VDZ109" s="229"/>
      <c r="VEA109" s="229"/>
      <c r="VEB109" s="229"/>
      <c r="VEC109" s="229"/>
      <c r="VED109" s="229"/>
      <c r="VEE109" s="229"/>
      <c r="VEF109" s="229"/>
      <c r="VEG109" s="229"/>
      <c r="VEH109" s="229"/>
      <c r="VEI109" s="229"/>
      <c r="VEJ109" s="229"/>
      <c r="VEK109" s="229"/>
      <c r="VEL109" s="229"/>
      <c r="VEM109" s="229"/>
      <c r="VEN109" s="229"/>
      <c r="VEO109" s="229"/>
      <c r="VEP109" s="229"/>
      <c r="VEQ109" s="229"/>
      <c r="VER109" s="229"/>
      <c r="VES109" s="229"/>
      <c r="VET109" s="229"/>
      <c r="VEU109" s="229"/>
      <c r="VEV109" s="229"/>
      <c r="VEW109" s="229"/>
      <c r="VEX109" s="229"/>
      <c r="VEY109" s="229"/>
      <c r="VEZ109" s="229"/>
      <c r="VFA109" s="229"/>
      <c r="VFB109" s="229"/>
      <c r="VFC109" s="229"/>
      <c r="VFD109" s="229"/>
      <c r="VFE109" s="229"/>
      <c r="VFF109" s="229"/>
      <c r="VFG109" s="229"/>
      <c r="VFH109" s="229"/>
      <c r="VFI109" s="229"/>
      <c r="VFJ109" s="229"/>
      <c r="VFK109" s="229"/>
      <c r="VFL109" s="229"/>
      <c r="VFM109" s="229"/>
      <c r="VFN109" s="229"/>
      <c r="VFO109" s="229"/>
      <c r="VFP109" s="229"/>
      <c r="VFQ109" s="229"/>
      <c r="VFR109" s="229"/>
      <c r="VFS109" s="229"/>
      <c r="VFT109" s="229"/>
      <c r="VFU109" s="229"/>
      <c r="VFV109" s="229"/>
      <c r="VFW109" s="229"/>
      <c r="VFX109" s="229"/>
      <c r="VFY109" s="229"/>
      <c r="VFZ109" s="229"/>
      <c r="VGA109" s="229"/>
      <c r="VGB109" s="229"/>
      <c r="VGC109" s="229"/>
      <c r="VGD109" s="229"/>
      <c r="VGE109" s="229"/>
      <c r="VGF109" s="229"/>
      <c r="VGG109" s="229"/>
      <c r="VGH109" s="229"/>
      <c r="VGI109" s="229"/>
      <c r="VGJ109" s="229"/>
      <c r="VGK109" s="229"/>
      <c r="VGL109" s="229"/>
      <c r="VGM109" s="229"/>
      <c r="VGN109" s="229"/>
      <c r="VGO109" s="229"/>
      <c r="VGP109" s="229"/>
      <c r="VGQ109" s="229"/>
      <c r="VGR109" s="229"/>
      <c r="VGS109" s="229"/>
      <c r="VGT109" s="229"/>
      <c r="VGU109" s="229"/>
      <c r="VGV109" s="229"/>
      <c r="VGW109" s="229"/>
      <c r="VGX109" s="229"/>
      <c r="VGY109" s="229"/>
      <c r="VGZ109" s="229"/>
      <c r="VHA109" s="229"/>
      <c r="VHB109" s="229"/>
      <c r="VHC109" s="229"/>
      <c r="VHD109" s="229"/>
      <c r="VHE109" s="229"/>
      <c r="VHF109" s="229"/>
      <c r="VHG109" s="229"/>
      <c r="VHH109" s="229"/>
      <c r="VHI109" s="229"/>
      <c r="VHJ109" s="229"/>
      <c r="VHK109" s="229"/>
      <c r="VHL109" s="229"/>
      <c r="VHM109" s="229"/>
      <c r="VHN109" s="229"/>
      <c r="VHO109" s="229"/>
      <c r="VHP109" s="229"/>
      <c r="VHQ109" s="229"/>
      <c r="VHR109" s="229"/>
      <c r="VHS109" s="229"/>
      <c r="VHT109" s="229"/>
      <c r="VHU109" s="229"/>
      <c r="VHV109" s="229"/>
      <c r="VHW109" s="229"/>
      <c r="VHX109" s="229"/>
      <c r="VHY109" s="229"/>
      <c r="VHZ109" s="229"/>
      <c r="VIA109" s="229"/>
      <c r="VIB109" s="229"/>
      <c r="VIC109" s="229"/>
      <c r="VID109" s="229"/>
      <c r="VIE109" s="229"/>
      <c r="VIF109" s="229"/>
      <c r="VIG109" s="229"/>
      <c r="VIH109" s="229"/>
      <c r="VII109" s="229"/>
      <c r="VIJ109" s="229"/>
      <c r="VIK109" s="229"/>
      <c r="VIL109" s="229"/>
      <c r="VIM109" s="229"/>
      <c r="VIN109" s="229"/>
      <c r="VIO109" s="229"/>
      <c r="VIP109" s="229"/>
      <c r="VIQ109" s="229"/>
      <c r="VIR109" s="229"/>
      <c r="VIS109" s="229"/>
      <c r="VIT109" s="229"/>
      <c r="VIU109" s="229"/>
      <c r="VIV109" s="229"/>
      <c r="VIW109" s="229"/>
      <c r="VIX109" s="229"/>
      <c r="VIY109" s="229"/>
      <c r="VIZ109" s="229"/>
      <c r="VJA109" s="229"/>
      <c r="VJB109" s="229"/>
      <c r="VJC109" s="229"/>
      <c r="VJD109" s="229"/>
      <c r="VJE109" s="229"/>
      <c r="VJF109" s="229"/>
      <c r="VJG109" s="229"/>
      <c r="VJH109" s="229"/>
      <c r="VJI109" s="229"/>
      <c r="VJJ109" s="229"/>
      <c r="VJK109" s="229"/>
      <c r="VJL109" s="229"/>
      <c r="VJM109" s="229"/>
      <c r="VJN109" s="229"/>
      <c r="VJO109" s="229"/>
      <c r="VJP109" s="229"/>
      <c r="VJQ109" s="229"/>
      <c r="VJR109" s="229"/>
      <c r="VJS109" s="229"/>
      <c r="VJT109" s="229"/>
      <c r="VJU109" s="229"/>
      <c r="VJV109" s="229"/>
      <c r="VJW109" s="229"/>
      <c r="VJX109" s="229"/>
      <c r="VJY109" s="229"/>
      <c r="VJZ109" s="229"/>
      <c r="VKA109" s="229"/>
      <c r="VKB109" s="229"/>
      <c r="VKC109" s="229"/>
      <c r="VKD109" s="229"/>
      <c r="VKE109" s="229"/>
      <c r="VKF109" s="229"/>
      <c r="VKG109" s="229"/>
      <c r="VKH109" s="229"/>
      <c r="VKI109" s="229"/>
      <c r="VKJ109" s="229"/>
      <c r="VKK109" s="229"/>
      <c r="VKL109" s="229"/>
      <c r="VKM109" s="229"/>
      <c r="VKN109" s="229"/>
      <c r="VKO109" s="229"/>
      <c r="VKP109" s="229"/>
      <c r="VKQ109" s="229"/>
      <c r="VKR109" s="229"/>
      <c r="VKS109" s="229"/>
      <c r="VKT109" s="229"/>
      <c r="VKU109" s="229"/>
      <c r="VKV109" s="229"/>
      <c r="VKW109" s="229"/>
      <c r="VKX109" s="229"/>
      <c r="VKY109" s="229"/>
      <c r="VKZ109" s="229"/>
      <c r="VLA109" s="229"/>
      <c r="VLB109" s="229"/>
      <c r="VLC109" s="229"/>
      <c r="VLD109" s="229"/>
      <c r="VLE109" s="229"/>
      <c r="VLF109" s="229"/>
      <c r="VLG109" s="229"/>
      <c r="VLH109" s="229"/>
      <c r="VLI109" s="229"/>
      <c r="VLJ109" s="229"/>
      <c r="VLK109" s="229"/>
      <c r="VLL109" s="229"/>
      <c r="VLM109" s="229"/>
      <c r="VLN109" s="229"/>
      <c r="VLO109" s="229"/>
      <c r="VLP109" s="229"/>
      <c r="VLQ109" s="229"/>
      <c r="VLR109" s="229"/>
      <c r="VLS109" s="229"/>
      <c r="VLT109" s="229"/>
      <c r="VLU109" s="229"/>
      <c r="VLV109" s="229"/>
      <c r="VLW109" s="229"/>
      <c r="VLX109" s="229"/>
      <c r="VLY109" s="229"/>
      <c r="VLZ109" s="229"/>
      <c r="VMA109" s="229"/>
      <c r="VMB109" s="229"/>
      <c r="VMC109" s="229"/>
      <c r="VMD109" s="229"/>
      <c r="VME109" s="229"/>
      <c r="VMF109" s="229"/>
      <c r="VMG109" s="229"/>
      <c r="VMH109" s="229"/>
      <c r="VMI109" s="229"/>
      <c r="VMJ109" s="229"/>
      <c r="VMK109" s="229"/>
      <c r="VML109" s="229"/>
      <c r="VMM109" s="229"/>
      <c r="VMN109" s="229"/>
      <c r="VMO109" s="229"/>
      <c r="VMP109" s="229"/>
      <c r="VMQ109" s="229"/>
      <c r="VMR109" s="229"/>
      <c r="VMS109" s="229"/>
      <c r="VMT109" s="229"/>
      <c r="VMU109" s="229"/>
      <c r="VMV109" s="229"/>
      <c r="VMW109" s="229"/>
      <c r="VMX109" s="229"/>
      <c r="VMY109" s="229"/>
      <c r="VMZ109" s="229"/>
      <c r="VNA109" s="229"/>
      <c r="VNB109" s="229"/>
      <c r="VNC109" s="229"/>
      <c r="VND109" s="229"/>
      <c r="VNE109" s="229"/>
      <c r="VNF109" s="229"/>
      <c r="VNG109" s="229"/>
      <c r="VNH109" s="229"/>
      <c r="VNI109" s="229"/>
      <c r="VNJ109" s="229"/>
      <c r="VNK109" s="229"/>
      <c r="VNL109" s="229"/>
      <c r="VNM109" s="229"/>
      <c r="VNN109" s="229"/>
      <c r="VNO109" s="229"/>
      <c r="VNP109" s="229"/>
      <c r="VNQ109" s="229"/>
      <c r="VNR109" s="229"/>
      <c r="VNS109" s="229"/>
      <c r="VNT109" s="229"/>
      <c r="VNU109" s="229"/>
      <c r="VNV109" s="229"/>
      <c r="VNW109" s="229"/>
      <c r="VNX109" s="229"/>
      <c r="VNY109" s="229"/>
      <c r="VNZ109" s="229"/>
      <c r="VOA109" s="229"/>
      <c r="VOB109" s="229"/>
      <c r="VOC109" s="229"/>
      <c r="VOD109" s="229"/>
      <c r="VOE109" s="229"/>
      <c r="VOF109" s="229"/>
      <c r="VOG109" s="229"/>
      <c r="VOH109" s="229"/>
      <c r="VOI109" s="229"/>
      <c r="VOJ109" s="229"/>
      <c r="VOK109" s="229"/>
      <c r="VOL109" s="229"/>
      <c r="VOM109" s="229"/>
      <c r="VON109" s="229"/>
      <c r="VOO109" s="229"/>
      <c r="VOP109" s="229"/>
      <c r="VOQ109" s="229"/>
      <c r="VOR109" s="229"/>
      <c r="VOS109" s="229"/>
      <c r="VOT109" s="229"/>
      <c r="VOU109" s="229"/>
      <c r="VOV109" s="229"/>
      <c r="VOW109" s="229"/>
      <c r="VOX109" s="229"/>
      <c r="VOY109" s="229"/>
      <c r="VOZ109" s="229"/>
      <c r="VPA109" s="229"/>
      <c r="VPB109" s="229"/>
      <c r="VPC109" s="229"/>
      <c r="VPD109" s="229"/>
      <c r="VPE109" s="229"/>
      <c r="VPF109" s="229"/>
      <c r="VPG109" s="229"/>
      <c r="VPH109" s="229"/>
      <c r="VPI109" s="229"/>
      <c r="VPJ109" s="229"/>
      <c r="VPK109" s="229"/>
      <c r="VPL109" s="229"/>
      <c r="VPM109" s="229"/>
      <c r="VPN109" s="229"/>
      <c r="VPO109" s="229"/>
      <c r="VPP109" s="229"/>
      <c r="VPQ109" s="229"/>
      <c r="VPR109" s="229"/>
      <c r="VPS109" s="229"/>
      <c r="VPT109" s="229"/>
      <c r="VPU109" s="229"/>
      <c r="VPV109" s="229"/>
      <c r="VPW109" s="229"/>
      <c r="VPX109" s="229"/>
      <c r="VPY109" s="229"/>
      <c r="VPZ109" s="229"/>
      <c r="VQA109" s="229"/>
      <c r="VQB109" s="229"/>
      <c r="VQC109" s="229"/>
      <c r="VQD109" s="229"/>
      <c r="VQE109" s="229"/>
      <c r="VQF109" s="229"/>
      <c r="VQG109" s="229"/>
      <c r="VQH109" s="229"/>
      <c r="VQI109" s="229"/>
      <c r="VQJ109" s="229"/>
      <c r="VQK109" s="229"/>
      <c r="VQL109" s="229"/>
      <c r="VQM109" s="229"/>
      <c r="VQN109" s="229"/>
      <c r="VQO109" s="229"/>
      <c r="VQP109" s="229"/>
      <c r="VQQ109" s="229"/>
      <c r="VQR109" s="229"/>
      <c r="VQS109" s="229"/>
      <c r="VQT109" s="229"/>
      <c r="VQU109" s="229"/>
      <c r="VQV109" s="229"/>
      <c r="VQW109" s="229"/>
      <c r="VQX109" s="229"/>
      <c r="VQY109" s="229"/>
      <c r="VQZ109" s="229"/>
      <c r="VRA109" s="229"/>
      <c r="VRB109" s="229"/>
      <c r="VRC109" s="229"/>
      <c r="VRD109" s="229"/>
      <c r="VRE109" s="229"/>
      <c r="VRF109" s="229"/>
      <c r="VRG109" s="229"/>
      <c r="VRH109" s="229"/>
      <c r="VRI109" s="229"/>
      <c r="VRJ109" s="229"/>
      <c r="VRK109" s="229"/>
      <c r="VRL109" s="229"/>
      <c r="VRM109" s="229"/>
      <c r="VRN109" s="229"/>
      <c r="VRO109" s="229"/>
      <c r="VRP109" s="229"/>
      <c r="VRQ109" s="229"/>
      <c r="VRR109" s="229"/>
      <c r="VRS109" s="229"/>
      <c r="VRT109" s="229"/>
      <c r="VRU109" s="229"/>
      <c r="VRV109" s="229"/>
      <c r="VRW109" s="229"/>
      <c r="VRX109" s="229"/>
      <c r="VRY109" s="229"/>
      <c r="VRZ109" s="229"/>
      <c r="VSA109" s="229"/>
      <c r="VSB109" s="229"/>
      <c r="VSC109" s="229"/>
      <c r="VSD109" s="229"/>
      <c r="VSE109" s="229"/>
      <c r="VSF109" s="229"/>
      <c r="VSG109" s="229"/>
      <c r="VSH109" s="229"/>
      <c r="VSI109" s="229"/>
      <c r="VSJ109" s="229"/>
      <c r="VSK109" s="229"/>
      <c r="VSL109" s="229"/>
      <c r="VSM109" s="229"/>
      <c r="VSN109" s="229"/>
      <c r="VSO109" s="229"/>
      <c r="VSP109" s="229"/>
      <c r="VSQ109" s="229"/>
      <c r="VSR109" s="229"/>
      <c r="VSS109" s="229"/>
      <c r="VST109" s="229"/>
      <c r="VSU109" s="229"/>
      <c r="VSV109" s="229"/>
      <c r="VSW109" s="229"/>
      <c r="VSX109" s="229"/>
      <c r="VSY109" s="229"/>
      <c r="VSZ109" s="229"/>
      <c r="VTA109" s="229"/>
      <c r="VTB109" s="229"/>
      <c r="VTC109" s="229"/>
      <c r="VTD109" s="229"/>
      <c r="VTE109" s="229"/>
      <c r="VTF109" s="229"/>
      <c r="VTG109" s="229"/>
      <c r="VTH109" s="229"/>
      <c r="VTI109" s="229"/>
      <c r="VTJ109" s="229"/>
      <c r="VTK109" s="229"/>
      <c r="VTL109" s="229"/>
      <c r="VTM109" s="229"/>
      <c r="VTN109" s="229"/>
      <c r="VTO109" s="229"/>
      <c r="VTP109" s="229"/>
      <c r="VTQ109" s="229"/>
      <c r="VTR109" s="229"/>
      <c r="VTS109" s="229"/>
      <c r="VTT109" s="229"/>
      <c r="VTU109" s="229"/>
      <c r="VTV109" s="229"/>
      <c r="VTW109" s="229"/>
      <c r="VTX109" s="229"/>
      <c r="VTY109" s="229"/>
      <c r="VTZ109" s="229"/>
      <c r="VUA109" s="229"/>
      <c r="VUB109" s="229"/>
      <c r="VUC109" s="229"/>
      <c r="VUD109" s="229"/>
      <c r="VUE109" s="229"/>
      <c r="VUF109" s="229"/>
      <c r="VUG109" s="229"/>
      <c r="VUH109" s="229"/>
      <c r="VUI109" s="229"/>
      <c r="VUJ109" s="229"/>
      <c r="VUK109" s="229"/>
      <c r="VUL109" s="229"/>
      <c r="VUM109" s="229"/>
      <c r="VUN109" s="229"/>
      <c r="VUO109" s="229"/>
      <c r="VUP109" s="229"/>
      <c r="VUQ109" s="229"/>
      <c r="VUR109" s="229"/>
      <c r="VUS109" s="229"/>
      <c r="VUT109" s="229"/>
      <c r="VUU109" s="229"/>
      <c r="VUV109" s="229"/>
      <c r="VUW109" s="229"/>
      <c r="VUX109" s="229"/>
      <c r="VUY109" s="229"/>
      <c r="VUZ109" s="229"/>
      <c r="VVA109" s="229"/>
      <c r="VVB109" s="229"/>
      <c r="VVC109" s="229"/>
      <c r="VVD109" s="229"/>
      <c r="VVE109" s="229"/>
      <c r="VVF109" s="229"/>
      <c r="VVG109" s="229"/>
      <c r="VVH109" s="229"/>
      <c r="VVI109" s="229"/>
      <c r="VVJ109" s="229"/>
      <c r="VVK109" s="229"/>
      <c r="VVL109" s="229"/>
      <c r="VVM109" s="229"/>
      <c r="VVN109" s="229"/>
      <c r="VVO109" s="229"/>
      <c r="VVP109" s="229"/>
      <c r="VVQ109" s="229"/>
      <c r="VVR109" s="229"/>
      <c r="VVS109" s="229"/>
      <c r="VVT109" s="229"/>
      <c r="VVU109" s="229"/>
      <c r="VVV109" s="229"/>
      <c r="VVW109" s="229"/>
      <c r="VVX109" s="229"/>
      <c r="VVY109" s="229"/>
      <c r="VVZ109" s="229"/>
      <c r="VWA109" s="229"/>
      <c r="VWB109" s="229"/>
      <c r="VWC109" s="229"/>
      <c r="VWD109" s="229"/>
      <c r="VWE109" s="229"/>
      <c r="VWF109" s="229"/>
      <c r="VWG109" s="229"/>
      <c r="VWH109" s="229"/>
      <c r="VWI109" s="229"/>
      <c r="VWJ109" s="229"/>
      <c r="VWK109" s="229"/>
      <c r="VWL109" s="229"/>
      <c r="VWM109" s="229"/>
      <c r="VWN109" s="229"/>
      <c r="VWO109" s="229"/>
      <c r="VWP109" s="229"/>
      <c r="VWQ109" s="229"/>
      <c r="VWR109" s="229"/>
      <c r="VWS109" s="229"/>
      <c r="VWT109" s="229"/>
      <c r="VWU109" s="229"/>
      <c r="VWV109" s="229"/>
      <c r="VWW109" s="229"/>
      <c r="VWX109" s="229"/>
      <c r="VWY109" s="229"/>
      <c r="VWZ109" s="229"/>
      <c r="VXA109" s="229"/>
      <c r="VXB109" s="229"/>
      <c r="VXC109" s="229"/>
      <c r="VXD109" s="229"/>
      <c r="VXE109" s="229"/>
      <c r="VXF109" s="229"/>
      <c r="VXG109" s="229"/>
      <c r="VXH109" s="229"/>
      <c r="VXI109" s="229"/>
      <c r="VXJ109" s="229"/>
      <c r="VXK109" s="229"/>
      <c r="VXL109" s="229"/>
      <c r="VXM109" s="229"/>
      <c r="VXN109" s="229"/>
      <c r="VXO109" s="229"/>
      <c r="VXP109" s="229"/>
      <c r="VXQ109" s="229"/>
      <c r="VXR109" s="229"/>
      <c r="VXS109" s="229"/>
      <c r="VXT109" s="229"/>
      <c r="VXU109" s="229"/>
      <c r="VXV109" s="229"/>
      <c r="VXW109" s="229"/>
      <c r="VXX109" s="229"/>
      <c r="VXY109" s="229"/>
      <c r="VXZ109" s="229"/>
      <c r="VYA109" s="229"/>
      <c r="VYB109" s="229"/>
      <c r="VYC109" s="229"/>
      <c r="VYD109" s="229"/>
      <c r="VYE109" s="229"/>
      <c r="VYF109" s="229"/>
      <c r="VYG109" s="229"/>
      <c r="VYH109" s="229"/>
      <c r="VYI109" s="229"/>
      <c r="VYJ109" s="229"/>
      <c r="VYK109" s="229"/>
      <c r="VYL109" s="229"/>
      <c r="VYM109" s="229"/>
      <c r="VYN109" s="229"/>
      <c r="VYO109" s="229"/>
      <c r="VYP109" s="229"/>
      <c r="VYQ109" s="229"/>
      <c r="VYR109" s="229"/>
      <c r="VYS109" s="229"/>
      <c r="VYT109" s="229"/>
      <c r="VYU109" s="229"/>
      <c r="VYV109" s="229"/>
      <c r="VYW109" s="229"/>
      <c r="VYX109" s="229"/>
      <c r="VYY109" s="229"/>
      <c r="VYZ109" s="229"/>
      <c r="VZA109" s="229"/>
      <c r="VZB109" s="229"/>
      <c r="VZC109" s="229"/>
      <c r="VZD109" s="229"/>
      <c r="VZE109" s="229"/>
      <c r="VZF109" s="229"/>
      <c r="VZG109" s="229"/>
      <c r="VZH109" s="229"/>
      <c r="VZI109" s="229"/>
      <c r="VZJ109" s="229"/>
      <c r="VZK109" s="229"/>
      <c r="VZL109" s="229"/>
      <c r="VZM109" s="229"/>
      <c r="VZN109" s="229"/>
      <c r="VZO109" s="229"/>
      <c r="VZP109" s="229"/>
      <c r="VZQ109" s="229"/>
      <c r="VZR109" s="229"/>
      <c r="VZS109" s="229"/>
      <c r="VZT109" s="229"/>
      <c r="VZU109" s="229"/>
      <c r="VZV109" s="229"/>
      <c r="VZW109" s="229"/>
      <c r="VZX109" s="229"/>
      <c r="VZY109" s="229"/>
      <c r="VZZ109" s="229"/>
      <c r="WAA109" s="229"/>
      <c r="WAB109" s="229"/>
      <c r="WAC109" s="229"/>
      <c r="WAD109" s="229"/>
      <c r="WAE109" s="229"/>
      <c r="WAF109" s="229"/>
      <c r="WAG109" s="229"/>
      <c r="WAH109" s="229"/>
      <c r="WAI109" s="229"/>
      <c r="WAJ109" s="229"/>
      <c r="WAK109" s="229"/>
      <c r="WAL109" s="229"/>
      <c r="WAM109" s="229"/>
      <c r="WAN109" s="229"/>
      <c r="WAO109" s="229"/>
      <c r="WAP109" s="229"/>
      <c r="WAQ109" s="229"/>
      <c r="WAR109" s="229"/>
      <c r="WAS109" s="229"/>
      <c r="WAT109" s="229"/>
      <c r="WAU109" s="229"/>
      <c r="WAV109" s="229"/>
      <c r="WAW109" s="229"/>
      <c r="WAX109" s="229"/>
      <c r="WAY109" s="229"/>
      <c r="WAZ109" s="229"/>
      <c r="WBA109" s="229"/>
      <c r="WBB109" s="229"/>
      <c r="WBC109" s="229"/>
      <c r="WBD109" s="229"/>
      <c r="WBE109" s="229"/>
      <c r="WBF109" s="229"/>
      <c r="WBG109" s="229"/>
      <c r="WBH109" s="229"/>
      <c r="WBI109" s="229"/>
      <c r="WBJ109" s="229"/>
      <c r="WBK109" s="229"/>
      <c r="WBL109" s="229"/>
      <c r="WBM109" s="229"/>
      <c r="WBN109" s="229"/>
      <c r="WBO109" s="229"/>
      <c r="WBP109" s="229"/>
      <c r="WBQ109" s="229"/>
      <c r="WBR109" s="229"/>
      <c r="WBS109" s="229"/>
      <c r="WBT109" s="229"/>
      <c r="WBU109" s="229"/>
      <c r="WBV109" s="229"/>
      <c r="WBW109" s="229"/>
      <c r="WBX109" s="229"/>
      <c r="WBY109" s="229"/>
      <c r="WBZ109" s="229"/>
      <c r="WCA109" s="229"/>
      <c r="WCB109" s="229"/>
      <c r="WCC109" s="229"/>
      <c r="WCD109" s="229"/>
      <c r="WCE109" s="229"/>
      <c r="WCF109" s="229"/>
      <c r="WCG109" s="229"/>
      <c r="WCH109" s="229"/>
      <c r="WCI109" s="229"/>
      <c r="WCJ109" s="229"/>
      <c r="WCK109" s="229"/>
      <c r="WCL109" s="229"/>
      <c r="WCM109" s="229"/>
      <c r="WCN109" s="229"/>
      <c r="WCO109" s="229"/>
      <c r="WCP109" s="229"/>
      <c r="WCQ109" s="229"/>
      <c r="WCR109" s="229"/>
      <c r="WCS109" s="229"/>
      <c r="WCT109" s="229"/>
      <c r="WCU109" s="229"/>
      <c r="WCV109" s="229"/>
      <c r="WCW109" s="229"/>
      <c r="WCX109" s="229"/>
      <c r="WCY109" s="229"/>
      <c r="WCZ109" s="229"/>
      <c r="WDA109" s="229"/>
      <c r="WDB109" s="229"/>
      <c r="WDC109" s="229"/>
      <c r="WDD109" s="229"/>
      <c r="WDE109" s="229"/>
      <c r="WDF109" s="229"/>
      <c r="WDG109" s="229"/>
      <c r="WDH109" s="229"/>
      <c r="WDI109" s="229"/>
      <c r="WDJ109" s="229"/>
      <c r="WDK109" s="229"/>
      <c r="WDL109" s="229"/>
      <c r="WDM109" s="229"/>
      <c r="WDN109" s="229"/>
      <c r="WDO109" s="229"/>
      <c r="WDP109" s="229"/>
      <c r="WDQ109" s="229"/>
      <c r="WDR109" s="229"/>
      <c r="WDS109" s="229"/>
      <c r="WDT109" s="229"/>
      <c r="WDU109" s="229"/>
      <c r="WDV109" s="229"/>
      <c r="WDW109" s="229"/>
      <c r="WDX109" s="229"/>
      <c r="WDY109" s="229"/>
      <c r="WDZ109" s="229"/>
      <c r="WEA109" s="229"/>
      <c r="WEB109" s="229"/>
      <c r="WEC109" s="229"/>
      <c r="WED109" s="229"/>
      <c r="WEE109" s="229"/>
      <c r="WEF109" s="229"/>
      <c r="WEG109" s="229"/>
      <c r="WEH109" s="229"/>
      <c r="WEI109" s="229"/>
      <c r="WEJ109" s="229"/>
      <c r="WEK109" s="229"/>
      <c r="WEL109" s="229"/>
      <c r="WEM109" s="229"/>
      <c r="WEN109" s="229"/>
      <c r="WEO109" s="229"/>
      <c r="WEP109" s="229"/>
      <c r="WEQ109" s="229"/>
      <c r="WER109" s="229"/>
      <c r="WES109" s="229"/>
      <c r="WET109" s="229"/>
      <c r="WEU109" s="229"/>
      <c r="WEV109" s="229"/>
      <c r="WEW109" s="229"/>
      <c r="WEX109" s="229"/>
      <c r="WEY109" s="229"/>
      <c r="WEZ109" s="229"/>
      <c r="WFA109" s="229"/>
      <c r="WFB109" s="229"/>
      <c r="WFC109" s="229"/>
      <c r="WFD109" s="229"/>
      <c r="WFE109" s="229"/>
      <c r="WFF109" s="229"/>
      <c r="WFG109" s="229"/>
      <c r="WFH109" s="229"/>
      <c r="WFI109" s="229"/>
      <c r="WFJ109" s="229"/>
      <c r="WFK109" s="229"/>
      <c r="WFL109" s="229"/>
      <c r="WFM109" s="229"/>
      <c r="WFN109" s="229"/>
      <c r="WFO109" s="229"/>
      <c r="WFP109" s="229"/>
      <c r="WFQ109" s="229"/>
      <c r="WFR109" s="229"/>
      <c r="WFS109" s="229"/>
      <c r="WFT109" s="229"/>
      <c r="WFU109" s="229"/>
      <c r="WFV109" s="229"/>
      <c r="WFW109" s="229"/>
      <c r="WFX109" s="229"/>
      <c r="WFY109" s="229"/>
      <c r="WFZ109" s="229"/>
      <c r="WGA109" s="229"/>
      <c r="WGB109" s="229"/>
      <c r="WGC109" s="229"/>
      <c r="WGD109" s="229"/>
      <c r="WGE109" s="229"/>
      <c r="WGF109" s="229"/>
      <c r="WGG109" s="229"/>
      <c r="WGH109" s="229"/>
      <c r="WGI109" s="229"/>
      <c r="WGJ109" s="229"/>
      <c r="WGK109" s="229"/>
      <c r="WGL109" s="229"/>
      <c r="WGM109" s="229"/>
      <c r="WGN109" s="229"/>
      <c r="WGO109" s="229"/>
      <c r="WGP109" s="229"/>
      <c r="WGQ109" s="229"/>
      <c r="WGR109" s="229"/>
      <c r="WGS109" s="229"/>
      <c r="WGT109" s="229"/>
      <c r="WGU109" s="229"/>
      <c r="WGV109" s="229"/>
      <c r="WGW109" s="229"/>
      <c r="WGX109" s="229"/>
      <c r="WGY109" s="229"/>
      <c r="WGZ109" s="229"/>
      <c r="WHA109" s="229"/>
      <c r="WHB109" s="229"/>
      <c r="WHC109" s="229"/>
      <c r="WHD109" s="229"/>
      <c r="WHE109" s="229"/>
      <c r="WHF109" s="229"/>
      <c r="WHG109" s="229"/>
      <c r="WHH109" s="229"/>
      <c r="WHI109" s="229"/>
      <c r="WHJ109" s="229"/>
      <c r="WHK109" s="229"/>
      <c r="WHL109" s="229"/>
      <c r="WHM109" s="229"/>
      <c r="WHN109" s="229"/>
      <c r="WHO109" s="229"/>
      <c r="WHP109" s="229"/>
      <c r="WHQ109" s="229"/>
      <c r="WHR109" s="229"/>
      <c r="WHS109" s="229"/>
      <c r="WHT109" s="229"/>
      <c r="WHU109" s="229"/>
      <c r="WHV109" s="229"/>
      <c r="WHW109" s="229"/>
      <c r="WHX109" s="229"/>
      <c r="WHY109" s="229"/>
      <c r="WHZ109" s="229"/>
      <c r="WIA109" s="229"/>
      <c r="WIB109" s="229"/>
      <c r="WIC109" s="229"/>
      <c r="WID109" s="229"/>
      <c r="WIE109" s="229"/>
      <c r="WIF109" s="229"/>
      <c r="WIG109" s="229"/>
      <c r="WIH109" s="229"/>
      <c r="WII109" s="229"/>
      <c r="WIJ109" s="229"/>
      <c r="WIK109" s="229"/>
      <c r="WIL109" s="229"/>
      <c r="WIM109" s="229"/>
      <c r="WIN109" s="229"/>
      <c r="WIO109" s="229"/>
      <c r="WIP109" s="229"/>
      <c r="WIQ109" s="229"/>
      <c r="WIR109" s="229"/>
      <c r="WIS109" s="229"/>
      <c r="WIT109" s="229"/>
      <c r="WIU109" s="229"/>
      <c r="WIV109" s="229"/>
      <c r="WIW109" s="229"/>
      <c r="WIX109" s="229"/>
      <c r="WIY109" s="229"/>
      <c r="WIZ109" s="229"/>
      <c r="WJA109" s="229"/>
      <c r="WJB109" s="229"/>
      <c r="WJC109" s="229"/>
      <c r="WJD109" s="229"/>
      <c r="WJE109" s="229"/>
      <c r="WJF109" s="229"/>
      <c r="WJG109" s="229"/>
      <c r="WJH109" s="229"/>
      <c r="WJI109" s="229"/>
      <c r="WJJ109" s="229"/>
      <c r="WJK109" s="229"/>
      <c r="WJL109" s="229"/>
      <c r="WJM109" s="229"/>
      <c r="WJN109" s="229"/>
      <c r="WJO109" s="229"/>
      <c r="WJP109" s="229"/>
      <c r="WJQ109" s="229"/>
      <c r="WJR109" s="229"/>
      <c r="WJS109" s="229"/>
      <c r="WJT109" s="229"/>
      <c r="WJU109" s="229"/>
      <c r="WJV109" s="229"/>
      <c r="WJW109" s="229"/>
      <c r="WJX109" s="229"/>
      <c r="WJY109" s="229"/>
      <c r="WJZ109" s="229"/>
      <c r="WKA109" s="229"/>
      <c r="WKB109" s="229"/>
      <c r="WKC109" s="229"/>
      <c r="WKD109" s="229"/>
      <c r="WKE109" s="229"/>
      <c r="WKF109" s="229"/>
      <c r="WKG109" s="229"/>
      <c r="WKH109" s="229"/>
      <c r="WKI109" s="229"/>
      <c r="WKJ109" s="229"/>
      <c r="WKK109" s="229"/>
      <c r="WKL109" s="229"/>
      <c r="WKM109" s="229"/>
      <c r="WKN109" s="229"/>
      <c r="WKO109" s="229"/>
      <c r="WKP109" s="229"/>
      <c r="WKQ109" s="229"/>
      <c r="WKR109" s="229"/>
      <c r="WKS109" s="229"/>
      <c r="WKT109" s="229"/>
      <c r="WKU109" s="229"/>
      <c r="WKV109" s="229"/>
      <c r="WKW109" s="229"/>
      <c r="WKX109" s="229"/>
      <c r="WKY109" s="229"/>
      <c r="WKZ109" s="229"/>
      <c r="WLA109" s="229"/>
      <c r="WLB109" s="229"/>
      <c r="WLC109" s="229"/>
      <c r="WLD109" s="229"/>
      <c r="WLE109" s="229"/>
      <c r="WLF109" s="229"/>
      <c r="WLG109" s="229"/>
      <c r="WLH109" s="229"/>
      <c r="WLI109" s="229"/>
      <c r="WLJ109" s="229"/>
      <c r="WLK109" s="229"/>
      <c r="WLL109" s="229"/>
      <c r="WLM109" s="229"/>
      <c r="WLN109" s="229"/>
      <c r="WLO109" s="229"/>
      <c r="WLP109" s="229"/>
      <c r="WLQ109" s="229"/>
      <c r="WLR109" s="229"/>
      <c r="WLS109" s="229"/>
      <c r="WLT109" s="229"/>
      <c r="WLU109" s="229"/>
      <c r="WLV109" s="229"/>
      <c r="WLW109" s="229"/>
      <c r="WLX109" s="229"/>
      <c r="WLY109" s="229"/>
      <c r="WLZ109" s="229"/>
      <c r="WMA109" s="229"/>
      <c r="WMB109" s="229"/>
      <c r="WMC109" s="229"/>
      <c r="WMD109" s="229"/>
      <c r="WME109" s="229"/>
      <c r="WMF109" s="229"/>
      <c r="WMG109" s="229"/>
      <c r="WMH109" s="229"/>
      <c r="WMI109" s="229"/>
      <c r="WMJ109" s="229"/>
      <c r="WMK109" s="229"/>
      <c r="WML109" s="229"/>
      <c r="WMM109" s="229"/>
      <c r="WMN109" s="229"/>
      <c r="WMO109" s="229"/>
      <c r="WMP109" s="229"/>
      <c r="WMQ109" s="229"/>
      <c r="WMR109" s="229"/>
      <c r="WMS109" s="229"/>
      <c r="WMT109" s="229"/>
      <c r="WMU109" s="229"/>
      <c r="WMV109" s="229"/>
      <c r="WMW109" s="229"/>
      <c r="WMX109" s="229"/>
      <c r="WMY109" s="229"/>
      <c r="WMZ109" s="229"/>
      <c r="WNA109" s="229"/>
      <c r="WNB109" s="229"/>
      <c r="WNC109" s="229"/>
      <c r="WND109" s="229"/>
      <c r="WNE109" s="229"/>
      <c r="WNF109" s="229"/>
      <c r="WNG109" s="229"/>
      <c r="WNH109" s="229"/>
      <c r="WNI109" s="229"/>
      <c r="WNJ109" s="229"/>
      <c r="WNK109" s="229"/>
      <c r="WNL109" s="229"/>
      <c r="WNM109" s="229"/>
      <c r="WNN109" s="229"/>
      <c r="WNO109" s="229"/>
      <c r="WNP109" s="229"/>
      <c r="WNQ109" s="229"/>
      <c r="WNR109" s="229"/>
      <c r="WNS109" s="229"/>
      <c r="WNT109" s="229"/>
      <c r="WNU109" s="229"/>
      <c r="WNV109" s="229"/>
      <c r="WNW109" s="229"/>
      <c r="WNX109" s="229"/>
      <c r="WNY109" s="229"/>
      <c r="WNZ109" s="229"/>
      <c r="WOA109" s="229"/>
      <c r="WOB109" s="229"/>
      <c r="WOC109" s="229"/>
      <c r="WOD109" s="229"/>
      <c r="WOE109" s="229"/>
      <c r="WOF109" s="229"/>
      <c r="WOG109" s="229"/>
      <c r="WOH109" s="229"/>
      <c r="WOI109" s="229"/>
      <c r="WOJ109" s="229"/>
      <c r="WOK109" s="229"/>
      <c r="WOL109" s="229"/>
      <c r="WOM109" s="229"/>
      <c r="WON109" s="229"/>
      <c r="WOO109" s="229"/>
      <c r="WOP109" s="229"/>
      <c r="WOQ109" s="229"/>
      <c r="WOR109" s="229"/>
      <c r="WOS109" s="229"/>
      <c r="WOT109" s="229"/>
      <c r="WOU109" s="229"/>
      <c r="WOV109" s="229"/>
      <c r="WOW109" s="229"/>
      <c r="WOX109" s="229"/>
      <c r="WOY109" s="229"/>
      <c r="WOZ109" s="229"/>
      <c r="WPA109" s="229"/>
      <c r="WPB109" s="229"/>
      <c r="WPC109" s="229"/>
      <c r="WPD109" s="229"/>
      <c r="WPE109" s="229"/>
      <c r="WPF109" s="229"/>
      <c r="WPG109" s="229"/>
      <c r="WPH109" s="229"/>
      <c r="WPI109" s="229"/>
      <c r="WPJ109" s="229"/>
      <c r="WPK109" s="229"/>
      <c r="WPL109" s="229"/>
      <c r="WPM109" s="229"/>
      <c r="WPN109" s="229"/>
      <c r="WPO109" s="229"/>
      <c r="WPP109" s="229"/>
      <c r="WPQ109" s="229"/>
      <c r="WPR109" s="229"/>
      <c r="WPS109" s="229"/>
      <c r="WPT109" s="229"/>
      <c r="WPU109" s="229"/>
      <c r="WPV109" s="229"/>
      <c r="WPW109" s="229"/>
      <c r="WPX109" s="229"/>
      <c r="WPY109" s="229"/>
      <c r="WPZ109" s="229"/>
      <c r="WQA109" s="229"/>
      <c r="WQB109" s="229"/>
      <c r="WQC109" s="229"/>
      <c r="WQD109" s="229"/>
      <c r="WQE109" s="229"/>
      <c r="WQF109" s="229"/>
      <c r="WQG109" s="229"/>
      <c r="WQH109" s="229"/>
      <c r="WQI109" s="229"/>
      <c r="WQJ109" s="229"/>
      <c r="WQK109" s="229"/>
      <c r="WQL109" s="229"/>
      <c r="WQM109" s="229"/>
      <c r="WQN109" s="229"/>
      <c r="WQO109" s="229"/>
      <c r="WQP109" s="229"/>
      <c r="WQQ109" s="229"/>
      <c r="WQR109" s="229"/>
      <c r="WQS109" s="229"/>
      <c r="WQT109" s="229"/>
      <c r="WQU109" s="229"/>
      <c r="WQV109" s="229"/>
      <c r="WQW109" s="229"/>
      <c r="WQX109" s="229"/>
      <c r="WQY109" s="229"/>
      <c r="WQZ109" s="229"/>
      <c r="WRA109" s="229"/>
      <c r="WRB109" s="229"/>
      <c r="WRC109" s="229"/>
      <c r="WRD109" s="229"/>
      <c r="WRE109" s="229"/>
      <c r="WRF109" s="229"/>
      <c r="WRG109" s="229"/>
      <c r="WRH109" s="229"/>
      <c r="WRI109" s="229"/>
      <c r="WRJ109" s="229"/>
      <c r="WRK109" s="229"/>
      <c r="WRL109" s="229"/>
      <c r="WRM109" s="229"/>
      <c r="WRN109" s="229"/>
      <c r="WRO109" s="229"/>
      <c r="WRP109" s="229"/>
      <c r="WRQ109" s="229"/>
      <c r="WRR109" s="229"/>
      <c r="WRS109" s="229"/>
      <c r="WRT109" s="229"/>
      <c r="WRU109" s="229"/>
      <c r="WRV109" s="229"/>
      <c r="WRW109" s="229"/>
      <c r="WRX109" s="229"/>
      <c r="WRY109" s="229"/>
      <c r="WRZ109" s="229"/>
      <c r="WSA109" s="229"/>
      <c r="WSB109" s="229"/>
      <c r="WSC109" s="229"/>
      <c r="WSD109" s="229"/>
      <c r="WSE109" s="229"/>
      <c r="WSF109" s="229"/>
      <c r="WSG109" s="229"/>
      <c r="WSH109" s="229"/>
      <c r="WSI109" s="229"/>
      <c r="WSJ109" s="229"/>
      <c r="WSK109" s="229"/>
      <c r="WSL109" s="229"/>
      <c r="WSM109" s="229"/>
      <c r="WSN109" s="229"/>
      <c r="WSO109" s="229"/>
      <c r="WSP109" s="229"/>
      <c r="WSQ109" s="229"/>
      <c r="WSR109" s="229"/>
      <c r="WSS109" s="229"/>
      <c r="WST109" s="229"/>
      <c r="WSU109" s="229"/>
      <c r="WSV109" s="229"/>
      <c r="WSW109" s="229"/>
      <c r="WSX109" s="229"/>
      <c r="WSY109" s="229"/>
      <c r="WSZ109" s="229"/>
      <c r="WTA109" s="229"/>
      <c r="WTB109" s="229"/>
      <c r="WTC109" s="229"/>
      <c r="WTD109" s="229"/>
      <c r="WTE109" s="229"/>
      <c r="WTF109" s="229"/>
      <c r="WTG109" s="229"/>
      <c r="WTH109" s="229"/>
      <c r="WTI109" s="229"/>
      <c r="WTJ109" s="229"/>
      <c r="WTK109" s="229"/>
      <c r="WTL109" s="229"/>
      <c r="WTM109" s="229"/>
      <c r="WTN109" s="229"/>
      <c r="WTO109" s="229"/>
      <c r="WTP109" s="229"/>
      <c r="WTQ109" s="229"/>
      <c r="WTR109" s="229"/>
      <c r="WTS109" s="229"/>
      <c r="WTT109" s="229"/>
      <c r="WTU109" s="229"/>
      <c r="WTV109" s="229"/>
      <c r="WTW109" s="229"/>
      <c r="WTX109" s="229"/>
      <c r="WTY109" s="229"/>
      <c r="WTZ109" s="229"/>
      <c r="WUA109" s="229"/>
      <c r="WUB109" s="229"/>
      <c r="WUC109" s="229"/>
      <c r="WUD109" s="229"/>
      <c r="WUE109" s="229"/>
      <c r="WUF109" s="229"/>
      <c r="WUG109" s="229"/>
      <c r="WUH109" s="229"/>
      <c r="WUI109" s="229"/>
      <c r="WUJ109" s="229"/>
      <c r="WUK109" s="229"/>
      <c r="WUL109" s="229"/>
      <c r="WUM109" s="229"/>
      <c r="WUN109" s="229"/>
      <c r="WUO109" s="229"/>
      <c r="WUP109" s="229"/>
      <c r="WUQ109" s="229"/>
      <c r="WUR109" s="229"/>
      <c r="WUS109" s="229"/>
      <c r="WUT109" s="229"/>
      <c r="WUU109" s="229"/>
      <c r="WUV109" s="229"/>
      <c r="WUW109" s="229"/>
      <c r="WUX109" s="229"/>
      <c r="WUY109" s="229"/>
      <c r="WUZ109" s="229"/>
      <c r="WVA109" s="229"/>
      <c r="WVB109" s="229"/>
      <c r="WVC109" s="229"/>
      <c r="WVD109" s="229"/>
      <c r="WVE109" s="229"/>
      <c r="WVF109" s="229"/>
      <c r="WVG109" s="229"/>
      <c r="WVH109" s="229"/>
      <c r="WVI109" s="229"/>
      <c r="WVJ109" s="229"/>
      <c r="WVK109" s="229"/>
      <c r="WVL109" s="229"/>
      <c r="WVM109" s="229"/>
      <c r="WVN109" s="229"/>
      <c r="WVO109" s="229"/>
      <c r="WVP109" s="229"/>
      <c r="WVQ109" s="229"/>
      <c r="WVR109" s="229"/>
      <c r="WVS109" s="229"/>
      <c r="WVT109" s="229"/>
      <c r="WVU109" s="229"/>
      <c r="WVV109" s="229"/>
      <c r="WVW109" s="229"/>
      <c r="WVX109" s="229"/>
      <c r="WVY109" s="229"/>
      <c r="WVZ109" s="229"/>
      <c r="WWA109" s="229"/>
      <c r="WWB109" s="229"/>
      <c r="WWC109" s="229"/>
      <c r="WWD109" s="229"/>
      <c r="WWE109" s="229"/>
      <c r="WWF109" s="229"/>
      <c r="WWG109" s="229"/>
      <c r="WWH109" s="229"/>
      <c r="WWI109" s="229"/>
      <c r="WWJ109" s="229"/>
      <c r="WWK109" s="229"/>
      <c r="WWL109" s="229"/>
      <c r="WWM109" s="229"/>
      <c r="WWN109" s="229"/>
      <c r="WWO109" s="229"/>
      <c r="WWP109" s="229"/>
      <c r="WWQ109" s="229"/>
      <c r="WWR109" s="229"/>
      <c r="WWS109" s="229"/>
      <c r="WWT109" s="229"/>
      <c r="WWU109" s="229"/>
      <c r="WWV109" s="229"/>
      <c r="WWW109" s="229"/>
      <c r="WWX109" s="229"/>
      <c r="WWY109" s="229"/>
      <c r="WWZ109" s="229"/>
      <c r="WXA109" s="229"/>
      <c r="WXB109" s="229"/>
      <c r="WXC109" s="229"/>
      <c r="WXD109" s="229"/>
      <c r="WXE109" s="229"/>
      <c r="WXF109" s="229"/>
      <c r="WXG109" s="229"/>
      <c r="WXH109" s="229"/>
      <c r="WXI109" s="229"/>
      <c r="WXJ109" s="229"/>
      <c r="WXK109" s="229"/>
      <c r="WXL109" s="229"/>
      <c r="WXM109" s="229"/>
      <c r="WXN109" s="229"/>
      <c r="WXO109" s="229"/>
      <c r="WXP109" s="229"/>
      <c r="WXQ109" s="229"/>
      <c r="WXR109" s="229"/>
      <c r="WXS109" s="229"/>
      <c r="WXT109" s="229"/>
      <c r="WXU109" s="229"/>
      <c r="WXV109" s="229"/>
      <c r="WXW109" s="229"/>
      <c r="WXX109" s="229"/>
      <c r="WXY109" s="229"/>
      <c r="WXZ109" s="229"/>
      <c r="WYA109" s="229"/>
      <c r="WYB109" s="229"/>
      <c r="WYC109" s="229"/>
      <c r="WYD109" s="229"/>
      <c r="WYE109" s="229"/>
      <c r="WYF109" s="229"/>
      <c r="WYG109" s="229"/>
      <c r="WYH109" s="229"/>
      <c r="WYI109" s="229"/>
      <c r="WYJ109" s="229"/>
      <c r="WYK109" s="229"/>
      <c r="WYL109" s="229"/>
      <c r="WYM109" s="229"/>
      <c r="WYN109" s="229"/>
      <c r="WYO109" s="229"/>
      <c r="WYP109" s="229"/>
      <c r="WYQ109" s="229"/>
      <c r="WYR109" s="229"/>
      <c r="WYS109" s="229"/>
      <c r="WYT109" s="229"/>
      <c r="WYU109" s="229"/>
      <c r="WYV109" s="229"/>
      <c r="WYW109" s="229"/>
      <c r="WYX109" s="229"/>
      <c r="WYY109" s="229"/>
      <c r="WYZ109" s="229"/>
      <c r="WZA109" s="229"/>
      <c r="WZB109" s="229"/>
      <c r="WZC109" s="229"/>
      <c r="WZD109" s="229"/>
      <c r="WZE109" s="229"/>
      <c r="WZF109" s="229"/>
      <c r="WZG109" s="229"/>
      <c r="WZH109" s="229"/>
      <c r="WZI109" s="229"/>
      <c r="WZJ109" s="229"/>
      <c r="WZK109" s="229"/>
      <c r="WZL109" s="229"/>
      <c r="WZM109" s="229"/>
      <c r="WZN109" s="229"/>
      <c r="WZO109" s="229"/>
      <c r="WZP109" s="229"/>
      <c r="WZQ109" s="229"/>
      <c r="WZR109" s="229"/>
      <c r="WZS109" s="229"/>
      <c r="WZT109" s="229"/>
      <c r="WZU109" s="229"/>
      <c r="WZV109" s="229"/>
      <c r="WZW109" s="229"/>
      <c r="WZX109" s="229"/>
      <c r="WZY109" s="229"/>
      <c r="WZZ109" s="229"/>
      <c r="XAA109" s="229"/>
      <c r="XAB109" s="229"/>
      <c r="XAC109" s="229"/>
      <c r="XAD109" s="229"/>
      <c r="XAE109" s="229"/>
      <c r="XAF109" s="229"/>
      <c r="XAG109" s="229"/>
      <c r="XAH109" s="229"/>
      <c r="XAI109" s="229"/>
      <c r="XAJ109" s="229"/>
      <c r="XAK109" s="229"/>
      <c r="XAL109" s="229"/>
      <c r="XAM109" s="229"/>
      <c r="XAN109" s="229"/>
      <c r="XAO109" s="229"/>
      <c r="XAP109" s="229"/>
      <c r="XAQ109" s="229"/>
      <c r="XAR109" s="229"/>
      <c r="XAS109" s="229"/>
      <c r="XAT109" s="229"/>
      <c r="XAU109" s="229"/>
      <c r="XAV109" s="229"/>
      <c r="XAW109" s="229"/>
      <c r="XAX109" s="229"/>
      <c r="XAY109" s="229"/>
      <c r="XAZ109" s="229"/>
      <c r="XBA109" s="229"/>
      <c r="XBB109" s="229"/>
      <c r="XBC109" s="229"/>
      <c r="XBD109" s="229"/>
      <c r="XBE109" s="229"/>
      <c r="XBF109" s="229"/>
      <c r="XBG109" s="229"/>
      <c r="XBH109" s="229"/>
      <c r="XBI109" s="229"/>
      <c r="XBJ109" s="229"/>
      <c r="XBK109" s="229"/>
      <c r="XBL109" s="229"/>
      <c r="XBM109" s="229"/>
      <c r="XBN109" s="229"/>
      <c r="XBO109" s="229"/>
      <c r="XBP109" s="229"/>
      <c r="XBQ109" s="229"/>
      <c r="XBR109" s="229"/>
      <c r="XBS109" s="229"/>
      <c r="XBT109" s="229"/>
      <c r="XBU109" s="229"/>
      <c r="XBV109" s="229"/>
      <c r="XBW109" s="229"/>
      <c r="XBX109" s="229"/>
      <c r="XBY109" s="229"/>
      <c r="XBZ109" s="229"/>
      <c r="XCA109" s="229"/>
      <c r="XCB109" s="229"/>
      <c r="XCC109" s="229"/>
      <c r="XCD109" s="229"/>
      <c r="XCE109" s="229"/>
      <c r="XCF109" s="229"/>
      <c r="XCG109" s="229"/>
      <c r="XCH109" s="229"/>
      <c r="XCI109" s="229"/>
      <c r="XCJ109" s="229"/>
      <c r="XCK109" s="229"/>
      <c r="XCL109" s="229"/>
      <c r="XCM109" s="229"/>
      <c r="XCN109" s="229"/>
      <c r="XCO109" s="229"/>
      <c r="XCP109" s="229"/>
      <c r="XCQ109" s="229"/>
      <c r="XCR109" s="229"/>
      <c r="XCS109" s="229"/>
      <c r="XCT109" s="229"/>
      <c r="XCU109" s="229"/>
      <c r="XCV109" s="229"/>
      <c r="XCW109" s="229"/>
      <c r="XCX109" s="229"/>
      <c r="XCY109" s="229"/>
      <c r="XCZ109" s="229"/>
      <c r="XDA109" s="229"/>
      <c r="XDB109" s="229"/>
      <c r="XDC109" s="229"/>
      <c r="XDD109" s="229"/>
      <c r="XDE109" s="229"/>
      <c r="XDF109" s="229"/>
      <c r="XDG109" s="229"/>
      <c r="XDH109" s="229"/>
      <c r="XDI109" s="229"/>
      <c r="XDJ109" s="229"/>
      <c r="XDK109" s="229"/>
      <c r="XDL109" s="229"/>
      <c r="XDM109" s="229"/>
      <c r="XDN109" s="229"/>
      <c r="XDO109" s="229"/>
      <c r="XDP109" s="229"/>
      <c r="XDQ109" s="229"/>
      <c r="XDR109" s="229"/>
      <c r="XDS109" s="229"/>
      <c r="XDT109" s="229"/>
      <c r="XDU109" s="229"/>
      <c r="XDV109" s="229"/>
      <c r="XDW109" s="229"/>
      <c r="XDX109" s="229"/>
      <c r="XDY109" s="229"/>
      <c r="XDZ109" s="229"/>
      <c r="XEA109" s="229"/>
      <c r="XEB109" s="229"/>
      <c r="XEC109" s="229"/>
      <c r="XED109" s="229"/>
      <c r="XEE109" s="229"/>
      <c r="XEF109" s="229"/>
      <c r="XEG109" s="229"/>
      <c r="XEH109" s="229"/>
      <c r="XEI109" s="229"/>
      <c r="XEJ109" s="229"/>
      <c r="XEK109" s="229"/>
      <c r="XEL109" s="229"/>
      <c r="XEM109" s="229"/>
    </row>
    <row r="110" spans="1:16367" s="162" customFormat="1">
      <c r="A110" s="229"/>
      <c r="B110" s="229"/>
      <c r="C110" s="229"/>
      <c r="D110" s="229"/>
      <c r="E110" s="939"/>
      <c r="F110" s="229"/>
      <c r="G110" s="229"/>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29"/>
      <c r="AY110" s="229"/>
      <c r="AZ110" s="229"/>
      <c r="BA110" s="229"/>
      <c r="BB110" s="229"/>
      <c r="BC110" s="229"/>
      <c r="BD110" s="229"/>
      <c r="BE110" s="229"/>
      <c r="BF110" s="229"/>
      <c r="BG110" s="229"/>
      <c r="BH110" s="229"/>
      <c r="BI110" s="229"/>
      <c r="BJ110" s="229"/>
      <c r="BK110" s="229"/>
      <c r="BL110" s="229"/>
      <c r="BM110" s="229"/>
      <c r="BN110" s="229"/>
      <c r="BO110" s="229"/>
      <c r="BP110" s="229"/>
      <c r="BQ110" s="229"/>
      <c r="BR110" s="229"/>
      <c r="BS110" s="229"/>
      <c r="BT110" s="229"/>
      <c r="BU110" s="229"/>
      <c r="BV110" s="229"/>
      <c r="BW110" s="229"/>
      <c r="BX110" s="229"/>
      <c r="BY110" s="229"/>
      <c r="BZ110" s="229"/>
      <c r="CA110" s="229"/>
      <c r="CB110" s="229"/>
      <c r="CC110" s="229"/>
      <c r="CD110" s="229"/>
      <c r="CE110" s="229"/>
      <c r="CF110" s="229"/>
      <c r="CG110" s="229"/>
      <c r="CH110" s="229"/>
      <c r="CI110" s="229"/>
      <c r="CJ110" s="229"/>
      <c r="CK110" s="229"/>
      <c r="CL110" s="229"/>
      <c r="CM110" s="229"/>
      <c r="CN110" s="229"/>
      <c r="CO110" s="229"/>
      <c r="CP110" s="229"/>
      <c r="CQ110" s="229"/>
      <c r="CR110" s="229"/>
      <c r="CS110" s="229"/>
      <c r="CT110" s="229"/>
      <c r="CU110" s="229"/>
      <c r="CV110" s="229"/>
      <c r="CW110" s="229"/>
      <c r="CX110" s="229"/>
      <c r="CY110" s="229"/>
      <c r="CZ110" s="229"/>
      <c r="DA110" s="229"/>
      <c r="DB110" s="229"/>
      <c r="DC110" s="229"/>
      <c r="DD110" s="229"/>
      <c r="DE110" s="229"/>
      <c r="DF110" s="229"/>
      <c r="DG110" s="229"/>
      <c r="DH110" s="229"/>
      <c r="DI110" s="229"/>
      <c r="DJ110" s="229"/>
      <c r="DK110" s="229"/>
      <c r="DL110" s="229"/>
      <c r="DM110" s="229"/>
      <c r="DN110" s="229"/>
      <c r="DO110" s="229"/>
      <c r="DP110" s="229"/>
      <c r="DQ110" s="229"/>
      <c r="DR110" s="229"/>
      <c r="DS110" s="229"/>
      <c r="DT110" s="229"/>
      <c r="DU110" s="229"/>
      <c r="DV110" s="229"/>
      <c r="DW110" s="229"/>
      <c r="DX110" s="229"/>
      <c r="DY110" s="229"/>
      <c r="DZ110" s="229"/>
      <c r="EA110" s="229"/>
      <c r="EB110" s="229"/>
      <c r="EC110" s="229"/>
      <c r="ED110" s="229"/>
      <c r="EE110" s="229"/>
      <c r="EF110" s="229"/>
      <c r="EG110" s="229"/>
      <c r="EH110" s="229"/>
      <c r="EI110" s="229"/>
      <c r="EJ110" s="229"/>
      <c r="EK110" s="229"/>
      <c r="EL110" s="229"/>
      <c r="EM110" s="229"/>
      <c r="EN110" s="229"/>
      <c r="EO110" s="229"/>
      <c r="EP110" s="229"/>
      <c r="EQ110" s="229"/>
      <c r="ER110" s="229"/>
      <c r="ES110" s="229"/>
      <c r="ET110" s="229"/>
      <c r="EU110" s="229"/>
      <c r="EV110" s="229"/>
      <c r="EW110" s="229"/>
      <c r="EX110" s="229"/>
      <c r="EY110" s="229"/>
      <c r="EZ110" s="229"/>
      <c r="FA110" s="229"/>
      <c r="FB110" s="229"/>
      <c r="FC110" s="229"/>
      <c r="FD110" s="229"/>
      <c r="FE110" s="229"/>
      <c r="FF110" s="229"/>
      <c r="FG110" s="229"/>
      <c r="FH110" s="229"/>
      <c r="FI110" s="229"/>
      <c r="FJ110" s="229"/>
      <c r="FK110" s="229"/>
      <c r="FL110" s="229"/>
      <c r="FM110" s="229"/>
      <c r="FN110" s="229"/>
      <c r="FO110" s="229"/>
      <c r="FP110" s="229"/>
      <c r="FQ110" s="229"/>
      <c r="FR110" s="229"/>
      <c r="FS110" s="229"/>
      <c r="FT110" s="229"/>
      <c r="FU110" s="229"/>
      <c r="FV110" s="229"/>
      <c r="FW110" s="229"/>
      <c r="FX110" s="229"/>
      <c r="FY110" s="229"/>
      <c r="FZ110" s="229"/>
      <c r="GA110" s="229"/>
      <c r="GB110" s="229"/>
      <c r="GC110" s="229"/>
      <c r="GD110" s="229"/>
      <c r="GE110" s="229"/>
      <c r="GF110" s="229"/>
      <c r="GG110" s="229"/>
      <c r="GH110" s="229"/>
      <c r="GI110" s="229"/>
      <c r="GJ110" s="229"/>
      <c r="GK110" s="229"/>
      <c r="GL110" s="229"/>
      <c r="GM110" s="229"/>
      <c r="GN110" s="229"/>
      <c r="GO110" s="229"/>
      <c r="GP110" s="229"/>
      <c r="GQ110" s="229"/>
      <c r="GR110" s="229"/>
      <c r="GS110" s="229"/>
      <c r="GT110" s="229"/>
      <c r="GU110" s="229"/>
      <c r="GV110" s="229"/>
      <c r="GW110" s="229"/>
      <c r="GX110" s="229"/>
      <c r="GY110" s="229"/>
      <c r="GZ110" s="229"/>
      <c r="HA110" s="229"/>
      <c r="HB110" s="229"/>
      <c r="HC110" s="229"/>
      <c r="HD110" s="229"/>
      <c r="HE110" s="229"/>
      <c r="HF110" s="229"/>
      <c r="HG110" s="229"/>
      <c r="HH110" s="229"/>
      <c r="HI110" s="229"/>
      <c r="HJ110" s="229"/>
      <c r="HK110" s="229"/>
      <c r="HL110" s="229"/>
      <c r="HM110" s="229"/>
      <c r="HN110" s="229"/>
      <c r="HO110" s="229"/>
      <c r="HP110" s="229"/>
      <c r="HQ110" s="229"/>
      <c r="HR110" s="229"/>
      <c r="HS110" s="229"/>
      <c r="HT110" s="229"/>
      <c r="HU110" s="229"/>
      <c r="HV110" s="229"/>
      <c r="HW110" s="229"/>
      <c r="HX110" s="229"/>
      <c r="HY110" s="229"/>
      <c r="HZ110" s="229"/>
      <c r="IA110" s="229"/>
      <c r="IB110" s="229"/>
      <c r="IC110" s="229"/>
      <c r="ID110" s="229"/>
      <c r="IE110" s="229"/>
      <c r="IF110" s="229"/>
      <c r="IG110" s="229"/>
      <c r="IH110" s="229"/>
      <c r="II110" s="229"/>
      <c r="IJ110" s="229"/>
      <c r="IK110" s="229"/>
      <c r="IL110" s="229"/>
      <c r="IM110" s="229"/>
      <c r="IN110" s="229"/>
      <c r="IO110" s="229"/>
      <c r="IP110" s="229"/>
      <c r="IQ110" s="229"/>
      <c r="IR110" s="229"/>
      <c r="IS110" s="229"/>
      <c r="IT110" s="229"/>
      <c r="IU110" s="229"/>
      <c r="IV110" s="229"/>
      <c r="IW110" s="229"/>
      <c r="IX110" s="229"/>
      <c r="IY110" s="229"/>
      <c r="IZ110" s="229"/>
      <c r="JA110" s="229"/>
      <c r="JB110" s="229"/>
      <c r="JC110" s="229"/>
      <c r="JD110" s="229"/>
      <c r="JE110" s="229"/>
      <c r="JF110" s="229"/>
      <c r="JG110" s="229"/>
      <c r="JH110" s="229"/>
      <c r="JI110" s="229"/>
      <c r="JJ110" s="229"/>
      <c r="JK110" s="229"/>
      <c r="JL110" s="229"/>
      <c r="JM110" s="229"/>
      <c r="JN110" s="229"/>
      <c r="JO110" s="229"/>
      <c r="JP110" s="229"/>
      <c r="JQ110" s="229"/>
      <c r="JR110" s="229"/>
      <c r="JS110" s="229"/>
      <c r="JT110" s="229"/>
      <c r="JU110" s="229"/>
      <c r="JV110" s="229"/>
      <c r="JW110" s="229"/>
      <c r="JX110" s="229"/>
      <c r="JY110" s="229"/>
      <c r="JZ110" s="229"/>
      <c r="KA110" s="229"/>
      <c r="KB110" s="229"/>
      <c r="KC110" s="229"/>
      <c r="KD110" s="229"/>
      <c r="KE110" s="229"/>
      <c r="KF110" s="229"/>
      <c r="KG110" s="229"/>
      <c r="KH110" s="229"/>
      <c r="KI110" s="229"/>
      <c r="KJ110" s="229"/>
      <c r="KK110" s="229"/>
      <c r="KL110" s="229"/>
      <c r="KM110" s="229"/>
      <c r="KN110" s="229"/>
      <c r="KO110" s="229"/>
      <c r="KP110" s="229"/>
      <c r="KQ110" s="229"/>
      <c r="KR110" s="229"/>
      <c r="KS110" s="229"/>
      <c r="KT110" s="229"/>
      <c r="KU110" s="229"/>
      <c r="KV110" s="229"/>
      <c r="KW110" s="229"/>
      <c r="KX110" s="229"/>
      <c r="KY110" s="229"/>
      <c r="KZ110" s="229"/>
      <c r="LA110" s="229"/>
      <c r="LB110" s="229"/>
      <c r="LC110" s="229"/>
      <c r="LD110" s="229"/>
      <c r="LE110" s="229"/>
      <c r="LF110" s="229"/>
      <c r="LG110" s="229"/>
      <c r="LH110" s="229"/>
      <c r="LI110" s="229"/>
      <c r="LJ110" s="229"/>
      <c r="LK110" s="229"/>
      <c r="LL110" s="229"/>
      <c r="LM110" s="229"/>
      <c r="LN110" s="229"/>
      <c r="LO110" s="229"/>
      <c r="LP110" s="229"/>
      <c r="LQ110" s="229"/>
      <c r="LR110" s="229"/>
      <c r="LS110" s="229"/>
      <c r="LT110" s="229"/>
      <c r="LU110" s="229"/>
      <c r="LV110" s="229"/>
      <c r="LW110" s="229"/>
      <c r="LX110" s="229"/>
      <c r="LY110" s="229"/>
      <c r="LZ110" s="229"/>
      <c r="MA110" s="229"/>
      <c r="MB110" s="229"/>
      <c r="MC110" s="229"/>
      <c r="MD110" s="229"/>
      <c r="ME110" s="229"/>
      <c r="MF110" s="229"/>
      <c r="MG110" s="229"/>
      <c r="MH110" s="229"/>
      <c r="MI110" s="229"/>
      <c r="MJ110" s="229"/>
      <c r="MK110" s="229"/>
      <c r="ML110" s="229"/>
      <c r="MM110" s="229"/>
      <c r="MN110" s="229"/>
      <c r="MO110" s="229"/>
      <c r="MP110" s="229"/>
      <c r="MQ110" s="229"/>
      <c r="MR110" s="229"/>
      <c r="MS110" s="229"/>
      <c r="MT110" s="229"/>
      <c r="MU110" s="229"/>
      <c r="MV110" s="229"/>
      <c r="MW110" s="229"/>
      <c r="MX110" s="229"/>
      <c r="MY110" s="229"/>
      <c r="MZ110" s="229"/>
      <c r="NA110" s="229"/>
      <c r="NB110" s="229"/>
      <c r="NC110" s="229"/>
      <c r="ND110" s="229"/>
      <c r="NE110" s="229"/>
      <c r="NF110" s="229"/>
      <c r="NG110" s="229"/>
      <c r="NH110" s="229"/>
      <c r="NI110" s="229"/>
      <c r="NJ110" s="229"/>
      <c r="NK110" s="229"/>
      <c r="NL110" s="229"/>
      <c r="NM110" s="229"/>
      <c r="NN110" s="229"/>
      <c r="NO110" s="229"/>
      <c r="NP110" s="229"/>
      <c r="NQ110" s="229"/>
      <c r="NR110" s="229"/>
      <c r="NS110" s="229"/>
      <c r="NT110" s="229"/>
      <c r="NU110" s="229"/>
      <c r="NV110" s="229"/>
      <c r="NW110" s="229"/>
      <c r="NX110" s="229"/>
      <c r="NY110" s="229"/>
      <c r="NZ110" s="229"/>
      <c r="OA110" s="229"/>
      <c r="OB110" s="229"/>
      <c r="OC110" s="229"/>
      <c r="OD110" s="229"/>
      <c r="OE110" s="229"/>
      <c r="OF110" s="229"/>
      <c r="OG110" s="229"/>
      <c r="OH110" s="229"/>
      <c r="OI110" s="229"/>
      <c r="OJ110" s="229"/>
      <c r="OK110" s="229"/>
      <c r="OL110" s="229"/>
      <c r="OM110" s="229"/>
      <c r="ON110" s="229"/>
      <c r="OO110" s="229"/>
      <c r="OP110" s="229"/>
      <c r="OQ110" s="229"/>
      <c r="OR110" s="229"/>
      <c r="OS110" s="229"/>
      <c r="OT110" s="229"/>
      <c r="OU110" s="229"/>
      <c r="OV110" s="229"/>
      <c r="OW110" s="229"/>
      <c r="OX110" s="229"/>
      <c r="OY110" s="229"/>
      <c r="OZ110" s="229"/>
      <c r="PA110" s="229"/>
      <c r="PB110" s="229"/>
      <c r="PC110" s="229"/>
      <c r="PD110" s="229"/>
      <c r="PE110" s="229"/>
      <c r="PF110" s="229"/>
      <c r="PG110" s="229"/>
      <c r="PH110" s="229"/>
      <c r="PI110" s="229"/>
      <c r="PJ110" s="229"/>
      <c r="PK110" s="229"/>
      <c r="PL110" s="229"/>
      <c r="PM110" s="229"/>
      <c r="PN110" s="229"/>
      <c r="PO110" s="229"/>
      <c r="PP110" s="229"/>
      <c r="PQ110" s="229"/>
      <c r="PR110" s="229"/>
      <c r="PS110" s="229"/>
      <c r="PT110" s="229"/>
      <c r="PU110" s="229"/>
      <c r="PV110" s="229"/>
      <c r="PW110" s="229"/>
      <c r="PX110" s="229"/>
      <c r="PY110" s="229"/>
      <c r="PZ110" s="229"/>
      <c r="QA110" s="229"/>
      <c r="QB110" s="229"/>
      <c r="QC110" s="229"/>
      <c r="QD110" s="229"/>
      <c r="QE110" s="229"/>
      <c r="QF110" s="229"/>
      <c r="QG110" s="229"/>
      <c r="QH110" s="229"/>
      <c r="QI110" s="229"/>
      <c r="QJ110" s="229"/>
      <c r="QK110" s="229"/>
      <c r="QL110" s="229"/>
      <c r="QM110" s="229"/>
      <c r="QN110" s="229"/>
      <c r="QO110" s="229"/>
      <c r="QP110" s="229"/>
      <c r="QQ110" s="229"/>
      <c r="QR110" s="229"/>
      <c r="QS110" s="229"/>
      <c r="QT110" s="229"/>
      <c r="QU110" s="229"/>
      <c r="QV110" s="229"/>
      <c r="QW110" s="229"/>
      <c r="QX110" s="229"/>
      <c r="QY110" s="229"/>
      <c r="QZ110" s="229"/>
      <c r="RA110" s="229"/>
      <c r="RB110" s="229"/>
      <c r="RC110" s="229"/>
      <c r="RD110" s="229"/>
      <c r="RE110" s="229"/>
      <c r="RF110" s="229"/>
      <c r="RG110" s="229"/>
      <c r="RH110" s="229"/>
      <c r="RI110" s="229"/>
      <c r="RJ110" s="229"/>
      <c r="RK110" s="229"/>
      <c r="RL110" s="229"/>
      <c r="RM110" s="229"/>
      <c r="RN110" s="229"/>
      <c r="RO110" s="229"/>
      <c r="RP110" s="229"/>
      <c r="RQ110" s="229"/>
      <c r="RR110" s="229"/>
      <c r="RS110" s="229"/>
      <c r="RT110" s="229"/>
      <c r="RU110" s="229"/>
      <c r="RV110" s="229"/>
      <c r="RW110" s="229"/>
      <c r="RX110" s="229"/>
      <c r="RY110" s="229"/>
      <c r="RZ110" s="229"/>
      <c r="SA110" s="229"/>
      <c r="SB110" s="229"/>
      <c r="SC110" s="229"/>
      <c r="SD110" s="229"/>
      <c r="SE110" s="229"/>
      <c r="SF110" s="229"/>
      <c r="SG110" s="229"/>
      <c r="SH110" s="229"/>
      <c r="SI110" s="229"/>
      <c r="SJ110" s="229"/>
      <c r="SK110" s="229"/>
      <c r="SL110" s="229"/>
      <c r="SM110" s="229"/>
      <c r="SN110" s="229"/>
      <c r="SO110" s="229"/>
      <c r="SP110" s="229"/>
      <c r="SQ110" s="229"/>
      <c r="SR110" s="229"/>
      <c r="SS110" s="229"/>
      <c r="ST110" s="229"/>
      <c r="SU110" s="229"/>
      <c r="SV110" s="229"/>
      <c r="SW110" s="229"/>
      <c r="SX110" s="229"/>
      <c r="SY110" s="229"/>
      <c r="SZ110" s="229"/>
      <c r="TA110" s="229"/>
      <c r="TB110" s="229"/>
      <c r="TC110" s="229"/>
      <c r="TD110" s="229"/>
      <c r="TE110" s="229"/>
      <c r="TF110" s="229"/>
      <c r="TG110" s="229"/>
      <c r="TH110" s="229"/>
      <c r="TI110" s="229"/>
      <c r="TJ110" s="229"/>
      <c r="TK110" s="229"/>
      <c r="TL110" s="229"/>
      <c r="TM110" s="229"/>
      <c r="TN110" s="229"/>
      <c r="TO110" s="229"/>
      <c r="TP110" s="229"/>
      <c r="TQ110" s="229"/>
      <c r="TR110" s="229"/>
      <c r="TS110" s="229"/>
      <c r="TT110" s="229"/>
      <c r="TU110" s="229"/>
      <c r="TV110" s="229"/>
      <c r="TW110" s="229"/>
      <c r="TX110" s="229"/>
      <c r="TY110" s="229"/>
      <c r="TZ110" s="229"/>
      <c r="UA110" s="229"/>
      <c r="UB110" s="229"/>
      <c r="UC110" s="229"/>
      <c r="UD110" s="229"/>
      <c r="UE110" s="229"/>
      <c r="UF110" s="229"/>
      <c r="UG110" s="229"/>
      <c r="UH110" s="229"/>
      <c r="UI110" s="229"/>
      <c r="UJ110" s="229"/>
      <c r="UK110" s="229"/>
      <c r="UL110" s="229"/>
      <c r="UM110" s="229"/>
      <c r="UN110" s="229"/>
      <c r="UO110" s="229"/>
      <c r="UP110" s="229"/>
      <c r="UQ110" s="229"/>
      <c r="UR110" s="229"/>
      <c r="US110" s="229"/>
      <c r="UT110" s="229"/>
      <c r="UU110" s="229"/>
      <c r="UV110" s="229"/>
      <c r="UW110" s="229"/>
      <c r="UX110" s="229"/>
      <c r="UY110" s="229"/>
      <c r="UZ110" s="229"/>
      <c r="VA110" s="229"/>
      <c r="VB110" s="229"/>
      <c r="VC110" s="229"/>
      <c r="VD110" s="229"/>
      <c r="VE110" s="229"/>
      <c r="VF110" s="229"/>
      <c r="VG110" s="229"/>
      <c r="VH110" s="229"/>
      <c r="VI110" s="229"/>
      <c r="VJ110" s="229"/>
      <c r="VK110" s="229"/>
      <c r="VL110" s="229"/>
      <c r="VM110" s="229"/>
      <c r="VN110" s="229"/>
      <c r="VO110" s="229"/>
      <c r="VP110" s="229"/>
      <c r="VQ110" s="229"/>
      <c r="VR110" s="229"/>
      <c r="VS110" s="229"/>
      <c r="VT110" s="229"/>
      <c r="VU110" s="229"/>
      <c r="VV110" s="229"/>
      <c r="VW110" s="229"/>
      <c r="VX110" s="229"/>
      <c r="VY110" s="229"/>
      <c r="VZ110" s="229"/>
      <c r="WA110" s="229"/>
      <c r="WB110" s="229"/>
      <c r="WC110" s="229"/>
      <c r="WD110" s="229"/>
      <c r="WE110" s="229"/>
      <c r="WF110" s="229"/>
      <c r="WG110" s="229"/>
      <c r="WH110" s="229"/>
      <c r="WI110" s="229"/>
      <c r="WJ110" s="229"/>
      <c r="WK110" s="229"/>
      <c r="WL110" s="229"/>
      <c r="WM110" s="229"/>
      <c r="WN110" s="229"/>
      <c r="WO110" s="229"/>
      <c r="WP110" s="229"/>
      <c r="WQ110" s="229"/>
      <c r="WR110" s="229"/>
      <c r="WS110" s="229"/>
      <c r="WT110" s="229"/>
      <c r="WU110" s="229"/>
      <c r="WV110" s="229"/>
      <c r="WW110" s="229"/>
      <c r="WX110" s="229"/>
      <c r="WY110" s="229"/>
      <c r="WZ110" s="229"/>
      <c r="XA110" s="229"/>
      <c r="XB110" s="229"/>
      <c r="XC110" s="229"/>
      <c r="XD110" s="229"/>
      <c r="XE110" s="229"/>
      <c r="XF110" s="229"/>
      <c r="XG110" s="229"/>
      <c r="XH110" s="229"/>
      <c r="XI110" s="229"/>
      <c r="XJ110" s="229"/>
      <c r="XK110" s="229"/>
      <c r="XL110" s="229"/>
      <c r="XM110" s="229"/>
      <c r="XN110" s="229"/>
      <c r="XO110" s="229"/>
      <c r="XP110" s="229"/>
      <c r="XQ110" s="229"/>
      <c r="XR110" s="229"/>
      <c r="XS110" s="229"/>
      <c r="XT110" s="229"/>
      <c r="XU110" s="229"/>
      <c r="XV110" s="229"/>
      <c r="XW110" s="229"/>
      <c r="XX110" s="229"/>
      <c r="XY110" s="229"/>
      <c r="XZ110" s="229"/>
      <c r="YA110" s="229"/>
      <c r="YB110" s="229"/>
      <c r="YC110" s="229"/>
      <c r="YD110" s="229"/>
      <c r="YE110" s="229"/>
      <c r="YF110" s="229"/>
      <c r="YG110" s="229"/>
      <c r="YH110" s="229"/>
      <c r="YI110" s="229"/>
      <c r="YJ110" s="229"/>
      <c r="YK110" s="229"/>
      <c r="YL110" s="229"/>
      <c r="YM110" s="229"/>
      <c r="YN110" s="229"/>
      <c r="YO110" s="229"/>
      <c r="YP110" s="229"/>
      <c r="YQ110" s="229"/>
      <c r="YR110" s="229"/>
      <c r="YS110" s="229"/>
      <c r="YT110" s="229"/>
      <c r="YU110" s="229"/>
      <c r="YV110" s="229"/>
      <c r="YW110" s="229"/>
      <c r="YX110" s="229"/>
      <c r="YY110" s="229"/>
      <c r="YZ110" s="229"/>
      <c r="ZA110" s="229"/>
      <c r="ZB110" s="229"/>
      <c r="ZC110" s="229"/>
      <c r="ZD110" s="229"/>
      <c r="ZE110" s="229"/>
      <c r="ZF110" s="229"/>
      <c r="ZG110" s="229"/>
      <c r="ZH110" s="229"/>
      <c r="ZI110" s="229"/>
      <c r="ZJ110" s="229"/>
      <c r="ZK110" s="229"/>
      <c r="ZL110" s="229"/>
      <c r="ZM110" s="229"/>
      <c r="ZN110" s="229"/>
      <c r="ZO110" s="229"/>
      <c r="ZP110" s="229"/>
      <c r="ZQ110" s="229"/>
      <c r="ZR110" s="229"/>
      <c r="ZS110" s="229"/>
      <c r="ZT110" s="229"/>
      <c r="ZU110" s="229"/>
      <c r="ZV110" s="229"/>
      <c r="ZW110" s="229"/>
      <c r="ZX110" s="229"/>
      <c r="ZY110" s="229"/>
      <c r="ZZ110" s="229"/>
      <c r="AAA110" s="229"/>
      <c r="AAB110" s="229"/>
      <c r="AAC110" s="229"/>
      <c r="AAD110" s="229"/>
      <c r="AAE110" s="229"/>
      <c r="AAF110" s="229"/>
      <c r="AAG110" s="229"/>
      <c r="AAH110" s="229"/>
      <c r="AAI110" s="229"/>
      <c r="AAJ110" s="229"/>
      <c r="AAK110" s="229"/>
      <c r="AAL110" s="229"/>
      <c r="AAM110" s="229"/>
      <c r="AAN110" s="229"/>
      <c r="AAO110" s="229"/>
      <c r="AAP110" s="229"/>
      <c r="AAQ110" s="229"/>
      <c r="AAR110" s="229"/>
      <c r="AAS110" s="229"/>
      <c r="AAT110" s="229"/>
      <c r="AAU110" s="229"/>
      <c r="AAV110" s="229"/>
      <c r="AAW110" s="229"/>
      <c r="AAX110" s="229"/>
      <c r="AAY110" s="229"/>
      <c r="AAZ110" s="229"/>
      <c r="ABA110" s="229"/>
      <c r="ABB110" s="229"/>
      <c r="ABC110" s="229"/>
      <c r="ABD110" s="229"/>
      <c r="ABE110" s="229"/>
      <c r="ABF110" s="229"/>
      <c r="ABG110" s="229"/>
      <c r="ABH110" s="229"/>
      <c r="ABI110" s="229"/>
      <c r="ABJ110" s="229"/>
      <c r="ABK110" s="229"/>
      <c r="ABL110" s="229"/>
      <c r="ABM110" s="229"/>
      <c r="ABN110" s="229"/>
      <c r="ABO110" s="229"/>
      <c r="ABP110" s="229"/>
      <c r="ABQ110" s="229"/>
      <c r="ABR110" s="229"/>
      <c r="ABS110" s="229"/>
      <c r="ABT110" s="229"/>
      <c r="ABU110" s="229"/>
      <c r="ABV110" s="229"/>
      <c r="ABW110" s="229"/>
      <c r="ABX110" s="229"/>
      <c r="ABY110" s="229"/>
      <c r="ABZ110" s="229"/>
      <c r="ACA110" s="229"/>
      <c r="ACB110" s="229"/>
      <c r="ACC110" s="229"/>
      <c r="ACD110" s="229"/>
      <c r="ACE110" s="229"/>
      <c r="ACF110" s="229"/>
      <c r="ACG110" s="229"/>
      <c r="ACH110" s="229"/>
      <c r="ACI110" s="229"/>
      <c r="ACJ110" s="229"/>
      <c r="ACK110" s="229"/>
      <c r="ACL110" s="229"/>
      <c r="ACM110" s="229"/>
      <c r="ACN110" s="229"/>
      <c r="ACO110" s="229"/>
      <c r="ACP110" s="229"/>
      <c r="ACQ110" s="229"/>
      <c r="ACR110" s="229"/>
      <c r="ACS110" s="229"/>
      <c r="ACT110" s="229"/>
      <c r="ACU110" s="229"/>
      <c r="ACV110" s="229"/>
      <c r="ACW110" s="229"/>
      <c r="ACX110" s="229"/>
      <c r="ACY110" s="229"/>
      <c r="ACZ110" s="229"/>
      <c r="ADA110" s="229"/>
      <c r="ADB110" s="229"/>
      <c r="ADC110" s="229"/>
      <c r="ADD110" s="229"/>
      <c r="ADE110" s="229"/>
      <c r="ADF110" s="229"/>
      <c r="ADG110" s="229"/>
      <c r="ADH110" s="229"/>
      <c r="ADI110" s="229"/>
      <c r="ADJ110" s="229"/>
      <c r="ADK110" s="229"/>
      <c r="ADL110" s="229"/>
      <c r="ADM110" s="229"/>
      <c r="ADN110" s="229"/>
      <c r="ADO110" s="229"/>
      <c r="ADP110" s="229"/>
      <c r="ADQ110" s="229"/>
      <c r="ADR110" s="229"/>
      <c r="ADS110" s="229"/>
      <c r="ADT110" s="229"/>
      <c r="ADU110" s="229"/>
      <c r="ADV110" s="229"/>
      <c r="ADW110" s="229"/>
      <c r="ADX110" s="229"/>
      <c r="ADY110" s="229"/>
      <c r="ADZ110" s="229"/>
      <c r="AEA110" s="229"/>
      <c r="AEB110" s="229"/>
      <c r="AEC110" s="229"/>
      <c r="AED110" s="229"/>
      <c r="AEE110" s="229"/>
      <c r="AEF110" s="229"/>
      <c r="AEG110" s="229"/>
      <c r="AEH110" s="229"/>
      <c r="AEI110" s="229"/>
      <c r="AEJ110" s="229"/>
      <c r="AEK110" s="229"/>
      <c r="AEL110" s="229"/>
      <c r="AEM110" s="229"/>
      <c r="AEN110" s="229"/>
      <c r="AEO110" s="229"/>
      <c r="AEP110" s="229"/>
      <c r="AEQ110" s="229"/>
      <c r="AER110" s="229"/>
      <c r="AES110" s="229"/>
      <c r="AET110" s="229"/>
      <c r="AEU110" s="229"/>
      <c r="AEV110" s="229"/>
      <c r="AEW110" s="229"/>
      <c r="AEX110" s="229"/>
      <c r="AEY110" s="229"/>
      <c r="AEZ110" s="229"/>
      <c r="AFA110" s="229"/>
      <c r="AFB110" s="229"/>
      <c r="AFC110" s="229"/>
      <c r="AFD110" s="229"/>
      <c r="AFE110" s="229"/>
      <c r="AFF110" s="229"/>
      <c r="AFG110" s="229"/>
      <c r="AFH110" s="229"/>
      <c r="AFI110" s="229"/>
      <c r="AFJ110" s="229"/>
      <c r="AFK110" s="229"/>
      <c r="AFL110" s="229"/>
      <c r="AFM110" s="229"/>
      <c r="AFN110" s="229"/>
      <c r="AFO110" s="229"/>
      <c r="AFP110" s="229"/>
      <c r="AFQ110" s="229"/>
      <c r="AFR110" s="229"/>
      <c r="AFS110" s="229"/>
      <c r="AFT110" s="229"/>
      <c r="AFU110" s="229"/>
      <c r="AFV110" s="229"/>
      <c r="AFW110" s="229"/>
      <c r="AFX110" s="229"/>
      <c r="AFY110" s="229"/>
      <c r="AFZ110" s="229"/>
      <c r="AGA110" s="229"/>
      <c r="AGB110" s="229"/>
      <c r="AGC110" s="229"/>
      <c r="AGD110" s="229"/>
      <c r="AGE110" s="229"/>
      <c r="AGF110" s="229"/>
      <c r="AGG110" s="229"/>
      <c r="AGH110" s="229"/>
      <c r="AGI110" s="229"/>
      <c r="AGJ110" s="229"/>
      <c r="AGK110" s="229"/>
      <c r="AGL110" s="229"/>
      <c r="AGM110" s="229"/>
      <c r="AGN110" s="229"/>
      <c r="AGO110" s="229"/>
      <c r="AGP110" s="229"/>
      <c r="AGQ110" s="229"/>
      <c r="AGR110" s="229"/>
      <c r="AGS110" s="229"/>
      <c r="AGT110" s="229"/>
      <c r="AGU110" s="229"/>
      <c r="AGV110" s="229"/>
      <c r="AGW110" s="229"/>
      <c r="AGX110" s="229"/>
      <c r="AGY110" s="229"/>
      <c r="AGZ110" s="229"/>
      <c r="AHA110" s="229"/>
      <c r="AHB110" s="229"/>
      <c r="AHC110" s="229"/>
      <c r="AHD110" s="229"/>
      <c r="AHE110" s="229"/>
      <c r="AHF110" s="229"/>
      <c r="AHG110" s="229"/>
      <c r="AHH110" s="229"/>
      <c r="AHI110" s="229"/>
      <c r="AHJ110" s="229"/>
      <c r="AHK110" s="229"/>
      <c r="AHL110" s="229"/>
      <c r="AHM110" s="229"/>
      <c r="AHN110" s="229"/>
      <c r="AHO110" s="229"/>
      <c r="AHP110" s="229"/>
      <c r="AHQ110" s="229"/>
      <c r="AHR110" s="229"/>
      <c r="AHS110" s="229"/>
      <c r="AHT110" s="229"/>
      <c r="AHU110" s="229"/>
      <c r="AHV110" s="229"/>
      <c r="AHW110" s="229"/>
      <c r="AHX110" s="229"/>
      <c r="AHY110" s="229"/>
      <c r="AHZ110" s="229"/>
      <c r="AIA110" s="229"/>
      <c r="AIB110" s="229"/>
      <c r="AIC110" s="229"/>
      <c r="AID110" s="229"/>
      <c r="AIE110" s="229"/>
      <c r="AIF110" s="229"/>
      <c r="AIG110" s="229"/>
      <c r="AIH110" s="229"/>
      <c r="AII110" s="229"/>
      <c r="AIJ110" s="229"/>
      <c r="AIK110" s="229"/>
      <c r="AIL110" s="229"/>
      <c r="AIM110" s="229"/>
      <c r="AIN110" s="229"/>
      <c r="AIO110" s="229"/>
      <c r="AIP110" s="229"/>
      <c r="AIQ110" s="229"/>
      <c r="AIR110" s="229"/>
      <c r="AIS110" s="229"/>
      <c r="AIT110" s="229"/>
      <c r="AIU110" s="229"/>
      <c r="AIV110" s="229"/>
      <c r="AIW110" s="229"/>
      <c r="AIX110" s="229"/>
      <c r="AIY110" s="229"/>
      <c r="AIZ110" s="229"/>
      <c r="AJA110" s="229"/>
      <c r="AJB110" s="229"/>
      <c r="AJC110" s="229"/>
      <c r="AJD110" s="229"/>
      <c r="AJE110" s="229"/>
      <c r="AJF110" s="229"/>
      <c r="AJG110" s="229"/>
      <c r="AJH110" s="229"/>
      <c r="AJI110" s="229"/>
      <c r="AJJ110" s="229"/>
      <c r="AJK110" s="229"/>
      <c r="AJL110" s="229"/>
      <c r="AJM110" s="229"/>
      <c r="AJN110" s="229"/>
      <c r="AJO110" s="229"/>
      <c r="AJP110" s="229"/>
      <c r="AJQ110" s="229"/>
      <c r="AJR110" s="229"/>
      <c r="AJS110" s="229"/>
      <c r="AJT110" s="229"/>
      <c r="AJU110" s="229"/>
      <c r="AJV110" s="229"/>
      <c r="AJW110" s="229"/>
      <c r="AJX110" s="229"/>
      <c r="AJY110" s="229"/>
      <c r="AJZ110" s="229"/>
      <c r="AKA110" s="229"/>
      <c r="AKB110" s="229"/>
      <c r="AKC110" s="229"/>
      <c r="AKD110" s="229"/>
      <c r="AKE110" s="229"/>
      <c r="AKF110" s="229"/>
      <c r="AKG110" s="229"/>
      <c r="AKH110" s="229"/>
      <c r="AKI110" s="229"/>
      <c r="AKJ110" s="229"/>
      <c r="AKK110" s="229"/>
      <c r="AKL110" s="229"/>
      <c r="AKM110" s="229"/>
      <c r="AKN110" s="229"/>
      <c r="AKO110" s="229"/>
      <c r="AKP110" s="229"/>
      <c r="AKQ110" s="229"/>
      <c r="AKR110" s="229"/>
      <c r="AKS110" s="229"/>
      <c r="AKT110" s="229"/>
      <c r="AKU110" s="229"/>
      <c r="AKV110" s="229"/>
      <c r="AKW110" s="229"/>
      <c r="AKX110" s="229"/>
      <c r="AKY110" s="229"/>
      <c r="AKZ110" s="229"/>
      <c r="ALA110" s="229"/>
      <c r="ALB110" s="229"/>
      <c r="ALC110" s="229"/>
      <c r="ALD110" s="229"/>
      <c r="ALE110" s="229"/>
      <c r="ALF110" s="229"/>
      <c r="ALG110" s="229"/>
      <c r="ALH110" s="229"/>
      <c r="ALI110" s="229"/>
      <c r="ALJ110" s="229"/>
      <c r="ALK110" s="229"/>
      <c r="ALL110" s="229"/>
      <c r="ALM110" s="229"/>
      <c r="ALN110" s="229"/>
      <c r="ALO110" s="229"/>
      <c r="ALP110" s="229"/>
      <c r="ALQ110" s="229"/>
      <c r="ALR110" s="229"/>
      <c r="ALS110" s="229"/>
      <c r="ALT110" s="229"/>
      <c r="ALU110" s="229"/>
      <c r="ALV110" s="229"/>
      <c r="ALW110" s="229"/>
      <c r="ALX110" s="229"/>
      <c r="ALY110" s="229"/>
      <c r="ALZ110" s="229"/>
      <c r="AMA110" s="229"/>
      <c r="AMB110" s="229"/>
      <c r="AMC110" s="229"/>
      <c r="AMD110" s="229"/>
      <c r="AME110" s="229"/>
      <c r="AMF110" s="229"/>
      <c r="AMG110" s="229"/>
      <c r="AMH110" s="229"/>
      <c r="AMI110" s="229"/>
      <c r="AMJ110" s="229"/>
      <c r="AMK110" s="229"/>
      <c r="AML110" s="229"/>
      <c r="AMM110" s="229"/>
      <c r="AMN110" s="229"/>
      <c r="AMO110" s="229"/>
      <c r="AMP110" s="229"/>
      <c r="AMQ110" s="229"/>
      <c r="AMR110" s="229"/>
      <c r="AMS110" s="229"/>
      <c r="AMT110" s="229"/>
      <c r="AMU110" s="229"/>
      <c r="AMV110" s="229"/>
      <c r="AMW110" s="229"/>
      <c r="AMX110" s="229"/>
      <c r="AMY110" s="229"/>
      <c r="AMZ110" s="229"/>
      <c r="ANA110" s="229"/>
      <c r="ANB110" s="229"/>
      <c r="ANC110" s="229"/>
      <c r="AND110" s="229"/>
      <c r="ANE110" s="229"/>
      <c r="ANF110" s="229"/>
      <c r="ANG110" s="229"/>
      <c r="ANH110" s="229"/>
      <c r="ANI110" s="229"/>
      <c r="ANJ110" s="229"/>
      <c r="ANK110" s="229"/>
      <c r="ANL110" s="229"/>
      <c r="ANM110" s="229"/>
      <c r="ANN110" s="229"/>
      <c r="ANO110" s="229"/>
      <c r="ANP110" s="229"/>
      <c r="ANQ110" s="229"/>
      <c r="ANR110" s="229"/>
      <c r="ANS110" s="229"/>
      <c r="ANT110" s="229"/>
      <c r="ANU110" s="229"/>
      <c r="ANV110" s="229"/>
      <c r="ANW110" s="229"/>
      <c r="ANX110" s="229"/>
      <c r="ANY110" s="229"/>
      <c r="ANZ110" s="229"/>
      <c r="AOA110" s="229"/>
      <c r="AOB110" s="229"/>
      <c r="AOC110" s="229"/>
      <c r="AOD110" s="229"/>
      <c r="AOE110" s="229"/>
      <c r="AOF110" s="229"/>
      <c r="AOG110" s="229"/>
      <c r="AOH110" s="229"/>
      <c r="AOI110" s="229"/>
      <c r="AOJ110" s="229"/>
      <c r="AOK110" s="229"/>
      <c r="AOL110" s="229"/>
      <c r="AOM110" s="229"/>
      <c r="AON110" s="229"/>
      <c r="AOO110" s="229"/>
      <c r="AOP110" s="229"/>
      <c r="AOQ110" s="229"/>
      <c r="AOR110" s="229"/>
      <c r="AOS110" s="229"/>
      <c r="AOT110" s="229"/>
      <c r="AOU110" s="229"/>
      <c r="AOV110" s="229"/>
      <c r="AOW110" s="229"/>
      <c r="AOX110" s="229"/>
      <c r="AOY110" s="229"/>
      <c r="AOZ110" s="229"/>
      <c r="APA110" s="229"/>
      <c r="APB110" s="229"/>
      <c r="APC110" s="229"/>
      <c r="APD110" s="229"/>
      <c r="APE110" s="229"/>
      <c r="APF110" s="229"/>
      <c r="APG110" s="229"/>
      <c r="APH110" s="229"/>
      <c r="API110" s="229"/>
      <c r="APJ110" s="229"/>
      <c r="APK110" s="229"/>
      <c r="APL110" s="229"/>
      <c r="APM110" s="229"/>
      <c r="APN110" s="229"/>
      <c r="APO110" s="229"/>
      <c r="APP110" s="229"/>
      <c r="APQ110" s="229"/>
      <c r="APR110" s="229"/>
      <c r="APS110" s="229"/>
      <c r="APT110" s="229"/>
      <c r="APU110" s="229"/>
      <c r="APV110" s="229"/>
      <c r="APW110" s="229"/>
      <c r="APX110" s="229"/>
      <c r="APY110" s="229"/>
      <c r="APZ110" s="229"/>
      <c r="AQA110" s="229"/>
      <c r="AQB110" s="229"/>
      <c r="AQC110" s="229"/>
      <c r="AQD110" s="229"/>
      <c r="AQE110" s="229"/>
      <c r="AQF110" s="229"/>
      <c r="AQG110" s="229"/>
      <c r="AQH110" s="229"/>
      <c r="AQI110" s="229"/>
      <c r="AQJ110" s="229"/>
      <c r="AQK110" s="229"/>
      <c r="AQL110" s="229"/>
      <c r="AQM110" s="229"/>
      <c r="AQN110" s="229"/>
      <c r="AQO110" s="229"/>
      <c r="AQP110" s="229"/>
      <c r="AQQ110" s="229"/>
      <c r="AQR110" s="229"/>
      <c r="AQS110" s="229"/>
      <c r="AQT110" s="229"/>
      <c r="AQU110" s="229"/>
      <c r="AQV110" s="229"/>
      <c r="AQW110" s="229"/>
      <c r="AQX110" s="229"/>
      <c r="AQY110" s="229"/>
      <c r="AQZ110" s="229"/>
      <c r="ARA110" s="229"/>
      <c r="ARB110" s="229"/>
      <c r="ARC110" s="229"/>
      <c r="ARD110" s="229"/>
      <c r="ARE110" s="229"/>
      <c r="ARF110" s="229"/>
      <c r="ARG110" s="229"/>
      <c r="ARH110" s="229"/>
      <c r="ARI110" s="229"/>
      <c r="ARJ110" s="229"/>
      <c r="ARK110" s="229"/>
      <c r="ARL110" s="229"/>
      <c r="ARM110" s="229"/>
      <c r="ARN110" s="229"/>
      <c r="ARO110" s="229"/>
      <c r="ARP110" s="229"/>
      <c r="ARQ110" s="229"/>
      <c r="ARR110" s="229"/>
      <c r="ARS110" s="229"/>
      <c r="ART110" s="229"/>
      <c r="ARU110" s="229"/>
      <c r="ARV110" s="229"/>
      <c r="ARW110" s="229"/>
      <c r="ARX110" s="229"/>
      <c r="ARY110" s="229"/>
      <c r="ARZ110" s="229"/>
      <c r="ASA110" s="229"/>
      <c r="ASB110" s="229"/>
      <c r="ASC110" s="229"/>
      <c r="ASD110" s="229"/>
      <c r="ASE110" s="229"/>
      <c r="ASF110" s="229"/>
      <c r="ASG110" s="229"/>
      <c r="ASH110" s="229"/>
      <c r="ASI110" s="229"/>
      <c r="ASJ110" s="229"/>
      <c r="ASK110" s="229"/>
      <c r="ASL110" s="229"/>
      <c r="ASM110" s="229"/>
      <c r="ASN110" s="229"/>
      <c r="ASO110" s="229"/>
      <c r="ASP110" s="229"/>
      <c r="ASQ110" s="229"/>
      <c r="ASR110" s="229"/>
      <c r="ASS110" s="229"/>
      <c r="AST110" s="229"/>
      <c r="ASU110" s="229"/>
      <c r="ASV110" s="229"/>
      <c r="ASW110" s="229"/>
      <c r="ASX110" s="229"/>
      <c r="ASY110" s="229"/>
      <c r="ASZ110" s="229"/>
      <c r="ATA110" s="229"/>
      <c r="ATB110" s="229"/>
      <c r="ATC110" s="229"/>
      <c r="ATD110" s="229"/>
      <c r="ATE110" s="229"/>
      <c r="ATF110" s="229"/>
      <c r="ATG110" s="229"/>
      <c r="ATH110" s="229"/>
      <c r="ATI110" s="229"/>
      <c r="ATJ110" s="229"/>
      <c r="ATK110" s="229"/>
      <c r="ATL110" s="229"/>
      <c r="ATM110" s="229"/>
      <c r="ATN110" s="229"/>
      <c r="ATO110" s="229"/>
      <c r="ATP110" s="229"/>
      <c r="ATQ110" s="229"/>
      <c r="ATR110" s="229"/>
      <c r="ATS110" s="229"/>
      <c r="ATT110" s="229"/>
      <c r="ATU110" s="229"/>
      <c r="ATV110" s="229"/>
      <c r="ATW110" s="229"/>
      <c r="ATX110" s="229"/>
      <c r="ATY110" s="229"/>
      <c r="ATZ110" s="229"/>
      <c r="AUA110" s="229"/>
      <c r="AUB110" s="229"/>
      <c r="AUC110" s="229"/>
      <c r="AUD110" s="229"/>
      <c r="AUE110" s="229"/>
      <c r="AUF110" s="229"/>
      <c r="AUG110" s="229"/>
      <c r="AUH110" s="229"/>
      <c r="AUI110" s="229"/>
      <c r="AUJ110" s="229"/>
      <c r="AUK110" s="229"/>
      <c r="AUL110" s="229"/>
      <c r="AUM110" s="229"/>
      <c r="AUN110" s="229"/>
      <c r="AUO110" s="229"/>
      <c r="AUP110" s="229"/>
      <c r="AUQ110" s="229"/>
      <c r="AUR110" s="229"/>
      <c r="AUS110" s="229"/>
      <c r="AUT110" s="229"/>
      <c r="AUU110" s="229"/>
      <c r="AUV110" s="229"/>
      <c r="AUW110" s="229"/>
      <c r="AUX110" s="229"/>
      <c r="AUY110" s="229"/>
      <c r="AUZ110" s="229"/>
      <c r="AVA110" s="229"/>
      <c r="AVB110" s="229"/>
      <c r="AVC110" s="229"/>
      <c r="AVD110" s="229"/>
      <c r="AVE110" s="229"/>
      <c r="AVF110" s="229"/>
      <c r="AVG110" s="229"/>
      <c r="AVH110" s="229"/>
      <c r="AVI110" s="229"/>
      <c r="AVJ110" s="229"/>
      <c r="AVK110" s="229"/>
      <c r="AVL110" s="229"/>
      <c r="AVM110" s="229"/>
      <c r="AVN110" s="229"/>
      <c r="AVO110" s="229"/>
      <c r="AVP110" s="229"/>
      <c r="AVQ110" s="229"/>
      <c r="AVR110" s="229"/>
      <c r="AVS110" s="229"/>
      <c r="AVT110" s="229"/>
      <c r="AVU110" s="229"/>
      <c r="AVV110" s="229"/>
      <c r="AVW110" s="229"/>
      <c r="AVX110" s="229"/>
      <c r="AVY110" s="229"/>
      <c r="AVZ110" s="229"/>
      <c r="AWA110" s="229"/>
      <c r="AWB110" s="229"/>
      <c r="AWC110" s="229"/>
      <c r="AWD110" s="229"/>
      <c r="AWE110" s="229"/>
      <c r="AWF110" s="229"/>
      <c r="AWG110" s="229"/>
      <c r="AWH110" s="229"/>
      <c r="AWI110" s="229"/>
      <c r="AWJ110" s="229"/>
      <c r="AWK110" s="229"/>
      <c r="AWL110" s="229"/>
      <c r="AWM110" s="229"/>
      <c r="AWN110" s="229"/>
      <c r="AWO110" s="229"/>
      <c r="AWP110" s="229"/>
      <c r="AWQ110" s="229"/>
      <c r="AWR110" s="229"/>
      <c r="AWS110" s="229"/>
      <c r="AWT110" s="229"/>
      <c r="AWU110" s="229"/>
      <c r="AWV110" s="229"/>
      <c r="AWW110" s="229"/>
      <c r="AWX110" s="229"/>
      <c r="AWY110" s="229"/>
      <c r="AWZ110" s="229"/>
      <c r="AXA110" s="229"/>
      <c r="AXB110" s="229"/>
      <c r="AXC110" s="229"/>
      <c r="AXD110" s="229"/>
      <c r="AXE110" s="229"/>
      <c r="AXF110" s="229"/>
      <c r="AXG110" s="229"/>
      <c r="AXH110" s="229"/>
      <c r="AXI110" s="229"/>
      <c r="AXJ110" s="229"/>
      <c r="AXK110" s="229"/>
      <c r="AXL110" s="229"/>
      <c r="AXM110" s="229"/>
      <c r="AXN110" s="229"/>
      <c r="AXO110" s="229"/>
      <c r="AXP110" s="229"/>
      <c r="AXQ110" s="229"/>
      <c r="AXR110" s="229"/>
      <c r="AXS110" s="229"/>
      <c r="AXT110" s="229"/>
      <c r="AXU110" s="229"/>
      <c r="AXV110" s="229"/>
      <c r="AXW110" s="229"/>
      <c r="AXX110" s="229"/>
      <c r="AXY110" s="229"/>
      <c r="AXZ110" s="229"/>
      <c r="AYA110" s="229"/>
      <c r="AYB110" s="229"/>
      <c r="AYC110" s="229"/>
      <c r="AYD110" s="229"/>
      <c r="AYE110" s="229"/>
      <c r="AYF110" s="229"/>
      <c r="AYG110" s="229"/>
      <c r="AYH110" s="229"/>
      <c r="AYI110" s="229"/>
      <c r="AYJ110" s="229"/>
      <c r="AYK110" s="229"/>
      <c r="AYL110" s="229"/>
      <c r="AYM110" s="229"/>
      <c r="AYN110" s="229"/>
      <c r="AYO110" s="229"/>
      <c r="AYP110" s="229"/>
      <c r="AYQ110" s="229"/>
      <c r="AYR110" s="229"/>
      <c r="AYS110" s="229"/>
      <c r="AYT110" s="229"/>
      <c r="AYU110" s="229"/>
      <c r="AYV110" s="229"/>
      <c r="AYW110" s="229"/>
      <c r="AYX110" s="229"/>
      <c r="AYY110" s="229"/>
      <c r="AYZ110" s="229"/>
      <c r="AZA110" s="229"/>
      <c r="AZB110" s="229"/>
      <c r="AZC110" s="229"/>
      <c r="AZD110" s="229"/>
      <c r="AZE110" s="229"/>
      <c r="AZF110" s="229"/>
      <c r="AZG110" s="229"/>
      <c r="AZH110" s="229"/>
      <c r="AZI110" s="229"/>
      <c r="AZJ110" s="229"/>
      <c r="AZK110" s="229"/>
      <c r="AZL110" s="229"/>
      <c r="AZM110" s="229"/>
      <c r="AZN110" s="229"/>
      <c r="AZO110" s="229"/>
      <c r="AZP110" s="229"/>
      <c r="AZQ110" s="229"/>
      <c r="AZR110" s="229"/>
      <c r="AZS110" s="229"/>
      <c r="AZT110" s="229"/>
      <c r="AZU110" s="229"/>
      <c r="AZV110" s="229"/>
      <c r="AZW110" s="229"/>
      <c r="AZX110" s="229"/>
      <c r="AZY110" s="229"/>
      <c r="AZZ110" s="229"/>
      <c r="BAA110" s="229"/>
      <c r="BAB110" s="229"/>
      <c r="BAC110" s="229"/>
      <c r="BAD110" s="229"/>
      <c r="BAE110" s="229"/>
      <c r="BAF110" s="229"/>
      <c r="BAG110" s="229"/>
      <c r="BAH110" s="229"/>
      <c r="BAI110" s="229"/>
      <c r="BAJ110" s="229"/>
      <c r="BAK110" s="229"/>
      <c r="BAL110" s="229"/>
      <c r="BAM110" s="229"/>
      <c r="BAN110" s="229"/>
      <c r="BAO110" s="229"/>
      <c r="BAP110" s="229"/>
      <c r="BAQ110" s="229"/>
      <c r="BAR110" s="229"/>
      <c r="BAS110" s="229"/>
      <c r="BAT110" s="229"/>
      <c r="BAU110" s="229"/>
      <c r="BAV110" s="229"/>
      <c r="BAW110" s="229"/>
      <c r="BAX110" s="229"/>
      <c r="BAY110" s="229"/>
      <c r="BAZ110" s="229"/>
      <c r="BBA110" s="229"/>
      <c r="BBB110" s="229"/>
      <c r="BBC110" s="229"/>
      <c r="BBD110" s="229"/>
      <c r="BBE110" s="229"/>
      <c r="BBF110" s="229"/>
      <c r="BBG110" s="229"/>
      <c r="BBH110" s="229"/>
      <c r="BBI110" s="229"/>
      <c r="BBJ110" s="229"/>
      <c r="BBK110" s="229"/>
      <c r="BBL110" s="229"/>
      <c r="BBM110" s="229"/>
      <c r="BBN110" s="229"/>
      <c r="BBO110" s="229"/>
      <c r="BBP110" s="229"/>
      <c r="BBQ110" s="229"/>
      <c r="BBR110" s="229"/>
      <c r="BBS110" s="229"/>
      <c r="BBT110" s="229"/>
      <c r="BBU110" s="229"/>
      <c r="BBV110" s="229"/>
      <c r="BBW110" s="229"/>
      <c r="BBX110" s="229"/>
      <c r="BBY110" s="229"/>
      <c r="BBZ110" s="229"/>
      <c r="BCA110" s="229"/>
      <c r="BCB110" s="229"/>
      <c r="BCC110" s="229"/>
      <c r="BCD110" s="229"/>
      <c r="BCE110" s="229"/>
      <c r="BCF110" s="229"/>
      <c r="BCG110" s="229"/>
      <c r="BCH110" s="229"/>
      <c r="BCI110" s="229"/>
      <c r="BCJ110" s="229"/>
      <c r="BCK110" s="229"/>
      <c r="BCL110" s="229"/>
      <c r="BCM110" s="229"/>
      <c r="BCN110" s="229"/>
      <c r="BCO110" s="229"/>
      <c r="BCP110" s="229"/>
      <c r="BCQ110" s="229"/>
      <c r="BCR110" s="229"/>
      <c r="BCS110" s="229"/>
      <c r="BCT110" s="229"/>
      <c r="BCU110" s="229"/>
      <c r="BCV110" s="229"/>
      <c r="BCW110" s="229"/>
      <c r="BCX110" s="229"/>
      <c r="BCY110" s="229"/>
      <c r="BCZ110" s="229"/>
      <c r="BDA110" s="229"/>
      <c r="BDB110" s="229"/>
      <c r="BDC110" s="229"/>
      <c r="BDD110" s="229"/>
      <c r="BDE110" s="229"/>
      <c r="BDF110" s="229"/>
      <c r="BDG110" s="229"/>
      <c r="BDH110" s="229"/>
      <c r="BDI110" s="229"/>
      <c r="BDJ110" s="229"/>
      <c r="BDK110" s="229"/>
      <c r="BDL110" s="229"/>
      <c r="BDM110" s="229"/>
      <c r="BDN110" s="229"/>
      <c r="BDO110" s="229"/>
      <c r="BDP110" s="229"/>
      <c r="BDQ110" s="229"/>
      <c r="BDR110" s="229"/>
      <c r="BDS110" s="229"/>
      <c r="BDT110" s="229"/>
      <c r="BDU110" s="229"/>
      <c r="BDV110" s="229"/>
      <c r="BDW110" s="229"/>
      <c r="BDX110" s="229"/>
      <c r="BDY110" s="229"/>
      <c r="BDZ110" s="229"/>
      <c r="BEA110" s="229"/>
      <c r="BEB110" s="229"/>
      <c r="BEC110" s="229"/>
      <c r="BED110" s="229"/>
      <c r="BEE110" s="229"/>
      <c r="BEF110" s="229"/>
      <c r="BEG110" s="229"/>
      <c r="BEH110" s="229"/>
      <c r="BEI110" s="229"/>
      <c r="BEJ110" s="229"/>
      <c r="BEK110" s="229"/>
      <c r="BEL110" s="229"/>
      <c r="BEM110" s="229"/>
      <c r="BEN110" s="229"/>
      <c r="BEO110" s="229"/>
      <c r="BEP110" s="229"/>
      <c r="BEQ110" s="229"/>
      <c r="BER110" s="229"/>
      <c r="BES110" s="229"/>
      <c r="BET110" s="229"/>
      <c r="BEU110" s="229"/>
      <c r="BEV110" s="229"/>
      <c r="BEW110" s="229"/>
      <c r="BEX110" s="229"/>
      <c r="BEY110" s="229"/>
      <c r="BEZ110" s="229"/>
      <c r="BFA110" s="229"/>
      <c r="BFB110" s="229"/>
      <c r="BFC110" s="229"/>
      <c r="BFD110" s="229"/>
      <c r="BFE110" s="229"/>
      <c r="BFF110" s="229"/>
      <c r="BFG110" s="229"/>
      <c r="BFH110" s="229"/>
      <c r="BFI110" s="229"/>
      <c r="BFJ110" s="229"/>
      <c r="BFK110" s="229"/>
      <c r="BFL110" s="229"/>
      <c r="BFM110" s="229"/>
      <c r="BFN110" s="229"/>
      <c r="BFO110" s="229"/>
      <c r="BFP110" s="229"/>
      <c r="BFQ110" s="229"/>
      <c r="BFR110" s="229"/>
      <c r="BFS110" s="229"/>
      <c r="BFT110" s="229"/>
      <c r="BFU110" s="229"/>
      <c r="BFV110" s="229"/>
      <c r="BFW110" s="229"/>
      <c r="BFX110" s="229"/>
      <c r="BFY110" s="229"/>
      <c r="BFZ110" s="229"/>
      <c r="BGA110" s="229"/>
      <c r="BGB110" s="229"/>
      <c r="BGC110" s="229"/>
      <c r="BGD110" s="229"/>
      <c r="BGE110" s="229"/>
      <c r="BGF110" s="229"/>
      <c r="BGG110" s="229"/>
      <c r="BGH110" s="229"/>
      <c r="BGI110" s="229"/>
      <c r="BGJ110" s="229"/>
      <c r="BGK110" s="229"/>
      <c r="BGL110" s="229"/>
      <c r="BGM110" s="229"/>
      <c r="BGN110" s="229"/>
      <c r="BGO110" s="229"/>
      <c r="BGP110" s="229"/>
      <c r="BGQ110" s="229"/>
      <c r="BGR110" s="229"/>
      <c r="BGS110" s="229"/>
      <c r="BGT110" s="229"/>
      <c r="BGU110" s="229"/>
      <c r="BGV110" s="229"/>
      <c r="BGW110" s="229"/>
      <c r="BGX110" s="229"/>
      <c r="BGY110" s="229"/>
      <c r="BGZ110" s="229"/>
      <c r="BHA110" s="229"/>
      <c r="BHB110" s="229"/>
      <c r="BHC110" s="229"/>
      <c r="BHD110" s="229"/>
      <c r="BHE110" s="229"/>
      <c r="BHF110" s="229"/>
      <c r="BHG110" s="229"/>
      <c r="BHH110" s="229"/>
      <c r="BHI110" s="229"/>
      <c r="BHJ110" s="229"/>
      <c r="BHK110" s="229"/>
      <c r="BHL110" s="229"/>
      <c r="BHM110" s="229"/>
      <c r="BHN110" s="229"/>
      <c r="BHO110" s="229"/>
      <c r="BHP110" s="229"/>
      <c r="BHQ110" s="229"/>
      <c r="BHR110" s="229"/>
      <c r="BHS110" s="229"/>
      <c r="BHT110" s="229"/>
      <c r="BHU110" s="229"/>
      <c r="BHV110" s="229"/>
      <c r="BHW110" s="229"/>
      <c r="BHX110" s="229"/>
      <c r="BHY110" s="229"/>
      <c r="BHZ110" s="229"/>
      <c r="BIA110" s="229"/>
      <c r="BIB110" s="229"/>
      <c r="BIC110" s="229"/>
      <c r="BID110" s="229"/>
      <c r="BIE110" s="229"/>
      <c r="BIF110" s="229"/>
      <c r="BIG110" s="229"/>
      <c r="BIH110" s="229"/>
      <c r="BII110" s="229"/>
      <c r="BIJ110" s="229"/>
      <c r="BIK110" s="229"/>
      <c r="BIL110" s="229"/>
      <c r="BIM110" s="229"/>
      <c r="BIN110" s="229"/>
      <c r="BIO110" s="229"/>
      <c r="BIP110" s="229"/>
      <c r="BIQ110" s="229"/>
      <c r="BIR110" s="229"/>
      <c r="BIS110" s="229"/>
      <c r="BIT110" s="229"/>
      <c r="BIU110" s="229"/>
      <c r="BIV110" s="229"/>
      <c r="BIW110" s="229"/>
      <c r="BIX110" s="229"/>
      <c r="BIY110" s="229"/>
      <c r="BIZ110" s="229"/>
      <c r="BJA110" s="229"/>
      <c r="BJB110" s="229"/>
      <c r="BJC110" s="229"/>
      <c r="BJD110" s="229"/>
      <c r="BJE110" s="229"/>
      <c r="BJF110" s="229"/>
      <c r="BJG110" s="229"/>
      <c r="BJH110" s="229"/>
      <c r="BJI110" s="229"/>
      <c r="BJJ110" s="229"/>
      <c r="BJK110" s="229"/>
      <c r="BJL110" s="229"/>
      <c r="BJM110" s="229"/>
      <c r="BJN110" s="229"/>
      <c r="BJO110" s="229"/>
      <c r="BJP110" s="229"/>
      <c r="BJQ110" s="229"/>
      <c r="BJR110" s="229"/>
      <c r="BJS110" s="229"/>
      <c r="BJT110" s="229"/>
      <c r="BJU110" s="229"/>
      <c r="BJV110" s="229"/>
      <c r="BJW110" s="229"/>
      <c r="BJX110" s="229"/>
      <c r="BJY110" s="229"/>
      <c r="BJZ110" s="229"/>
      <c r="BKA110" s="229"/>
      <c r="BKB110" s="229"/>
      <c r="BKC110" s="229"/>
      <c r="BKD110" s="229"/>
      <c r="BKE110" s="229"/>
      <c r="BKF110" s="229"/>
      <c r="BKG110" s="229"/>
      <c r="BKH110" s="229"/>
      <c r="BKI110" s="229"/>
      <c r="BKJ110" s="229"/>
      <c r="BKK110" s="229"/>
      <c r="BKL110" s="229"/>
      <c r="BKM110" s="229"/>
      <c r="BKN110" s="229"/>
      <c r="BKO110" s="229"/>
      <c r="BKP110" s="229"/>
      <c r="BKQ110" s="229"/>
      <c r="BKR110" s="229"/>
      <c r="BKS110" s="229"/>
      <c r="BKT110" s="229"/>
      <c r="BKU110" s="229"/>
      <c r="BKV110" s="229"/>
      <c r="BKW110" s="229"/>
      <c r="BKX110" s="229"/>
      <c r="BKY110" s="229"/>
      <c r="BKZ110" s="229"/>
      <c r="BLA110" s="229"/>
      <c r="BLB110" s="229"/>
      <c r="BLC110" s="229"/>
      <c r="BLD110" s="229"/>
      <c r="BLE110" s="229"/>
      <c r="BLF110" s="229"/>
      <c r="BLG110" s="229"/>
      <c r="BLH110" s="229"/>
      <c r="BLI110" s="229"/>
      <c r="BLJ110" s="229"/>
      <c r="BLK110" s="229"/>
      <c r="BLL110" s="229"/>
      <c r="BLM110" s="229"/>
      <c r="BLN110" s="229"/>
      <c r="BLO110" s="229"/>
      <c r="BLP110" s="229"/>
      <c r="BLQ110" s="229"/>
      <c r="BLR110" s="229"/>
      <c r="BLS110" s="229"/>
      <c r="BLT110" s="229"/>
      <c r="BLU110" s="229"/>
      <c r="BLV110" s="229"/>
      <c r="BLW110" s="229"/>
      <c r="BLX110" s="229"/>
      <c r="BLY110" s="229"/>
      <c r="BLZ110" s="229"/>
      <c r="BMA110" s="229"/>
      <c r="BMB110" s="229"/>
      <c r="BMC110" s="229"/>
      <c r="BMD110" s="229"/>
      <c r="BME110" s="229"/>
      <c r="BMF110" s="229"/>
      <c r="BMG110" s="229"/>
      <c r="BMH110" s="229"/>
      <c r="BMI110" s="229"/>
      <c r="BMJ110" s="229"/>
      <c r="BMK110" s="229"/>
      <c r="BML110" s="229"/>
      <c r="BMM110" s="229"/>
      <c r="BMN110" s="229"/>
      <c r="BMO110" s="229"/>
      <c r="BMP110" s="229"/>
      <c r="BMQ110" s="229"/>
      <c r="BMR110" s="229"/>
      <c r="BMS110" s="229"/>
      <c r="BMT110" s="229"/>
      <c r="BMU110" s="229"/>
      <c r="BMV110" s="229"/>
      <c r="BMW110" s="229"/>
      <c r="BMX110" s="229"/>
      <c r="BMY110" s="229"/>
      <c r="BMZ110" s="229"/>
      <c r="BNA110" s="229"/>
      <c r="BNB110" s="229"/>
      <c r="BNC110" s="229"/>
      <c r="BND110" s="229"/>
      <c r="BNE110" s="229"/>
      <c r="BNF110" s="229"/>
      <c r="BNG110" s="229"/>
      <c r="BNH110" s="229"/>
      <c r="BNI110" s="229"/>
      <c r="BNJ110" s="229"/>
      <c r="BNK110" s="229"/>
      <c r="BNL110" s="229"/>
      <c r="BNM110" s="229"/>
      <c r="BNN110" s="229"/>
      <c r="BNO110" s="229"/>
      <c r="BNP110" s="229"/>
      <c r="BNQ110" s="229"/>
      <c r="BNR110" s="229"/>
      <c r="BNS110" s="229"/>
      <c r="BNT110" s="229"/>
      <c r="BNU110" s="229"/>
      <c r="BNV110" s="229"/>
      <c r="BNW110" s="229"/>
      <c r="BNX110" s="229"/>
      <c r="BNY110" s="229"/>
      <c r="BNZ110" s="229"/>
      <c r="BOA110" s="229"/>
      <c r="BOB110" s="229"/>
      <c r="BOC110" s="229"/>
      <c r="BOD110" s="229"/>
      <c r="BOE110" s="229"/>
      <c r="BOF110" s="229"/>
      <c r="BOG110" s="229"/>
      <c r="BOH110" s="229"/>
      <c r="BOI110" s="229"/>
      <c r="BOJ110" s="229"/>
      <c r="BOK110" s="229"/>
      <c r="BOL110" s="229"/>
      <c r="BOM110" s="229"/>
      <c r="BON110" s="229"/>
      <c r="BOO110" s="229"/>
      <c r="BOP110" s="229"/>
      <c r="BOQ110" s="229"/>
      <c r="BOR110" s="229"/>
      <c r="BOS110" s="229"/>
      <c r="BOT110" s="229"/>
      <c r="BOU110" s="229"/>
      <c r="BOV110" s="229"/>
      <c r="BOW110" s="229"/>
      <c r="BOX110" s="229"/>
      <c r="BOY110" s="229"/>
      <c r="BOZ110" s="229"/>
      <c r="BPA110" s="229"/>
      <c r="BPB110" s="229"/>
      <c r="BPC110" s="229"/>
      <c r="BPD110" s="229"/>
      <c r="BPE110" s="229"/>
      <c r="BPF110" s="229"/>
      <c r="BPG110" s="229"/>
      <c r="BPH110" s="229"/>
      <c r="BPI110" s="229"/>
      <c r="BPJ110" s="229"/>
      <c r="BPK110" s="229"/>
      <c r="BPL110" s="229"/>
      <c r="BPM110" s="229"/>
      <c r="BPN110" s="229"/>
      <c r="BPO110" s="229"/>
      <c r="BPP110" s="229"/>
      <c r="BPQ110" s="229"/>
      <c r="BPR110" s="229"/>
      <c r="BPS110" s="229"/>
      <c r="BPT110" s="229"/>
      <c r="BPU110" s="229"/>
      <c r="BPV110" s="229"/>
      <c r="BPW110" s="229"/>
      <c r="BPX110" s="229"/>
      <c r="BPY110" s="229"/>
      <c r="BPZ110" s="229"/>
      <c r="BQA110" s="229"/>
      <c r="BQB110" s="229"/>
      <c r="BQC110" s="229"/>
      <c r="BQD110" s="229"/>
      <c r="BQE110" s="229"/>
      <c r="BQF110" s="229"/>
      <c r="BQG110" s="229"/>
      <c r="BQH110" s="229"/>
      <c r="BQI110" s="229"/>
      <c r="BQJ110" s="229"/>
      <c r="BQK110" s="229"/>
      <c r="BQL110" s="229"/>
      <c r="BQM110" s="229"/>
      <c r="BQN110" s="229"/>
      <c r="BQO110" s="229"/>
      <c r="BQP110" s="229"/>
      <c r="BQQ110" s="229"/>
      <c r="BQR110" s="229"/>
      <c r="BQS110" s="229"/>
      <c r="BQT110" s="229"/>
      <c r="BQU110" s="229"/>
      <c r="BQV110" s="229"/>
      <c r="BQW110" s="229"/>
      <c r="BQX110" s="229"/>
      <c r="BQY110" s="229"/>
      <c r="BQZ110" s="229"/>
      <c r="BRA110" s="229"/>
      <c r="BRB110" s="229"/>
      <c r="BRC110" s="229"/>
      <c r="BRD110" s="229"/>
      <c r="BRE110" s="229"/>
      <c r="BRF110" s="229"/>
      <c r="BRG110" s="229"/>
      <c r="BRH110" s="229"/>
      <c r="BRI110" s="229"/>
      <c r="BRJ110" s="229"/>
      <c r="BRK110" s="229"/>
      <c r="BRL110" s="229"/>
      <c r="BRM110" s="229"/>
      <c r="BRN110" s="229"/>
      <c r="BRO110" s="229"/>
      <c r="BRP110" s="229"/>
      <c r="BRQ110" s="229"/>
      <c r="BRR110" s="229"/>
      <c r="BRS110" s="229"/>
      <c r="BRT110" s="229"/>
      <c r="BRU110" s="229"/>
      <c r="BRV110" s="229"/>
      <c r="BRW110" s="229"/>
      <c r="BRX110" s="229"/>
      <c r="BRY110" s="229"/>
      <c r="BRZ110" s="229"/>
      <c r="BSA110" s="229"/>
      <c r="BSB110" s="229"/>
      <c r="BSC110" s="229"/>
      <c r="BSD110" s="229"/>
      <c r="BSE110" s="229"/>
      <c r="BSF110" s="229"/>
      <c r="BSG110" s="229"/>
      <c r="BSH110" s="229"/>
      <c r="BSI110" s="229"/>
      <c r="BSJ110" s="229"/>
      <c r="BSK110" s="229"/>
      <c r="BSL110" s="229"/>
      <c r="BSM110" s="229"/>
      <c r="BSN110" s="229"/>
      <c r="BSO110" s="229"/>
      <c r="BSP110" s="229"/>
      <c r="BSQ110" s="229"/>
      <c r="BSR110" s="229"/>
      <c r="BSS110" s="229"/>
      <c r="BST110" s="229"/>
      <c r="BSU110" s="229"/>
      <c r="BSV110" s="229"/>
      <c r="BSW110" s="229"/>
      <c r="BSX110" s="229"/>
      <c r="BSY110" s="229"/>
      <c r="BSZ110" s="229"/>
      <c r="BTA110" s="229"/>
      <c r="BTB110" s="229"/>
      <c r="BTC110" s="229"/>
      <c r="BTD110" s="229"/>
      <c r="BTE110" s="229"/>
      <c r="BTF110" s="229"/>
      <c r="BTG110" s="229"/>
      <c r="BTH110" s="229"/>
      <c r="BTI110" s="229"/>
      <c r="BTJ110" s="229"/>
      <c r="BTK110" s="229"/>
      <c r="BTL110" s="229"/>
      <c r="BTM110" s="229"/>
      <c r="BTN110" s="229"/>
      <c r="BTO110" s="229"/>
      <c r="BTP110" s="229"/>
      <c r="BTQ110" s="229"/>
      <c r="BTR110" s="229"/>
      <c r="BTS110" s="229"/>
      <c r="BTT110" s="229"/>
      <c r="BTU110" s="229"/>
      <c r="BTV110" s="229"/>
      <c r="BTW110" s="229"/>
      <c r="BTX110" s="229"/>
      <c r="BTY110" s="229"/>
      <c r="BTZ110" s="229"/>
      <c r="BUA110" s="229"/>
      <c r="BUB110" s="229"/>
      <c r="BUC110" s="229"/>
      <c r="BUD110" s="229"/>
      <c r="BUE110" s="229"/>
      <c r="BUF110" s="229"/>
      <c r="BUG110" s="229"/>
      <c r="BUH110" s="229"/>
      <c r="BUI110" s="229"/>
      <c r="BUJ110" s="229"/>
      <c r="BUK110" s="229"/>
      <c r="BUL110" s="229"/>
      <c r="BUM110" s="229"/>
      <c r="BUN110" s="229"/>
      <c r="BUO110" s="229"/>
      <c r="BUP110" s="229"/>
      <c r="BUQ110" s="229"/>
      <c r="BUR110" s="229"/>
      <c r="BUS110" s="229"/>
      <c r="BUT110" s="229"/>
      <c r="BUU110" s="229"/>
      <c r="BUV110" s="229"/>
      <c r="BUW110" s="229"/>
      <c r="BUX110" s="229"/>
      <c r="BUY110" s="229"/>
      <c r="BUZ110" s="229"/>
      <c r="BVA110" s="229"/>
      <c r="BVB110" s="229"/>
      <c r="BVC110" s="229"/>
      <c r="BVD110" s="229"/>
      <c r="BVE110" s="229"/>
      <c r="BVF110" s="229"/>
      <c r="BVG110" s="229"/>
      <c r="BVH110" s="229"/>
      <c r="BVI110" s="229"/>
      <c r="BVJ110" s="229"/>
      <c r="BVK110" s="229"/>
      <c r="BVL110" s="229"/>
      <c r="BVM110" s="229"/>
      <c r="BVN110" s="229"/>
      <c r="BVO110" s="229"/>
      <c r="BVP110" s="229"/>
      <c r="BVQ110" s="229"/>
      <c r="BVR110" s="229"/>
      <c r="BVS110" s="229"/>
      <c r="BVT110" s="229"/>
      <c r="BVU110" s="229"/>
      <c r="BVV110" s="229"/>
      <c r="BVW110" s="229"/>
      <c r="BVX110" s="229"/>
      <c r="BVY110" s="229"/>
      <c r="BVZ110" s="229"/>
      <c r="BWA110" s="229"/>
      <c r="BWB110" s="229"/>
      <c r="BWC110" s="229"/>
      <c r="BWD110" s="229"/>
      <c r="BWE110" s="229"/>
      <c r="BWF110" s="229"/>
      <c r="BWG110" s="229"/>
      <c r="BWH110" s="229"/>
      <c r="BWI110" s="229"/>
      <c r="BWJ110" s="229"/>
      <c r="BWK110" s="229"/>
      <c r="BWL110" s="229"/>
      <c r="BWM110" s="229"/>
      <c r="BWN110" s="229"/>
      <c r="BWO110" s="229"/>
      <c r="BWP110" s="229"/>
      <c r="BWQ110" s="229"/>
      <c r="BWR110" s="229"/>
      <c r="BWS110" s="229"/>
      <c r="BWT110" s="229"/>
      <c r="BWU110" s="229"/>
      <c r="BWV110" s="229"/>
      <c r="BWW110" s="229"/>
      <c r="BWX110" s="229"/>
      <c r="BWY110" s="229"/>
      <c r="BWZ110" s="229"/>
      <c r="BXA110" s="229"/>
      <c r="BXB110" s="229"/>
      <c r="BXC110" s="229"/>
      <c r="BXD110" s="229"/>
      <c r="BXE110" s="229"/>
      <c r="BXF110" s="229"/>
      <c r="BXG110" s="229"/>
      <c r="BXH110" s="229"/>
      <c r="BXI110" s="229"/>
      <c r="BXJ110" s="229"/>
      <c r="BXK110" s="229"/>
      <c r="BXL110" s="229"/>
      <c r="BXM110" s="229"/>
      <c r="BXN110" s="229"/>
      <c r="BXO110" s="229"/>
      <c r="BXP110" s="229"/>
      <c r="BXQ110" s="229"/>
      <c r="BXR110" s="229"/>
      <c r="BXS110" s="229"/>
      <c r="BXT110" s="229"/>
      <c r="BXU110" s="229"/>
      <c r="BXV110" s="229"/>
      <c r="BXW110" s="229"/>
      <c r="BXX110" s="229"/>
      <c r="BXY110" s="229"/>
      <c r="BXZ110" s="229"/>
      <c r="BYA110" s="229"/>
      <c r="BYB110" s="229"/>
      <c r="BYC110" s="229"/>
      <c r="BYD110" s="229"/>
      <c r="BYE110" s="229"/>
      <c r="BYF110" s="229"/>
      <c r="BYG110" s="229"/>
      <c r="BYH110" s="229"/>
      <c r="BYI110" s="229"/>
      <c r="BYJ110" s="229"/>
      <c r="BYK110" s="229"/>
      <c r="BYL110" s="229"/>
      <c r="BYM110" s="229"/>
      <c r="BYN110" s="229"/>
      <c r="BYO110" s="229"/>
      <c r="BYP110" s="229"/>
      <c r="BYQ110" s="229"/>
      <c r="BYR110" s="229"/>
      <c r="BYS110" s="229"/>
      <c r="BYT110" s="229"/>
      <c r="BYU110" s="229"/>
      <c r="BYV110" s="229"/>
      <c r="BYW110" s="229"/>
      <c r="BYX110" s="229"/>
      <c r="BYY110" s="229"/>
      <c r="BYZ110" s="229"/>
      <c r="BZA110" s="229"/>
      <c r="BZB110" s="229"/>
      <c r="BZC110" s="229"/>
      <c r="BZD110" s="229"/>
      <c r="BZE110" s="229"/>
      <c r="BZF110" s="229"/>
      <c r="BZG110" s="229"/>
      <c r="BZH110" s="229"/>
      <c r="BZI110" s="229"/>
      <c r="BZJ110" s="229"/>
      <c r="BZK110" s="229"/>
      <c r="BZL110" s="229"/>
      <c r="BZM110" s="229"/>
      <c r="BZN110" s="229"/>
      <c r="BZO110" s="229"/>
      <c r="BZP110" s="229"/>
      <c r="BZQ110" s="229"/>
      <c r="BZR110" s="229"/>
      <c r="BZS110" s="229"/>
      <c r="BZT110" s="229"/>
      <c r="BZU110" s="229"/>
      <c r="BZV110" s="229"/>
      <c r="BZW110" s="229"/>
      <c r="BZX110" s="229"/>
      <c r="BZY110" s="229"/>
      <c r="BZZ110" s="229"/>
      <c r="CAA110" s="229"/>
      <c r="CAB110" s="229"/>
      <c r="CAC110" s="229"/>
      <c r="CAD110" s="229"/>
      <c r="CAE110" s="229"/>
      <c r="CAF110" s="229"/>
      <c r="CAG110" s="229"/>
      <c r="CAH110" s="229"/>
      <c r="CAI110" s="229"/>
      <c r="CAJ110" s="229"/>
      <c r="CAK110" s="229"/>
      <c r="CAL110" s="229"/>
      <c r="CAM110" s="229"/>
      <c r="CAN110" s="229"/>
      <c r="CAO110" s="229"/>
      <c r="CAP110" s="229"/>
      <c r="CAQ110" s="229"/>
      <c r="CAR110" s="229"/>
      <c r="CAS110" s="229"/>
      <c r="CAT110" s="229"/>
      <c r="CAU110" s="229"/>
      <c r="CAV110" s="229"/>
      <c r="CAW110" s="229"/>
      <c r="CAX110" s="229"/>
      <c r="CAY110" s="229"/>
      <c r="CAZ110" s="229"/>
      <c r="CBA110" s="229"/>
      <c r="CBB110" s="229"/>
      <c r="CBC110" s="229"/>
      <c r="CBD110" s="229"/>
      <c r="CBE110" s="229"/>
      <c r="CBF110" s="229"/>
      <c r="CBG110" s="229"/>
      <c r="CBH110" s="229"/>
      <c r="CBI110" s="229"/>
      <c r="CBJ110" s="229"/>
      <c r="CBK110" s="229"/>
      <c r="CBL110" s="229"/>
      <c r="CBM110" s="229"/>
      <c r="CBN110" s="229"/>
      <c r="CBO110" s="229"/>
      <c r="CBP110" s="229"/>
      <c r="CBQ110" s="229"/>
      <c r="CBR110" s="229"/>
      <c r="CBS110" s="229"/>
      <c r="CBT110" s="229"/>
      <c r="CBU110" s="229"/>
      <c r="CBV110" s="229"/>
      <c r="CBW110" s="229"/>
      <c r="CBX110" s="229"/>
      <c r="CBY110" s="229"/>
      <c r="CBZ110" s="229"/>
      <c r="CCA110" s="229"/>
      <c r="CCB110" s="229"/>
      <c r="CCC110" s="229"/>
      <c r="CCD110" s="229"/>
      <c r="CCE110" s="229"/>
      <c r="CCF110" s="229"/>
      <c r="CCG110" s="229"/>
      <c r="CCH110" s="229"/>
      <c r="CCI110" s="229"/>
      <c r="CCJ110" s="229"/>
      <c r="CCK110" s="229"/>
      <c r="CCL110" s="229"/>
      <c r="CCM110" s="229"/>
      <c r="CCN110" s="229"/>
      <c r="CCO110" s="229"/>
      <c r="CCP110" s="229"/>
      <c r="CCQ110" s="229"/>
      <c r="CCR110" s="229"/>
      <c r="CCS110" s="229"/>
      <c r="CCT110" s="229"/>
      <c r="CCU110" s="229"/>
      <c r="CCV110" s="229"/>
      <c r="CCW110" s="229"/>
      <c r="CCX110" s="229"/>
      <c r="CCY110" s="229"/>
      <c r="CCZ110" s="229"/>
      <c r="CDA110" s="229"/>
      <c r="CDB110" s="229"/>
      <c r="CDC110" s="229"/>
      <c r="CDD110" s="229"/>
      <c r="CDE110" s="229"/>
      <c r="CDF110" s="229"/>
      <c r="CDG110" s="229"/>
      <c r="CDH110" s="229"/>
      <c r="CDI110" s="229"/>
      <c r="CDJ110" s="229"/>
      <c r="CDK110" s="229"/>
      <c r="CDL110" s="229"/>
      <c r="CDM110" s="229"/>
      <c r="CDN110" s="229"/>
      <c r="CDO110" s="229"/>
      <c r="CDP110" s="229"/>
      <c r="CDQ110" s="229"/>
      <c r="CDR110" s="229"/>
      <c r="CDS110" s="229"/>
      <c r="CDT110" s="229"/>
      <c r="CDU110" s="229"/>
      <c r="CDV110" s="229"/>
      <c r="CDW110" s="229"/>
      <c r="CDX110" s="229"/>
      <c r="CDY110" s="229"/>
      <c r="CDZ110" s="229"/>
      <c r="CEA110" s="229"/>
      <c r="CEB110" s="229"/>
      <c r="CEC110" s="229"/>
      <c r="CED110" s="229"/>
      <c r="CEE110" s="229"/>
      <c r="CEF110" s="229"/>
      <c r="CEG110" s="229"/>
      <c r="CEH110" s="229"/>
      <c r="CEI110" s="229"/>
      <c r="CEJ110" s="229"/>
      <c r="CEK110" s="229"/>
      <c r="CEL110" s="229"/>
      <c r="CEM110" s="229"/>
      <c r="CEN110" s="229"/>
      <c r="CEO110" s="229"/>
      <c r="CEP110" s="229"/>
      <c r="CEQ110" s="229"/>
      <c r="CER110" s="229"/>
      <c r="CES110" s="229"/>
      <c r="CET110" s="229"/>
      <c r="CEU110" s="229"/>
      <c r="CEV110" s="229"/>
      <c r="CEW110" s="229"/>
      <c r="CEX110" s="229"/>
      <c r="CEY110" s="229"/>
      <c r="CEZ110" s="229"/>
      <c r="CFA110" s="229"/>
      <c r="CFB110" s="229"/>
      <c r="CFC110" s="229"/>
      <c r="CFD110" s="229"/>
      <c r="CFE110" s="229"/>
      <c r="CFF110" s="229"/>
      <c r="CFG110" s="229"/>
      <c r="CFH110" s="229"/>
      <c r="CFI110" s="229"/>
      <c r="CFJ110" s="229"/>
      <c r="CFK110" s="229"/>
      <c r="CFL110" s="229"/>
      <c r="CFM110" s="229"/>
      <c r="CFN110" s="229"/>
      <c r="CFO110" s="229"/>
      <c r="CFP110" s="229"/>
      <c r="CFQ110" s="229"/>
      <c r="CFR110" s="229"/>
      <c r="CFS110" s="229"/>
      <c r="CFT110" s="229"/>
      <c r="CFU110" s="229"/>
      <c r="CFV110" s="229"/>
      <c r="CFW110" s="229"/>
      <c r="CFX110" s="229"/>
      <c r="CFY110" s="229"/>
      <c r="CFZ110" s="229"/>
      <c r="CGA110" s="229"/>
      <c r="CGB110" s="229"/>
      <c r="CGC110" s="229"/>
      <c r="CGD110" s="229"/>
      <c r="CGE110" s="229"/>
      <c r="CGF110" s="229"/>
      <c r="CGG110" s="229"/>
      <c r="CGH110" s="229"/>
      <c r="CGI110" s="229"/>
      <c r="CGJ110" s="229"/>
      <c r="CGK110" s="229"/>
      <c r="CGL110" s="229"/>
      <c r="CGM110" s="229"/>
      <c r="CGN110" s="229"/>
      <c r="CGO110" s="229"/>
      <c r="CGP110" s="229"/>
      <c r="CGQ110" s="229"/>
      <c r="CGR110" s="229"/>
      <c r="CGS110" s="229"/>
      <c r="CGT110" s="229"/>
      <c r="CGU110" s="229"/>
      <c r="CGV110" s="229"/>
      <c r="CGW110" s="229"/>
      <c r="CGX110" s="229"/>
      <c r="CGY110" s="229"/>
      <c r="CGZ110" s="229"/>
      <c r="CHA110" s="229"/>
      <c r="CHB110" s="229"/>
      <c r="CHC110" s="229"/>
      <c r="CHD110" s="229"/>
      <c r="CHE110" s="229"/>
      <c r="CHF110" s="229"/>
      <c r="CHG110" s="229"/>
      <c r="CHH110" s="229"/>
      <c r="CHI110" s="229"/>
      <c r="CHJ110" s="229"/>
      <c r="CHK110" s="229"/>
      <c r="CHL110" s="229"/>
      <c r="CHM110" s="229"/>
      <c r="CHN110" s="229"/>
      <c r="CHO110" s="229"/>
      <c r="CHP110" s="229"/>
      <c r="CHQ110" s="229"/>
      <c r="CHR110" s="229"/>
      <c r="CHS110" s="229"/>
      <c r="CHT110" s="229"/>
      <c r="CHU110" s="229"/>
      <c r="CHV110" s="229"/>
      <c r="CHW110" s="229"/>
      <c r="CHX110" s="229"/>
      <c r="CHY110" s="229"/>
      <c r="CHZ110" s="229"/>
      <c r="CIA110" s="229"/>
      <c r="CIB110" s="229"/>
      <c r="CIC110" s="229"/>
      <c r="CID110" s="229"/>
      <c r="CIE110" s="229"/>
      <c r="CIF110" s="229"/>
      <c r="CIG110" s="229"/>
      <c r="CIH110" s="229"/>
      <c r="CII110" s="229"/>
      <c r="CIJ110" s="229"/>
      <c r="CIK110" s="229"/>
      <c r="CIL110" s="229"/>
      <c r="CIM110" s="229"/>
      <c r="CIN110" s="229"/>
      <c r="CIO110" s="229"/>
      <c r="CIP110" s="229"/>
      <c r="CIQ110" s="229"/>
      <c r="CIR110" s="229"/>
      <c r="CIS110" s="229"/>
      <c r="CIT110" s="229"/>
      <c r="CIU110" s="229"/>
      <c r="CIV110" s="229"/>
      <c r="CIW110" s="229"/>
      <c r="CIX110" s="229"/>
      <c r="CIY110" s="229"/>
      <c r="CIZ110" s="229"/>
      <c r="CJA110" s="229"/>
      <c r="CJB110" s="229"/>
      <c r="CJC110" s="229"/>
      <c r="CJD110" s="229"/>
      <c r="CJE110" s="229"/>
      <c r="CJF110" s="229"/>
      <c r="CJG110" s="229"/>
      <c r="CJH110" s="229"/>
      <c r="CJI110" s="229"/>
      <c r="CJJ110" s="229"/>
      <c r="CJK110" s="229"/>
      <c r="CJL110" s="229"/>
      <c r="CJM110" s="229"/>
      <c r="CJN110" s="229"/>
      <c r="CJO110" s="229"/>
      <c r="CJP110" s="229"/>
      <c r="CJQ110" s="229"/>
      <c r="CJR110" s="229"/>
      <c r="CJS110" s="229"/>
      <c r="CJT110" s="229"/>
      <c r="CJU110" s="229"/>
      <c r="CJV110" s="229"/>
      <c r="CJW110" s="229"/>
      <c r="CJX110" s="229"/>
      <c r="CJY110" s="229"/>
      <c r="CJZ110" s="229"/>
      <c r="CKA110" s="229"/>
      <c r="CKB110" s="229"/>
      <c r="CKC110" s="229"/>
      <c r="CKD110" s="229"/>
      <c r="CKE110" s="229"/>
      <c r="CKF110" s="229"/>
      <c r="CKG110" s="229"/>
      <c r="CKH110" s="229"/>
      <c r="CKI110" s="229"/>
      <c r="CKJ110" s="229"/>
      <c r="CKK110" s="229"/>
      <c r="CKL110" s="229"/>
      <c r="CKM110" s="229"/>
      <c r="CKN110" s="229"/>
      <c r="CKO110" s="229"/>
      <c r="CKP110" s="229"/>
      <c r="CKQ110" s="229"/>
      <c r="CKR110" s="229"/>
      <c r="CKS110" s="229"/>
      <c r="CKT110" s="229"/>
      <c r="CKU110" s="229"/>
      <c r="CKV110" s="229"/>
      <c r="CKW110" s="229"/>
      <c r="CKX110" s="229"/>
      <c r="CKY110" s="229"/>
      <c r="CKZ110" s="229"/>
      <c r="CLA110" s="229"/>
      <c r="CLB110" s="229"/>
      <c r="CLC110" s="229"/>
      <c r="CLD110" s="229"/>
      <c r="CLE110" s="229"/>
      <c r="CLF110" s="229"/>
      <c r="CLG110" s="229"/>
      <c r="CLH110" s="229"/>
      <c r="CLI110" s="229"/>
      <c r="CLJ110" s="229"/>
      <c r="CLK110" s="229"/>
      <c r="CLL110" s="229"/>
      <c r="CLM110" s="229"/>
      <c r="CLN110" s="229"/>
      <c r="CLO110" s="229"/>
      <c r="CLP110" s="229"/>
      <c r="CLQ110" s="229"/>
      <c r="CLR110" s="229"/>
      <c r="CLS110" s="229"/>
      <c r="CLT110" s="229"/>
      <c r="CLU110" s="229"/>
      <c r="CLV110" s="229"/>
      <c r="CLW110" s="229"/>
      <c r="CLX110" s="229"/>
      <c r="CLY110" s="229"/>
      <c r="CLZ110" s="229"/>
      <c r="CMA110" s="229"/>
      <c r="CMB110" s="229"/>
      <c r="CMC110" s="229"/>
      <c r="CMD110" s="229"/>
      <c r="CME110" s="229"/>
      <c r="CMF110" s="229"/>
      <c r="CMG110" s="229"/>
      <c r="CMH110" s="229"/>
      <c r="CMI110" s="229"/>
      <c r="CMJ110" s="229"/>
      <c r="CMK110" s="229"/>
      <c r="CML110" s="229"/>
      <c r="CMM110" s="229"/>
      <c r="CMN110" s="229"/>
      <c r="CMO110" s="229"/>
      <c r="CMP110" s="229"/>
      <c r="CMQ110" s="229"/>
      <c r="CMR110" s="229"/>
      <c r="CMS110" s="229"/>
      <c r="CMT110" s="229"/>
      <c r="CMU110" s="229"/>
      <c r="CMV110" s="229"/>
      <c r="CMW110" s="229"/>
      <c r="CMX110" s="229"/>
      <c r="CMY110" s="229"/>
      <c r="CMZ110" s="229"/>
      <c r="CNA110" s="229"/>
      <c r="CNB110" s="229"/>
      <c r="CNC110" s="229"/>
      <c r="CND110" s="229"/>
      <c r="CNE110" s="229"/>
      <c r="CNF110" s="229"/>
      <c r="CNG110" s="229"/>
      <c r="CNH110" s="229"/>
      <c r="CNI110" s="229"/>
      <c r="CNJ110" s="229"/>
      <c r="CNK110" s="229"/>
      <c r="CNL110" s="229"/>
      <c r="CNM110" s="229"/>
      <c r="CNN110" s="229"/>
      <c r="CNO110" s="229"/>
      <c r="CNP110" s="229"/>
      <c r="CNQ110" s="229"/>
      <c r="CNR110" s="229"/>
      <c r="CNS110" s="229"/>
      <c r="CNT110" s="229"/>
      <c r="CNU110" s="229"/>
      <c r="CNV110" s="229"/>
      <c r="CNW110" s="229"/>
      <c r="CNX110" s="229"/>
      <c r="CNY110" s="229"/>
      <c r="CNZ110" s="229"/>
      <c r="COA110" s="229"/>
      <c r="COB110" s="229"/>
      <c r="COC110" s="229"/>
      <c r="COD110" s="229"/>
      <c r="COE110" s="229"/>
      <c r="COF110" s="229"/>
      <c r="COG110" s="229"/>
      <c r="COH110" s="229"/>
      <c r="COI110" s="229"/>
      <c r="COJ110" s="229"/>
      <c r="COK110" s="229"/>
      <c r="COL110" s="229"/>
      <c r="COM110" s="229"/>
      <c r="CON110" s="229"/>
      <c r="COO110" s="229"/>
      <c r="COP110" s="229"/>
      <c r="COQ110" s="229"/>
      <c r="COR110" s="229"/>
      <c r="COS110" s="229"/>
      <c r="COT110" s="229"/>
      <c r="COU110" s="229"/>
      <c r="COV110" s="229"/>
      <c r="COW110" s="229"/>
      <c r="COX110" s="229"/>
      <c r="COY110" s="229"/>
      <c r="COZ110" s="229"/>
      <c r="CPA110" s="229"/>
      <c r="CPB110" s="229"/>
      <c r="CPC110" s="229"/>
      <c r="CPD110" s="229"/>
      <c r="CPE110" s="229"/>
      <c r="CPF110" s="229"/>
      <c r="CPG110" s="229"/>
      <c r="CPH110" s="229"/>
      <c r="CPI110" s="229"/>
      <c r="CPJ110" s="229"/>
      <c r="CPK110" s="229"/>
      <c r="CPL110" s="229"/>
      <c r="CPM110" s="229"/>
      <c r="CPN110" s="229"/>
      <c r="CPO110" s="229"/>
      <c r="CPP110" s="229"/>
      <c r="CPQ110" s="229"/>
      <c r="CPR110" s="229"/>
      <c r="CPS110" s="229"/>
      <c r="CPT110" s="229"/>
      <c r="CPU110" s="229"/>
      <c r="CPV110" s="229"/>
      <c r="CPW110" s="229"/>
      <c r="CPX110" s="229"/>
      <c r="CPY110" s="229"/>
      <c r="CPZ110" s="229"/>
      <c r="CQA110" s="229"/>
      <c r="CQB110" s="229"/>
      <c r="CQC110" s="229"/>
      <c r="CQD110" s="229"/>
      <c r="CQE110" s="229"/>
      <c r="CQF110" s="229"/>
      <c r="CQG110" s="229"/>
      <c r="CQH110" s="229"/>
      <c r="CQI110" s="229"/>
      <c r="CQJ110" s="229"/>
      <c r="CQK110" s="229"/>
      <c r="CQL110" s="229"/>
      <c r="CQM110" s="229"/>
      <c r="CQN110" s="229"/>
      <c r="CQO110" s="229"/>
      <c r="CQP110" s="229"/>
      <c r="CQQ110" s="229"/>
      <c r="CQR110" s="229"/>
      <c r="CQS110" s="229"/>
      <c r="CQT110" s="229"/>
      <c r="CQU110" s="229"/>
      <c r="CQV110" s="229"/>
      <c r="CQW110" s="229"/>
      <c r="CQX110" s="229"/>
      <c r="CQY110" s="229"/>
      <c r="CQZ110" s="229"/>
      <c r="CRA110" s="229"/>
      <c r="CRB110" s="229"/>
      <c r="CRC110" s="229"/>
      <c r="CRD110" s="229"/>
      <c r="CRE110" s="229"/>
      <c r="CRF110" s="229"/>
      <c r="CRG110" s="229"/>
      <c r="CRH110" s="229"/>
      <c r="CRI110" s="229"/>
      <c r="CRJ110" s="229"/>
      <c r="CRK110" s="229"/>
      <c r="CRL110" s="229"/>
      <c r="CRM110" s="229"/>
      <c r="CRN110" s="229"/>
      <c r="CRO110" s="229"/>
      <c r="CRP110" s="229"/>
      <c r="CRQ110" s="229"/>
      <c r="CRR110" s="229"/>
      <c r="CRS110" s="229"/>
      <c r="CRT110" s="229"/>
      <c r="CRU110" s="229"/>
      <c r="CRV110" s="229"/>
      <c r="CRW110" s="229"/>
      <c r="CRX110" s="229"/>
      <c r="CRY110" s="229"/>
      <c r="CRZ110" s="229"/>
      <c r="CSA110" s="229"/>
      <c r="CSB110" s="229"/>
      <c r="CSC110" s="229"/>
      <c r="CSD110" s="229"/>
      <c r="CSE110" s="229"/>
      <c r="CSF110" s="229"/>
      <c r="CSG110" s="229"/>
      <c r="CSH110" s="229"/>
      <c r="CSI110" s="229"/>
      <c r="CSJ110" s="229"/>
      <c r="CSK110" s="229"/>
      <c r="CSL110" s="229"/>
      <c r="CSM110" s="229"/>
      <c r="CSN110" s="229"/>
      <c r="CSO110" s="229"/>
      <c r="CSP110" s="229"/>
      <c r="CSQ110" s="229"/>
      <c r="CSR110" s="229"/>
      <c r="CSS110" s="229"/>
      <c r="CST110" s="229"/>
      <c r="CSU110" s="229"/>
      <c r="CSV110" s="229"/>
      <c r="CSW110" s="229"/>
      <c r="CSX110" s="229"/>
      <c r="CSY110" s="229"/>
      <c r="CSZ110" s="229"/>
      <c r="CTA110" s="229"/>
      <c r="CTB110" s="229"/>
      <c r="CTC110" s="229"/>
      <c r="CTD110" s="229"/>
      <c r="CTE110" s="229"/>
      <c r="CTF110" s="229"/>
      <c r="CTG110" s="229"/>
      <c r="CTH110" s="229"/>
      <c r="CTI110" s="229"/>
      <c r="CTJ110" s="229"/>
      <c r="CTK110" s="229"/>
      <c r="CTL110" s="229"/>
      <c r="CTM110" s="229"/>
      <c r="CTN110" s="229"/>
      <c r="CTO110" s="229"/>
      <c r="CTP110" s="229"/>
      <c r="CTQ110" s="229"/>
      <c r="CTR110" s="229"/>
      <c r="CTS110" s="229"/>
      <c r="CTT110" s="229"/>
      <c r="CTU110" s="229"/>
      <c r="CTV110" s="229"/>
      <c r="CTW110" s="229"/>
      <c r="CTX110" s="229"/>
      <c r="CTY110" s="229"/>
      <c r="CTZ110" s="229"/>
      <c r="CUA110" s="229"/>
      <c r="CUB110" s="229"/>
      <c r="CUC110" s="229"/>
      <c r="CUD110" s="229"/>
      <c r="CUE110" s="229"/>
      <c r="CUF110" s="229"/>
      <c r="CUG110" s="229"/>
      <c r="CUH110" s="229"/>
      <c r="CUI110" s="229"/>
      <c r="CUJ110" s="229"/>
      <c r="CUK110" s="229"/>
      <c r="CUL110" s="229"/>
      <c r="CUM110" s="229"/>
      <c r="CUN110" s="229"/>
      <c r="CUO110" s="229"/>
      <c r="CUP110" s="229"/>
      <c r="CUQ110" s="229"/>
      <c r="CUR110" s="229"/>
      <c r="CUS110" s="229"/>
      <c r="CUT110" s="229"/>
      <c r="CUU110" s="229"/>
      <c r="CUV110" s="229"/>
      <c r="CUW110" s="229"/>
      <c r="CUX110" s="229"/>
      <c r="CUY110" s="229"/>
      <c r="CUZ110" s="229"/>
      <c r="CVA110" s="229"/>
      <c r="CVB110" s="229"/>
      <c r="CVC110" s="229"/>
      <c r="CVD110" s="229"/>
      <c r="CVE110" s="229"/>
      <c r="CVF110" s="229"/>
      <c r="CVG110" s="229"/>
      <c r="CVH110" s="229"/>
      <c r="CVI110" s="229"/>
      <c r="CVJ110" s="229"/>
      <c r="CVK110" s="229"/>
      <c r="CVL110" s="229"/>
      <c r="CVM110" s="229"/>
      <c r="CVN110" s="229"/>
      <c r="CVO110" s="229"/>
      <c r="CVP110" s="229"/>
      <c r="CVQ110" s="229"/>
      <c r="CVR110" s="229"/>
      <c r="CVS110" s="229"/>
      <c r="CVT110" s="229"/>
      <c r="CVU110" s="229"/>
      <c r="CVV110" s="229"/>
      <c r="CVW110" s="229"/>
      <c r="CVX110" s="229"/>
      <c r="CVY110" s="229"/>
      <c r="CVZ110" s="229"/>
      <c r="CWA110" s="229"/>
      <c r="CWB110" s="229"/>
      <c r="CWC110" s="229"/>
      <c r="CWD110" s="229"/>
      <c r="CWE110" s="229"/>
      <c r="CWF110" s="229"/>
      <c r="CWG110" s="229"/>
      <c r="CWH110" s="229"/>
      <c r="CWI110" s="229"/>
      <c r="CWJ110" s="229"/>
      <c r="CWK110" s="229"/>
      <c r="CWL110" s="229"/>
      <c r="CWM110" s="229"/>
      <c r="CWN110" s="229"/>
      <c r="CWO110" s="229"/>
      <c r="CWP110" s="229"/>
      <c r="CWQ110" s="229"/>
      <c r="CWR110" s="229"/>
      <c r="CWS110" s="229"/>
      <c r="CWT110" s="229"/>
      <c r="CWU110" s="229"/>
      <c r="CWV110" s="229"/>
      <c r="CWW110" s="229"/>
      <c r="CWX110" s="229"/>
      <c r="CWY110" s="229"/>
      <c r="CWZ110" s="229"/>
      <c r="CXA110" s="229"/>
      <c r="CXB110" s="229"/>
      <c r="CXC110" s="229"/>
      <c r="CXD110" s="229"/>
      <c r="CXE110" s="229"/>
      <c r="CXF110" s="229"/>
      <c r="CXG110" s="229"/>
      <c r="CXH110" s="229"/>
      <c r="CXI110" s="229"/>
      <c r="CXJ110" s="229"/>
      <c r="CXK110" s="229"/>
      <c r="CXL110" s="229"/>
      <c r="CXM110" s="229"/>
      <c r="CXN110" s="229"/>
      <c r="CXO110" s="229"/>
      <c r="CXP110" s="229"/>
      <c r="CXQ110" s="229"/>
      <c r="CXR110" s="229"/>
      <c r="CXS110" s="229"/>
      <c r="CXT110" s="229"/>
      <c r="CXU110" s="229"/>
      <c r="CXV110" s="229"/>
      <c r="CXW110" s="229"/>
      <c r="CXX110" s="229"/>
      <c r="CXY110" s="229"/>
      <c r="CXZ110" s="229"/>
      <c r="CYA110" s="229"/>
      <c r="CYB110" s="229"/>
      <c r="CYC110" s="229"/>
      <c r="CYD110" s="229"/>
      <c r="CYE110" s="229"/>
      <c r="CYF110" s="229"/>
      <c r="CYG110" s="229"/>
      <c r="CYH110" s="229"/>
      <c r="CYI110" s="229"/>
      <c r="CYJ110" s="229"/>
      <c r="CYK110" s="229"/>
      <c r="CYL110" s="229"/>
      <c r="CYM110" s="229"/>
      <c r="CYN110" s="229"/>
      <c r="CYO110" s="229"/>
      <c r="CYP110" s="229"/>
      <c r="CYQ110" s="229"/>
      <c r="CYR110" s="229"/>
      <c r="CYS110" s="229"/>
      <c r="CYT110" s="229"/>
      <c r="CYU110" s="229"/>
      <c r="CYV110" s="229"/>
      <c r="CYW110" s="229"/>
      <c r="CYX110" s="229"/>
      <c r="CYY110" s="229"/>
      <c r="CYZ110" s="229"/>
      <c r="CZA110" s="229"/>
      <c r="CZB110" s="229"/>
      <c r="CZC110" s="229"/>
      <c r="CZD110" s="229"/>
      <c r="CZE110" s="229"/>
      <c r="CZF110" s="229"/>
      <c r="CZG110" s="229"/>
      <c r="CZH110" s="229"/>
      <c r="CZI110" s="229"/>
      <c r="CZJ110" s="229"/>
      <c r="CZK110" s="229"/>
      <c r="CZL110" s="229"/>
      <c r="CZM110" s="229"/>
      <c r="CZN110" s="229"/>
      <c r="CZO110" s="229"/>
      <c r="CZP110" s="229"/>
      <c r="CZQ110" s="229"/>
      <c r="CZR110" s="229"/>
      <c r="CZS110" s="229"/>
      <c r="CZT110" s="229"/>
      <c r="CZU110" s="229"/>
      <c r="CZV110" s="229"/>
      <c r="CZW110" s="229"/>
      <c r="CZX110" s="229"/>
      <c r="CZY110" s="229"/>
      <c r="CZZ110" s="229"/>
      <c r="DAA110" s="229"/>
      <c r="DAB110" s="229"/>
      <c r="DAC110" s="229"/>
      <c r="DAD110" s="229"/>
      <c r="DAE110" s="229"/>
      <c r="DAF110" s="229"/>
      <c r="DAG110" s="229"/>
      <c r="DAH110" s="229"/>
      <c r="DAI110" s="229"/>
      <c r="DAJ110" s="229"/>
      <c r="DAK110" s="229"/>
      <c r="DAL110" s="229"/>
      <c r="DAM110" s="229"/>
      <c r="DAN110" s="229"/>
      <c r="DAO110" s="229"/>
      <c r="DAP110" s="229"/>
      <c r="DAQ110" s="229"/>
      <c r="DAR110" s="229"/>
      <c r="DAS110" s="229"/>
      <c r="DAT110" s="229"/>
      <c r="DAU110" s="229"/>
      <c r="DAV110" s="229"/>
      <c r="DAW110" s="229"/>
      <c r="DAX110" s="229"/>
      <c r="DAY110" s="229"/>
      <c r="DAZ110" s="229"/>
      <c r="DBA110" s="229"/>
      <c r="DBB110" s="229"/>
      <c r="DBC110" s="229"/>
      <c r="DBD110" s="229"/>
      <c r="DBE110" s="229"/>
      <c r="DBF110" s="229"/>
      <c r="DBG110" s="229"/>
      <c r="DBH110" s="229"/>
      <c r="DBI110" s="229"/>
      <c r="DBJ110" s="229"/>
      <c r="DBK110" s="229"/>
      <c r="DBL110" s="229"/>
      <c r="DBM110" s="229"/>
      <c r="DBN110" s="229"/>
      <c r="DBO110" s="229"/>
      <c r="DBP110" s="229"/>
      <c r="DBQ110" s="229"/>
      <c r="DBR110" s="229"/>
      <c r="DBS110" s="229"/>
      <c r="DBT110" s="229"/>
      <c r="DBU110" s="229"/>
      <c r="DBV110" s="229"/>
      <c r="DBW110" s="229"/>
      <c r="DBX110" s="229"/>
      <c r="DBY110" s="229"/>
      <c r="DBZ110" s="229"/>
      <c r="DCA110" s="229"/>
      <c r="DCB110" s="229"/>
      <c r="DCC110" s="229"/>
      <c r="DCD110" s="229"/>
      <c r="DCE110" s="229"/>
      <c r="DCF110" s="229"/>
      <c r="DCG110" s="229"/>
      <c r="DCH110" s="229"/>
      <c r="DCI110" s="229"/>
      <c r="DCJ110" s="229"/>
      <c r="DCK110" s="229"/>
      <c r="DCL110" s="229"/>
      <c r="DCM110" s="229"/>
      <c r="DCN110" s="229"/>
      <c r="DCO110" s="229"/>
      <c r="DCP110" s="229"/>
      <c r="DCQ110" s="229"/>
      <c r="DCR110" s="229"/>
      <c r="DCS110" s="229"/>
      <c r="DCT110" s="229"/>
      <c r="DCU110" s="229"/>
      <c r="DCV110" s="229"/>
      <c r="DCW110" s="229"/>
      <c r="DCX110" s="229"/>
      <c r="DCY110" s="229"/>
      <c r="DCZ110" s="229"/>
      <c r="DDA110" s="229"/>
      <c r="DDB110" s="229"/>
      <c r="DDC110" s="229"/>
      <c r="DDD110" s="229"/>
      <c r="DDE110" s="229"/>
      <c r="DDF110" s="229"/>
      <c r="DDG110" s="229"/>
      <c r="DDH110" s="229"/>
      <c r="DDI110" s="229"/>
      <c r="DDJ110" s="229"/>
      <c r="DDK110" s="229"/>
      <c r="DDL110" s="229"/>
      <c r="DDM110" s="229"/>
      <c r="DDN110" s="229"/>
      <c r="DDO110" s="229"/>
      <c r="DDP110" s="229"/>
      <c r="DDQ110" s="229"/>
      <c r="DDR110" s="229"/>
      <c r="DDS110" s="229"/>
      <c r="DDT110" s="229"/>
      <c r="DDU110" s="229"/>
      <c r="DDV110" s="229"/>
      <c r="DDW110" s="229"/>
      <c r="DDX110" s="229"/>
      <c r="DDY110" s="229"/>
      <c r="DDZ110" s="229"/>
      <c r="DEA110" s="229"/>
      <c r="DEB110" s="229"/>
      <c r="DEC110" s="229"/>
      <c r="DED110" s="229"/>
      <c r="DEE110" s="229"/>
      <c r="DEF110" s="229"/>
      <c r="DEG110" s="229"/>
      <c r="DEH110" s="229"/>
      <c r="DEI110" s="229"/>
      <c r="DEJ110" s="229"/>
      <c r="DEK110" s="229"/>
      <c r="DEL110" s="229"/>
      <c r="DEM110" s="229"/>
      <c r="DEN110" s="229"/>
      <c r="DEO110" s="229"/>
      <c r="DEP110" s="229"/>
      <c r="DEQ110" s="229"/>
      <c r="DER110" s="229"/>
      <c r="DES110" s="229"/>
      <c r="DET110" s="229"/>
      <c r="DEU110" s="229"/>
      <c r="DEV110" s="229"/>
      <c r="DEW110" s="229"/>
      <c r="DEX110" s="229"/>
      <c r="DEY110" s="229"/>
      <c r="DEZ110" s="229"/>
      <c r="DFA110" s="229"/>
      <c r="DFB110" s="229"/>
      <c r="DFC110" s="229"/>
      <c r="DFD110" s="229"/>
      <c r="DFE110" s="229"/>
      <c r="DFF110" s="229"/>
      <c r="DFG110" s="229"/>
      <c r="DFH110" s="229"/>
      <c r="DFI110" s="229"/>
      <c r="DFJ110" s="229"/>
      <c r="DFK110" s="229"/>
      <c r="DFL110" s="229"/>
      <c r="DFM110" s="229"/>
      <c r="DFN110" s="229"/>
      <c r="DFO110" s="229"/>
      <c r="DFP110" s="229"/>
      <c r="DFQ110" s="229"/>
      <c r="DFR110" s="229"/>
      <c r="DFS110" s="229"/>
      <c r="DFT110" s="229"/>
      <c r="DFU110" s="229"/>
      <c r="DFV110" s="229"/>
      <c r="DFW110" s="229"/>
      <c r="DFX110" s="229"/>
      <c r="DFY110" s="229"/>
      <c r="DFZ110" s="229"/>
      <c r="DGA110" s="229"/>
      <c r="DGB110" s="229"/>
      <c r="DGC110" s="229"/>
      <c r="DGD110" s="229"/>
      <c r="DGE110" s="229"/>
      <c r="DGF110" s="229"/>
      <c r="DGG110" s="229"/>
      <c r="DGH110" s="229"/>
      <c r="DGI110" s="229"/>
      <c r="DGJ110" s="229"/>
      <c r="DGK110" s="229"/>
      <c r="DGL110" s="229"/>
      <c r="DGM110" s="229"/>
      <c r="DGN110" s="229"/>
      <c r="DGO110" s="229"/>
      <c r="DGP110" s="229"/>
      <c r="DGQ110" s="229"/>
      <c r="DGR110" s="229"/>
      <c r="DGS110" s="229"/>
      <c r="DGT110" s="229"/>
      <c r="DGU110" s="229"/>
      <c r="DGV110" s="229"/>
      <c r="DGW110" s="229"/>
      <c r="DGX110" s="229"/>
      <c r="DGY110" s="229"/>
      <c r="DGZ110" s="229"/>
      <c r="DHA110" s="229"/>
      <c r="DHB110" s="229"/>
      <c r="DHC110" s="229"/>
      <c r="DHD110" s="229"/>
      <c r="DHE110" s="229"/>
      <c r="DHF110" s="229"/>
      <c r="DHG110" s="229"/>
      <c r="DHH110" s="229"/>
      <c r="DHI110" s="229"/>
      <c r="DHJ110" s="229"/>
      <c r="DHK110" s="229"/>
      <c r="DHL110" s="229"/>
      <c r="DHM110" s="229"/>
      <c r="DHN110" s="229"/>
      <c r="DHO110" s="229"/>
      <c r="DHP110" s="229"/>
      <c r="DHQ110" s="229"/>
      <c r="DHR110" s="229"/>
      <c r="DHS110" s="229"/>
      <c r="DHT110" s="229"/>
      <c r="DHU110" s="229"/>
      <c r="DHV110" s="229"/>
      <c r="DHW110" s="229"/>
      <c r="DHX110" s="229"/>
      <c r="DHY110" s="229"/>
      <c r="DHZ110" s="229"/>
      <c r="DIA110" s="229"/>
      <c r="DIB110" s="229"/>
      <c r="DIC110" s="229"/>
      <c r="DID110" s="229"/>
      <c r="DIE110" s="229"/>
      <c r="DIF110" s="229"/>
      <c r="DIG110" s="229"/>
      <c r="DIH110" s="229"/>
      <c r="DII110" s="229"/>
      <c r="DIJ110" s="229"/>
      <c r="DIK110" s="229"/>
      <c r="DIL110" s="229"/>
      <c r="DIM110" s="229"/>
      <c r="DIN110" s="229"/>
      <c r="DIO110" s="229"/>
      <c r="DIP110" s="229"/>
      <c r="DIQ110" s="229"/>
      <c r="DIR110" s="229"/>
      <c r="DIS110" s="229"/>
      <c r="DIT110" s="229"/>
      <c r="DIU110" s="229"/>
      <c r="DIV110" s="229"/>
      <c r="DIW110" s="229"/>
      <c r="DIX110" s="229"/>
      <c r="DIY110" s="229"/>
      <c r="DIZ110" s="229"/>
      <c r="DJA110" s="229"/>
      <c r="DJB110" s="229"/>
      <c r="DJC110" s="229"/>
      <c r="DJD110" s="229"/>
      <c r="DJE110" s="229"/>
      <c r="DJF110" s="229"/>
      <c r="DJG110" s="229"/>
      <c r="DJH110" s="229"/>
      <c r="DJI110" s="229"/>
      <c r="DJJ110" s="229"/>
      <c r="DJK110" s="229"/>
      <c r="DJL110" s="229"/>
      <c r="DJM110" s="229"/>
      <c r="DJN110" s="229"/>
      <c r="DJO110" s="229"/>
      <c r="DJP110" s="229"/>
      <c r="DJQ110" s="229"/>
      <c r="DJR110" s="229"/>
      <c r="DJS110" s="229"/>
      <c r="DJT110" s="229"/>
      <c r="DJU110" s="229"/>
      <c r="DJV110" s="229"/>
      <c r="DJW110" s="229"/>
      <c r="DJX110" s="229"/>
      <c r="DJY110" s="229"/>
      <c r="DJZ110" s="229"/>
      <c r="DKA110" s="229"/>
      <c r="DKB110" s="229"/>
      <c r="DKC110" s="229"/>
      <c r="DKD110" s="229"/>
      <c r="DKE110" s="229"/>
      <c r="DKF110" s="229"/>
      <c r="DKG110" s="229"/>
      <c r="DKH110" s="229"/>
      <c r="DKI110" s="229"/>
      <c r="DKJ110" s="229"/>
      <c r="DKK110" s="229"/>
      <c r="DKL110" s="229"/>
      <c r="DKM110" s="229"/>
      <c r="DKN110" s="229"/>
      <c r="DKO110" s="229"/>
      <c r="DKP110" s="229"/>
      <c r="DKQ110" s="229"/>
      <c r="DKR110" s="229"/>
      <c r="DKS110" s="229"/>
      <c r="DKT110" s="229"/>
      <c r="DKU110" s="229"/>
      <c r="DKV110" s="229"/>
      <c r="DKW110" s="229"/>
      <c r="DKX110" s="229"/>
      <c r="DKY110" s="229"/>
      <c r="DKZ110" s="229"/>
      <c r="DLA110" s="229"/>
      <c r="DLB110" s="229"/>
      <c r="DLC110" s="229"/>
      <c r="DLD110" s="229"/>
      <c r="DLE110" s="229"/>
      <c r="DLF110" s="229"/>
      <c r="DLG110" s="229"/>
      <c r="DLH110" s="229"/>
      <c r="DLI110" s="229"/>
      <c r="DLJ110" s="229"/>
      <c r="DLK110" s="229"/>
      <c r="DLL110" s="229"/>
      <c r="DLM110" s="229"/>
      <c r="DLN110" s="229"/>
      <c r="DLO110" s="229"/>
      <c r="DLP110" s="229"/>
      <c r="DLQ110" s="229"/>
      <c r="DLR110" s="229"/>
      <c r="DLS110" s="229"/>
      <c r="DLT110" s="229"/>
      <c r="DLU110" s="229"/>
      <c r="DLV110" s="229"/>
      <c r="DLW110" s="229"/>
      <c r="DLX110" s="229"/>
      <c r="DLY110" s="229"/>
      <c r="DLZ110" s="229"/>
      <c r="DMA110" s="229"/>
      <c r="DMB110" s="229"/>
      <c r="DMC110" s="229"/>
      <c r="DMD110" s="229"/>
      <c r="DME110" s="229"/>
      <c r="DMF110" s="229"/>
      <c r="DMG110" s="229"/>
      <c r="DMH110" s="229"/>
      <c r="DMI110" s="229"/>
      <c r="DMJ110" s="229"/>
      <c r="DMK110" s="229"/>
      <c r="DML110" s="229"/>
      <c r="DMM110" s="229"/>
      <c r="DMN110" s="229"/>
      <c r="DMO110" s="229"/>
      <c r="DMP110" s="229"/>
      <c r="DMQ110" s="229"/>
      <c r="DMR110" s="229"/>
      <c r="DMS110" s="229"/>
      <c r="DMT110" s="229"/>
      <c r="DMU110" s="229"/>
      <c r="DMV110" s="229"/>
      <c r="DMW110" s="229"/>
      <c r="DMX110" s="229"/>
      <c r="DMY110" s="229"/>
      <c r="DMZ110" s="229"/>
      <c r="DNA110" s="229"/>
      <c r="DNB110" s="229"/>
      <c r="DNC110" s="229"/>
      <c r="DND110" s="229"/>
      <c r="DNE110" s="229"/>
      <c r="DNF110" s="229"/>
      <c r="DNG110" s="229"/>
      <c r="DNH110" s="229"/>
      <c r="DNI110" s="229"/>
      <c r="DNJ110" s="229"/>
      <c r="DNK110" s="229"/>
      <c r="DNL110" s="229"/>
      <c r="DNM110" s="229"/>
      <c r="DNN110" s="229"/>
      <c r="DNO110" s="229"/>
      <c r="DNP110" s="229"/>
      <c r="DNQ110" s="229"/>
      <c r="DNR110" s="229"/>
      <c r="DNS110" s="229"/>
      <c r="DNT110" s="229"/>
      <c r="DNU110" s="229"/>
      <c r="DNV110" s="229"/>
      <c r="DNW110" s="229"/>
      <c r="DNX110" s="229"/>
      <c r="DNY110" s="229"/>
      <c r="DNZ110" s="229"/>
      <c r="DOA110" s="229"/>
      <c r="DOB110" s="229"/>
      <c r="DOC110" s="229"/>
      <c r="DOD110" s="229"/>
      <c r="DOE110" s="229"/>
      <c r="DOF110" s="229"/>
      <c r="DOG110" s="229"/>
      <c r="DOH110" s="229"/>
      <c r="DOI110" s="229"/>
      <c r="DOJ110" s="229"/>
      <c r="DOK110" s="229"/>
      <c r="DOL110" s="229"/>
      <c r="DOM110" s="229"/>
      <c r="DON110" s="229"/>
      <c r="DOO110" s="229"/>
      <c r="DOP110" s="229"/>
      <c r="DOQ110" s="229"/>
      <c r="DOR110" s="229"/>
      <c r="DOS110" s="229"/>
      <c r="DOT110" s="229"/>
      <c r="DOU110" s="229"/>
      <c r="DOV110" s="229"/>
      <c r="DOW110" s="229"/>
      <c r="DOX110" s="229"/>
      <c r="DOY110" s="229"/>
      <c r="DOZ110" s="229"/>
      <c r="DPA110" s="229"/>
      <c r="DPB110" s="229"/>
      <c r="DPC110" s="229"/>
      <c r="DPD110" s="229"/>
      <c r="DPE110" s="229"/>
      <c r="DPF110" s="229"/>
      <c r="DPG110" s="229"/>
      <c r="DPH110" s="229"/>
      <c r="DPI110" s="229"/>
      <c r="DPJ110" s="229"/>
      <c r="DPK110" s="229"/>
      <c r="DPL110" s="229"/>
      <c r="DPM110" s="229"/>
      <c r="DPN110" s="229"/>
      <c r="DPO110" s="229"/>
      <c r="DPP110" s="229"/>
      <c r="DPQ110" s="229"/>
      <c r="DPR110" s="229"/>
      <c r="DPS110" s="229"/>
      <c r="DPT110" s="229"/>
      <c r="DPU110" s="229"/>
      <c r="DPV110" s="229"/>
      <c r="DPW110" s="229"/>
      <c r="DPX110" s="229"/>
      <c r="DPY110" s="229"/>
      <c r="DPZ110" s="229"/>
      <c r="DQA110" s="229"/>
      <c r="DQB110" s="229"/>
      <c r="DQC110" s="229"/>
      <c r="DQD110" s="229"/>
      <c r="DQE110" s="229"/>
      <c r="DQF110" s="229"/>
      <c r="DQG110" s="229"/>
      <c r="DQH110" s="229"/>
      <c r="DQI110" s="229"/>
      <c r="DQJ110" s="229"/>
      <c r="DQK110" s="229"/>
      <c r="DQL110" s="229"/>
      <c r="DQM110" s="229"/>
      <c r="DQN110" s="229"/>
      <c r="DQO110" s="229"/>
      <c r="DQP110" s="229"/>
      <c r="DQQ110" s="229"/>
      <c r="DQR110" s="229"/>
      <c r="DQS110" s="229"/>
      <c r="DQT110" s="229"/>
      <c r="DQU110" s="229"/>
      <c r="DQV110" s="229"/>
      <c r="DQW110" s="229"/>
      <c r="DQX110" s="229"/>
      <c r="DQY110" s="229"/>
      <c r="DQZ110" s="229"/>
      <c r="DRA110" s="229"/>
      <c r="DRB110" s="229"/>
      <c r="DRC110" s="229"/>
      <c r="DRD110" s="229"/>
      <c r="DRE110" s="229"/>
      <c r="DRF110" s="229"/>
      <c r="DRG110" s="229"/>
      <c r="DRH110" s="229"/>
      <c r="DRI110" s="229"/>
      <c r="DRJ110" s="229"/>
      <c r="DRK110" s="229"/>
      <c r="DRL110" s="229"/>
      <c r="DRM110" s="229"/>
      <c r="DRN110" s="229"/>
      <c r="DRO110" s="229"/>
      <c r="DRP110" s="229"/>
      <c r="DRQ110" s="229"/>
      <c r="DRR110" s="229"/>
      <c r="DRS110" s="229"/>
      <c r="DRT110" s="229"/>
      <c r="DRU110" s="229"/>
      <c r="DRV110" s="229"/>
      <c r="DRW110" s="229"/>
      <c r="DRX110" s="229"/>
      <c r="DRY110" s="229"/>
      <c r="DRZ110" s="229"/>
      <c r="DSA110" s="229"/>
      <c r="DSB110" s="229"/>
      <c r="DSC110" s="229"/>
      <c r="DSD110" s="229"/>
      <c r="DSE110" s="229"/>
      <c r="DSF110" s="229"/>
      <c r="DSG110" s="229"/>
      <c r="DSH110" s="229"/>
      <c r="DSI110" s="229"/>
      <c r="DSJ110" s="229"/>
      <c r="DSK110" s="229"/>
      <c r="DSL110" s="229"/>
      <c r="DSM110" s="229"/>
      <c r="DSN110" s="229"/>
      <c r="DSO110" s="229"/>
      <c r="DSP110" s="229"/>
      <c r="DSQ110" s="229"/>
      <c r="DSR110" s="229"/>
      <c r="DSS110" s="229"/>
      <c r="DST110" s="229"/>
      <c r="DSU110" s="229"/>
      <c r="DSV110" s="229"/>
      <c r="DSW110" s="229"/>
      <c r="DSX110" s="229"/>
      <c r="DSY110" s="229"/>
      <c r="DSZ110" s="229"/>
      <c r="DTA110" s="229"/>
      <c r="DTB110" s="229"/>
      <c r="DTC110" s="229"/>
      <c r="DTD110" s="229"/>
      <c r="DTE110" s="229"/>
      <c r="DTF110" s="229"/>
      <c r="DTG110" s="229"/>
      <c r="DTH110" s="229"/>
      <c r="DTI110" s="229"/>
      <c r="DTJ110" s="229"/>
      <c r="DTK110" s="229"/>
      <c r="DTL110" s="229"/>
      <c r="DTM110" s="229"/>
      <c r="DTN110" s="229"/>
      <c r="DTO110" s="229"/>
      <c r="DTP110" s="229"/>
      <c r="DTQ110" s="229"/>
      <c r="DTR110" s="229"/>
      <c r="DTS110" s="229"/>
      <c r="DTT110" s="229"/>
      <c r="DTU110" s="229"/>
      <c r="DTV110" s="229"/>
      <c r="DTW110" s="229"/>
      <c r="DTX110" s="229"/>
      <c r="DTY110" s="229"/>
      <c r="DTZ110" s="229"/>
      <c r="DUA110" s="229"/>
      <c r="DUB110" s="229"/>
      <c r="DUC110" s="229"/>
      <c r="DUD110" s="229"/>
      <c r="DUE110" s="229"/>
      <c r="DUF110" s="229"/>
      <c r="DUG110" s="229"/>
      <c r="DUH110" s="229"/>
      <c r="DUI110" s="229"/>
      <c r="DUJ110" s="229"/>
      <c r="DUK110" s="229"/>
      <c r="DUL110" s="229"/>
      <c r="DUM110" s="229"/>
      <c r="DUN110" s="229"/>
      <c r="DUO110" s="229"/>
      <c r="DUP110" s="229"/>
      <c r="DUQ110" s="229"/>
      <c r="DUR110" s="229"/>
      <c r="DUS110" s="229"/>
      <c r="DUT110" s="229"/>
      <c r="DUU110" s="229"/>
      <c r="DUV110" s="229"/>
      <c r="DUW110" s="229"/>
      <c r="DUX110" s="229"/>
      <c r="DUY110" s="229"/>
      <c r="DUZ110" s="229"/>
      <c r="DVA110" s="229"/>
      <c r="DVB110" s="229"/>
      <c r="DVC110" s="229"/>
      <c r="DVD110" s="229"/>
      <c r="DVE110" s="229"/>
      <c r="DVF110" s="229"/>
      <c r="DVG110" s="229"/>
      <c r="DVH110" s="229"/>
      <c r="DVI110" s="229"/>
      <c r="DVJ110" s="229"/>
      <c r="DVK110" s="229"/>
      <c r="DVL110" s="229"/>
      <c r="DVM110" s="229"/>
      <c r="DVN110" s="229"/>
      <c r="DVO110" s="229"/>
      <c r="DVP110" s="229"/>
      <c r="DVQ110" s="229"/>
      <c r="DVR110" s="229"/>
      <c r="DVS110" s="229"/>
      <c r="DVT110" s="229"/>
      <c r="DVU110" s="229"/>
      <c r="DVV110" s="229"/>
      <c r="DVW110" s="229"/>
      <c r="DVX110" s="229"/>
      <c r="DVY110" s="229"/>
      <c r="DVZ110" s="229"/>
      <c r="DWA110" s="229"/>
      <c r="DWB110" s="229"/>
      <c r="DWC110" s="229"/>
      <c r="DWD110" s="229"/>
      <c r="DWE110" s="229"/>
      <c r="DWF110" s="229"/>
      <c r="DWG110" s="229"/>
      <c r="DWH110" s="229"/>
      <c r="DWI110" s="229"/>
      <c r="DWJ110" s="229"/>
      <c r="DWK110" s="229"/>
      <c r="DWL110" s="229"/>
      <c r="DWM110" s="229"/>
      <c r="DWN110" s="229"/>
      <c r="DWO110" s="229"/>
      <c r="DWP110" s="229"/>
      <c r="DWQ110" s="229"/>
      <c r="DWR110" s="229"/>
      <c r="DWS110" s="229"/>
      <c r="DWT110" s="229"/>
      <c r="DWU110" s="229"/>
      <c r="DWV110" s="229"/>
      <c r="DWW110" s="229"/>
      <c r="DWX110" s="229"/>
      <c r="DWY110" s="229"/>
      <c r="DWZ110" s="229"/>
      <c r="DXA110" s="229"/>
      <c r="DXB110" s="229"/>
      <c r="DXC110" s="229"/>
      <c r="DXD110" s="229"/>
      <c r="DXE110" s="229"/>
      <c r="DXF110" s="229"/>
      <c r="DXG110" s="229"/>
      <c r="DXH110" s="229"/>
      <c r="DXI110" s="229"/>
      <c r="DXJ110" s="229"/>
      <c r="DXK110" s="229"/>
      <c r="DXL110" s="229"/>
      <c r="DXM110" s="229"/>
      <c r="DXN110" s="229"/>
      <c r="DXO110" s="229"/>
      <c r="DXP110" s="229"/>
      <c r="DXQ110" s="229"/>
      <c r="DXR110" s="229"/>
      <c r="DXS110" s="229"/>
      <c r="DXT110" s="229"/>
      <c r="DXU110" s="229"/>
      <c r="DXV110" s="229"/>
      <c r="DXW110" s="229"/>
      <c r="DXX110" s="229"/>
      <c r="DXY110" s="229"/>
      <c r="DXZ110" s="229"/>
      <c r="DYA110" s="229"/>
      <c r="DYB110" s="229"/>
      <c r="DYC110" s="229"/>
      <c r="DYD110" s="229"/>
      <c r="DYE110" s="229"/>
      <c r="DYF110" s="229"/>
      <c r="DYG110" s="229"/>
      <c r="DYH110" s="229"/>
      <c r="DYI110" s="229"/>
      <c r="DYJ110" s="229"/>
      <c r="DYK110" s="229"/>
      <c r="DYL110" s="229"/>
      <c r="DYM110" s="229"/>
      <c r="DYN110" s="229"/>
      <c r="DYO110" s="229"/>
      <c r="DYP110" s="229"/>
      <c r="DYQ110" s="229"/>
      <c r="DYR110" s="229"/>
      <c r="DYS110" s="229"/>
      <c r="DYT110" s="229"/>
      <c r="DYU110" s="229"/>
      <c r="DYV110" s="229"/>
      <c r="DYW110" s="229"/>
      <c r="DYX110" s="229"/>
      <c r="DYY110" s="229"/>
      <c r="DYZ110" s="229"/>
      <c r="DZA110" s="229"/>
      <c r="DZB110" s="229"/>
      <c r="DZC110" s="229"/>
      <c r="DZD110" s="229"/>
      <c r="DZE110" s="229"/>
      <c r="DZF110" s="229"/>
      <c r="DZG110" s="229"/>
      <c r="DZH110" s="229"/>
      <c r="DZI110" s="229"/>
      <c r="DZJ110" s="229"/>
      <c r="DZK110" s="229"/>
      <c r="DZL110" s="229"/>
      <c r="DZM110" s="229"/>
      <c r="DZN110" s="229"/>
      <c r="DZO110" s="229"/>
      <c r="DZP110" s="229"/>
      <c r="DZQ110" s="229"/>
      <c r="DZR110" s="229"/>
      <c r="DZS110" s="229"/>
      <c r="DZT110" s="229"/>
      <c r="DZU110" s="229"/>
      <c r="DZV110" s="229"/>
      <c r="DZW110" s="229"/>
      <c r="DZX110" s="229"/>
      <c r="DZY110" s="229"/>
      <c r="DZZ110" s="229"/>
      <c r="EAA110" s="229"/>
      <c r="EAB110" s="229"/>
      <c r="EAC110" s="229"/>
      <c r="EAD110" s="229"/>
      <c r="EAE110" s="229"/>
      <c r="EAF110" s="229"/>
      <c r="EAG110" s="229"/>
      <c r="EAH110" s="229"/>
      <c r="EAI110" s="229"/>
      <c r="EAJ110" s="229"/>
      <c r="EAK110" s="229"/>
      <c r="EAL110" s="229"/>
      <c r="EAM110" s="229"/>
      <c r="EAN110" s="229"/>
      <c r="EAO110" s="229"/>
      <c r="EAP110" s="229"/>
      <c r="EAQ110" s="229"/>
      <c r="EAR110" s="229"/>
      <c r="EAS110" s="229"/>
      <c r="EAT110" s="229"/>
      <c r="EAU110" s="229"/>
      <c r="EAV110" s="229"/>
      <c r="EAW110" s="229"/>
      <c r="EAX110" s="229"/>
      <c r="EAY110" s="229"/>
      <c r="EAZ110" s="229"/>
      <c r="EBA110" s="229"/>
      <c r="EBB110" s="229"/>
      <c r="EBC110" s="229"/>
      <c r="EBD110" s="229"/>
      <c r="EBE110" s="229"/>
      <c r="EBF110" s="229"/>
      <c r="EBG110" s="229"/>
      <c r="EBH110" s="229"/>
      <c r="EBI110" s="229"/>
      <c r="EBJ110" s="229"/>
      <c r="EBK110" s="229"/>
      <c r="EBL110" s="229"/>
      <c r="EBM110" s="229"/>
      <c r="EBN110" s="229"/>
      <c r="EBO110" s="229"/>
      <c r="EBP110" s="229"/>
      <c r="EBQ110" s="229"/>
      <c r="EBR110" s="229"/>
      <c r="EBS110" s="229"/>
      <c r="EBT110" s="229"/>
      <c r="EBU110" s="229"/>
      <c r="EBV110" s="229"/>
      <c r="EBW110" s="229"/>
      <c r="EBX110" s="229"/>
      <c r="EBY110" s="229"/>
      <c r="EBZ110" s="229"/>
      <c r="ECA110" s="229"/>
      <c r="ECB110" s="229"/>
      <c r="ECC110" s="229"/>
      <c r="ECD110" s="229"/>
      <c r="ECE110" s="229"/>
      <c r="ECF110" s="229"/>
      <c r="ECG110" s="229"/>
      <c r="ECH110" s="229"/>
      <c r="ECI110" s="229"/>
      <c r="ECJ110" s="229"/>
      <c r="ECK110" s="229"/>
      <c r="ECL110" s="229"/>
      <c r="ECM110" s="229"/>
      <c r="ECN110" s="229"/>
      <c r="ECO110" s="229"/>
      <c r="ECP110" s="229"/>
      <c r="ECQ110" s="229"/>
      <c r="ECR110" s="229"/>
      <c r="ECS110" s="229"/>
      <c r="ECT110" s="229"/>
      <c r="ECU110" s="229"/>
      <c r="ECV110" s="229"/>
      <c r="ECW110" s="229"/>
      <c r="ECX110" s="229"/>
      <c r="ECY110" s="229"/>
      <c r="ECZ110" s="229"/>
      <c r="EDA110" s="229"/>
      <c r="EDB110" s="229"/>
      <c r="EDC110" s="229"/>
      <c r="EDD110" s="229"/>
      <c r="EDE110" s="229"/>
      <c r="EDF110" s="229"/>
      <c r="EDG110" s="229"/>
      <c r="EDH110" s="229"/>
      <c r="EDI110" s="229"/>
      <c r="EDJ110" s="229"/>
      <c r="EDK110" s="229"/>
      <c r="EDL110" s="229"/>
      <c r="EDM110" s="229"/>
      <c r="EDN110" s="229"/>
      <c r="EDO110" s="229"/>
      <c r="EDP110" s="229"/>
      <c r="EDQ110" s="229"/>
      <c r="EDR110" s="229"/>
      <c r="EDS110" s="229"/>
      <c r="EDT110" s="229"/>
      <c r="EDU110" s="229"/>
      <c r="EDV110" s="229"/>
      <c r="EDW110" s="229"/>
      <c r="EDX110" s="229"/>
      <c r="EDY110" s="229"/>
      <c r="EDZ110" s="229"/>
      <c r="EEA110" s="229"/>
      <c r="EEB110" s="229"/>
      <c r="EEC110" s="229"/>
      <c r="EED110" s="229"/>
      <c r="EEE110" s="229"/>
      <c r="EEF110" s="229"/>
      <c r="EEG110" s="229"/>
      <c r="EEH110" s="229"/>
      <c r="EEI110" s="229"/>
      <c r="EEJ110" s="229"/>
      <c r="EEK110" s="229"/>
      <c r="EEL110" s="229"/>
      <c r="EEM110" s="229"/>
      <c r="EEN110" s="229"/>
      <c r="EEO110" s="229"/>
      <c r="EEP110" s="229"/>
      <c r="EEQ110" s="229"/>
      <c r="EER110" s="229"/>
      <c r="EES110" s="229"/>
      <c r="EET110" s="229"/>
      <c r="EEU110" s="229"/>
      <c r="EEV110" s="229"/>
      <c r="EEW110" s="229"/>
      <c r="EEX110" s="229"/>
      <c r="EEY110" s="229"/>
      <c r="EEZ110" s="229"/>
      <c r="EFA110" s="229"/>
      <c r="EFB110" s="229"/>
      <c r="EFC110" s="229"/>
      <c r="EFD110" s="229"/>
      <c r="EFE110" s="229"/>
      <c r="EFF110" s="229"/>
      <c r="EFG110" s="229"/>
      <c r="EFH110" s="229"/>
      <c r="EFI110" s="229"/>
      <c r="EFJ110" s="229"/>
      <c r="EFK110" s="229"/>
      <c r="EFL110" s="229"/>
      <c r="EFM110" s="229"/>
      <c r="EFN110" s="229"/>
      <c r="EFO110" s="229"/>
      <c r="EFP110" s="229"/>
      <c r="EFQ110" s="229"/>
      <c r="EFR110" s="229"/>
      <c r="EFS110" s="229"/>
      <c r="EFT110" s="229"/>
      <c r="EFU110" s="229"/>
      <c r="EFV110" s="229"/>
      <c r="EFW110" s="229"/>
      <c r="EFX110" s="229"/>
      <c r="EFY110" s="229"/>
      <c r="EFZ110" s="229"/>
      <c r="EGA110" s="229"/>
      <c r="EGB110" s="229"/>
      <c r="EGC110" s="229"/>
      <c r="EGD110" s="229"/>
      <c r="EGE110" s="229"/>
      <c r="EGF110" s="229"/>
      <c r="EGG110" s="229"/>
      <c r="EGH110" s="229"/>
      <c r="EGI110" s="229"/>
      <c r="EGJ110" s="229"/>
      <c r="EGK110" s="229"/>
      <c r="EGL110" s="229"/>
      <c r="EGM110" s="229"/>
      <c r="EGN110" s="229"/>
      <c r="EGO110" s="229"/>
      <c r="EGP110" s="229"/>
      <c r="EGQ110" s="229"/>
      <c r="EGR110" s="229"/>
      <c r="EGS110" s="229"/>
      <c r="EGT110" s="229"/>
      <c r="EGU110" s="229"/>
      <c r="EGV110" s="229"/>
      <c r="EGW110" s="229"/>
      <c r="EGX110" s="229"/>
      <c r="EGY110" s="229"/>
      <c r="EGZ110" s="229"/>
      <c r="EHA110" s="229"/>
      <c r="EHB110" s="229"/>
      <c r="EHC110" s="229"/>
      <c r="EHD110" s="229"/>
      <c r="EHE110" s="229"/>
      <c r="EHF110" s="229"/>
      <c r="EHG110" s="229"/>
      <c r="EHH110" s="229"/>
      <c r="EHI110" s="229"/>
      <c r="EHJ110" s="229"/>
      <c r="EHK110" s="229"/>
      <c r="EHL110" s="229"/>
      <c r="EHM110" s="229"/>
      <c r="EHN110" s="229"/>
      <c r="EHO110" s="229"/>
      <c r="EHP110" s="229"/>
      <c r="EHQ110" s="229"/>
      <c r="EHR110" s="229"/>
      <c r="EHS110" s="229"/>
      <c r="EHT110" s="229"/>
      <c r="EHU110" s="229"/>
      <c r="EHV110" s="229"/>
      <c r="EHW110" s="229"/>
      <c r="EHX110" s="229"/>
      <c r="EHY110" s="229"/>
      <c r="EHZ110" s="229"/>
      <c r="EIA110" s="229"/>
      <c r="EIB110" s="229"/>
      <c r="EIC110" s="229"/>
      <c r="EID110" s="229"/>
      <c r="EIE110" s="229"/>
      <c r="EIF110" s="229"/>
      <c r="EIG110" s="229"/>
      <c r="EIH110" s="229"/>
      <c r="EII110" s="229"/>
      <c r="EIJ110" s="229"/>
      <c r="EIK110" s="229"/>
      <c r="EIL110" s="229"/>
      <c r="EIM110" s="229"/>
      <c r="EIN110" s="229"/>
      <c r="EIO110" s="229"/>
      <c r="EIP110" s="229"/>
      <c r="EIQ110" s="229"/>
      <c r="EIR110" s="229"/>
      <c r="EIS110" s="229"/>
      <c r="EIT110" s="229"/>
      <c r="EIU110" s="229"/>
      <c r="EIV110" s="229"/>
      <c r="EIW110" s="229"/>
      <c r="EIX110" s="229"/>
      <c r="EIY110" s="229"/>
      <c r="EIZ110" s="229"/>
      <c r="EJA110" s="229"/>
      <c r="EJB110" s="229"/>
      <c r="EJC110" s="229"/>
      <c r="EJD110" s="229"/>
      <c r="EJE110" s="229"/>
      <c r="EJF110" s="229"/>
      <c r="EJG110" s="229"/>
      <c r="EJH110" s="229"/>
      <c r="EJI110" s="229"/>
      <c r="EJJ110" s="229"/>
      <c r="EJK110" s="229"/>
      <c r="EJL110" s="229"/>
      <c r="EJM110" s="229"/>
      <c r="EJN110" s="229"/>
      <c r="EJO110" s="229"/>
      <c r="EJP110" s="229"/>
      <c r="EJQ110" s="229"/>
      <c r="EJR110" s="229"/>
      <c r="EJS110" s="229"/>
      <c r="EJT110" s="229"/>
      <c r="EJU110" s="229"/>
      <c r="EJV110" s="229"/>
      <c r="EJW110" s="229"/>
      <c r="EJX110" s="229"/>
      <c r="EJY110" s="229"/>
      <c r="EJZ110" s="229"/>
      <c r="EKA110" s="229"/>
      <c r="EKB110" s="229"/>
      <c r="EKC110" s="229"/>
      <c r="EKD110" s="229"/>
      <c r="EKE110" s="229"/>
      <c r="EKF110" s="229"/>
      <c r="EKG110" s="229"/>
      <c r="EKH110" s="229"/>
      <c r="EKI110" s="229"/>
      <c r="EKJ110" s="229"/>
      <c r="EKK110" s="229"/>
      <c r="EKL110" s="229"/>
      <c r="EKM110" s="229"/>
      <c r="EKN110" s="229"/>
      <c r="EKO110" s="229"/>
      <c r="EKP110" s="229"/>
      <c r="EKQ110" s="229"/>
      <c r="EKR110" s="229"/>
      <c r="EKS110" s="229"/>
      <c r="EKT110" s="229"/>
      <c r="EKU110" s="229"/>
      <c r="EKV110" s="229"/>
      <c r="EKW110" s="229"/>
      <c r="EKX110" s="229"/>
      <c r="EKY110" s="229"/>
      <c r="EKZ110" s="229"/>
      <c r="ELA110" s="229"/>
      <c r="ELB110" s="229"/>
      <c r="ELC110" s="229"/>
      <c r="ELD110" s="229"/>
      <c r="ELE110" s="229"/>
      <c r="ELF110" s="229"/>
      <c r="ELG110" s="229"/>
      <c r="ELH110" s="229"/>
      <c r="ELI110" s="229"/>
      <c r="ELJ110" s="229"/>
      <c r="ELK110" s="229"/>
      <c r="ELL110" s="229"/>
      <c r="ELM110" s="229"/>
      <c r="ELN110" s="229"/>
      <c r="ELO110" s="229"/>
      <c r="ELP110" s="229"/>
      <c r="ELQ110" s="229"/>
      <c r="ELR110" s="229"/>
      <c r="ELS110" s="229"/>
      <c r="ELT110" s="229"/>
      <c r="ELU110" s="229"/>
      <c r="ELV110" s="229"/>
      <c r="ELW110" s="229"/>
      <c r="ELX110" s="229"/>
      <c r="ELY110" s="229"/>
      <c r="ELZ110" s="229"/>
      <c r="EMA110" s="229"/>
      <c r="EMB110" s="229"/>
      <c r="EMC110" s="229"/>
      <c r="EMD110" s="229"/>
      <c r="EME110" s="229"/>
      <c r="EMF110" s="229"/>
      <c r="EMG110" s="229"/>
      <c r="EMH110" s="229"/>
      <c r="EMI110" s="229"/>
      <c r="EMJ110" s="229"/>
      <c r="EMK110" s="229"/>
      <c r="EML110" s="229"/>
      <c r="EMM110" s="229"/>
      <c r="EMN110" s="229"/>
      <c r="EMO110" s="229"/>
      <c r="EMP110" s="229"/>
      <c r="EMQ110" s="229"/>
      <c r="EMR110" s="229"/>
      <c r="EMS110" s="229"/>
      <c r="EMT110" s="229"/>
      <c r="EMU110" s="229"/>
      <c r="EMV110" s="229"/>
      <c r="EMW110" s="229"/>
      <c r="EMX110" s="229"/>
      <c r="EMY110" s="229"/>
      <c r="EMZ110" s="229"/>
      <c r="ENA110" s="229"/>
      <c r="ENB110" s="229"/>
      <c r="ENC110" s="229"/>
      <c r="END110" s="229"/>
      <c r="ENE110" s="229"/>
      <c r="ENF110" s="229"/>
      <c r="ENG110" s="229"/>
      <c r="ENH110" s="229"/>
      <c r="ENI110" s="229"/>
      <c r="ENJ110" s="229"/>
      <c r="ENK110" s="229"/>
      <c r="ENL110" s="229"/>
      <c r="ENM110" s="229"/>
      <c r="ENN110" s="229"/>
      <c r="ENO110" s="229"/>
      <c r="ENP110" s="229"/>
      <c r="ENQ110" s="229"/>
      <c r="ENR110" s="229"/>
      <c r="ENS110" s="229"/>
      <c r="ENT110" s="229"/>
      <c r="ENU110" s="229"/>
      <c r="ENV110" s="229"/>
      <c r="ENW110" s="229"/>
      <c r="ENX110" s="229"/>
      <c r="ENY110" s="229"/>
      <c r="ENZ110" s="229"/>
      <c r="EOA110" s="229"/>
      <c r="EOB110" s="229"/>
      <c r="EOC110" s="229"/>
      <c r="EOD110" s="229"/>
      <c r="EOE110" s="229"/>
      <c r="EOF110" s="229"/>
      <c r="EOG110" s="229"/>
      <c r="EOH110" s="229"/>
      <c r="EOI110" s="229"/>
      <c r="EOJ110" s="229"/>
      <c r="EOK110" s="229"/>
      <c r="EOL110" s="229"/>
      <c r="EOM110" s="229"/>
      <c r="EON110" s="229"/>
      <c r="EOO110" s="229"/>
      <c r="EOP110" s="229"/>
      <c r="EOQ110" s="229"/>
      <c r="EOR110" s="229"/>
      <c r="EOS110" s="229"/>
      <c r="EOT110" s="229"/>
      <c r="EOU110" s="229"/>
      <c r="EOV110" s="229"/>
      <c r="EOW110" s="229"/>
      <c r="EOX110" s="229"/>
      <c r="EOY110" s="229"/>
      <c r="EOZ110" s="229"/>
      <c r="EPA110" s="229"/>
      <c r="EPB110" s="229"/>
      <c r="EPC110" s="229"/>
      <c r="EPD110" s="229"/>
      <c r="EPE110" s="229"/>
      <c r="EPF110" s="229"/>
      <c r="EPG110" s="229"/>
      <c r="EPH110" s="229"/>
      <c r="EPI110" s="229"/>
      <c r="EPJ110" s="229"/>
      <c r="EPK110" s="229"/>
      <c r="EPL110" s="229"/>
      <c r="EPM110" s="229"/>
      <c r="EPN110" s="229"/>
      <c r="EPO110" s="229"/>
      <c r="EPP110" s="229"/>
      <c r="EPQ110" s="229"/>
      <c r="EPR110" s="229"/>
      <c r="EPS110" s="229"/>
      <c r="EPT110" s="229"/>
      <c r="EPU110" s="229"/>
      <c r="EPV110" s="229"/>
      <c r="EPW110" s="229"/>
      <c r="EPX110" s="229"/>
      <c r="EPY110" s="229"/>
      <c r="EPZ110" s="229"/>
      <c r="EQA110" s="229"/>
      <c r="EQB110" s="229"/>
      <c r="EQC110" s="229"/>
      <c r="EQD110" s="229"/>
      <c r="EQE110" s="229"/>
      <c r="EQF110" s="229"/>
      <c r="EQG110" s="229"/>
      <c r="EQH110" s="229"/>
      <c r="EQI110" s="229"/>
      <c r="EQJ110" s="229"/>
      <c r="EQK110" s="229"/>
      <c r="EQL110" s="229"/>
      <c r="EQM110" s="229"/>
      <c r="EQN110" s="229"/>
      <c r="EQO110" s="229"/>
      <c r="EQP110" s="229"/>
      <c r="EQQ110" s="229"/>
      <c r="EQR110" s="229"/>
      <c r="EQS110" s="229"/>
      <c r="EQT110" s="229"/>
      <c r="EQU110" s="229"/>
      <c r="EQV110" s="229"/>
      <c r="EQW110" s="229"/>
      <c r="EQX110" s="229"/>
      <c r="EQY110" s="229"/>
      <c r="EQZ110" s="229"/>
      <c r="ERA110" s="229"/>
      <c r="ERB110" s="229"/>
      <c r="ERC110" s="229"/>
      <c r="ERD110" s="229"/>
      <c r="ERE110" s="229"/>
      <c r="ERF110" s="229"/>
      <c r="ERG110" s="229"/>
      <c r="ERH110" s="229"/>
      <c r="ERI110" s="229"/>
      <c r="ERJ110" s="229"/>
      <c r="ERK110" s="229"/>
      <c r="ERL110" s="229"/>
      <c r="ERM110" s="229"/>
      <c r="ERN110" s="229"/>
      <c r="ERO110" s="229"/>
      <c r="ERP110" s="229"/>
      <c r="ERQ110" s="229"/>
      <c r="ERR110" s="229"/>
      <c r="ERS110" s="229"/>
      <c r="ERT110" s="229"/>
      <c r="ERU110" s="229"/>
      <c r="ERV110" s="229"/>
      <c r="ERW110" s="229"/>
      <c r="ERX110" s="229"/>
      <c r="ERY110" s="229"/>
      <c r="ERZ110" s="229"/>
      <c r="ESA110" s="229"/>
      <c r="ESB110" s="229"/>
      <c r="ESC110" s="229"/>
      <c r="ESD110" s="229"/>
      <c r="ESE110" s="229"/>
      <c r="ESF110" s="229"/>
      <c r="ESG110" s="229"/>
      <c r="ESH110" s="229"/>
      <c r="ESI110" s="229"/>
      <c r="ESJ110" s="229"/>
      <c r="ESK110" s="229"/>
      <c r="ESL110" s="229"/>
      <c r="ESM110" s="229"/>
      <c r="ESN110" s="229"/>
      <c r="ESO110" s="229"/>
      <c r="ESP110" s="229"/>
      <c r="ESQ110" s="229"/>
      <c r="ESR110" s="229"/>
      <c r="ESS110" s="229"/>
      <c r="EST110" s="229"/>
      <c r="ESU110" s="229"/>
      <c r="ESV110" s="229"/>
      <c r="ESW110" s="229"/>
      <c r="ESX110" s="229"/>
      <c r="ESY110" s="229"/>
      <c r="ESZ110" s="229"/>
      <c r="ETA110" s="229"/>
      <c r="ETB110" s="229"/>
      <c r="ETC110" s="229"/>
      <c r="ETD110" s="229"/>
      <c r="ETE110" s="229"/>
      <c r="ETF110" s="229"/>
      <c r="ETG110" s="229"/>
      <c r="ETH110" s="229"/>
      <c r="ETI110" s="229"/>
      <c r="ETJ110" s="229"/>
      <c r="ETK110" s="229"/>
      <c r="ETL110" s="229"/>
      <c r="ETM110" s="229"/>
      <c r="ETN110" s="229"/>
      <c r="ETO110" s="229"/>
      <c r="ETP110" s="229"/>
      <c r="ETQ110" s="229"/>
      <c r="ETR110" s="229"/>
      <c r="ETS110" s="229"/>
      <c r="ETT110" s="229"/>
      <c r="ETU110" s="229"/>
      <c r="ETV110" s="229"/>
      <c r="ETW110" s="229"/>
      <c r="ETX110" s="229"/>
      <c r="ETY110" s="229"/>
      <c r="ETZ110" s="229"/>
      <c r="EUA110" s="229"/>
      <c r="EUB110" s="229"/>
      <c r="EUC110" s="229"/>
      <c r="EUD110" s="229"/>
      <c r="EUE110" s="229"/>
      <c r="EUF110" s="229"/>
      <c r="EUG110" s="229"/>
      <c r="EUH110" s="229"/>
      <c r="EUI110" s="229"/>
      <c r="EUJ110" s="229"/>
      <c r="EUK110" s="229"/>
      <c r="EUL110" s="229"/>
      <c r="EUM110" s="229"/>
      <c r="EUN110" s="229"/>
      <c r="EUO110" s="229"/>
      <c r="EUP110" s="229"/>
      <c r="EUQ110" s="229"/>
      <c r="EUR110" s="229"/>
      <c r="EUS110" s="229"/>
      <c r="EUT110" s="229"/>
      <c r="EUU110" s="229"/>
      <c r="EUV110" s="229"/>
      <c r="EUW110" s="229"/>
      <c r="EUX110" s="229"/>
      <c r="EUY110" s="229"/>
      <c r="EUZ110" s="229"/>
      <c r="EVA110" s="229"/>
      <c r="EVB110" s="229"/>
      <c r="EVC110" s="229"/>
      <c r="EVD110" s="229"/>
      <c r="EVE110" s="229"/>
      <c r="EVF110" s="229"/>
      <c r="EVG110" s="229"/>
      <c r="EVH110" s="229"/>
      <c r="EVI110" s="229"/>
      <c r="EVJ110" s="229"/>
      <c r="EVK110" s="229"/>
      <c r="EVL110" s="229"/>
      <c r="EVM110" s="229"/>
      <c r="EVN110" s="229"/>
      <c r="EVO110" s="229"/>
      <c r="EVP110" s="229"/>
      <c r="EVQ110" s="229"/>
      <c r="EVR110" s="229"/>
      <c r="EVS110" s="229"/>
      <c r="EVT110" s="229"/>
      <c r="EVU110" s="229"/>
      <c r="EVV110" s="229"/>
      <c r="EVW110" s="229"/>
      <c r="EVX110" s="229"/>
      <c r="EVY110" s="229"/>
      <c r="EVZ110" s="229"/>
      <c r="EWA110" s="229"/>
      <c r="EWB110" s="229"/>
      <c r="EWC110" s="229"/>
      <c r="EWD110" s="229"/>
      <c r="EWE110" s="229"/>
      <c r="EWF110" s="229"/>
      <c r="EWG110" s="229"/>
      <c r="EWH110" s="229"/>
      <c r="EWI110" s="229"/>
      <c r="EWJ110" s="229"/>
      <c r="EWK110" s="229"/>
      <c r="EWL110" s="229"/>
      <c r="EWM110" s="229"/>
      <c r="EWN110" s="229"/>
      <c r="EWO110" s="229"/>
      <c r="EWP110" s="229"/>
      <c r="EWQ110" s="229"/>
      <c r="EWR110" s="229"/>
      <c r="EWS110" s="229"/>
      <c r="EWT110" s="229"/>
      <c r="EWU110" s="229"/>
      <c r="EWV110" s="229"/>
      <c r="EWW110" s="229"/>
      <c r="EWX110" s="229"/>
      <c r="EWY110" s="229"/>
      <c r="EWZ110" s="229"/>
      <c r="EXA110" s="229"/>
      <c r="EXB110" s="229"/>
      <c r="EXC110" s="229"/>
      <c r="EXD110" s="229"/>
      <c r="EXE110" s="229"/>
      <c r="EXF110" s="229"/>
      <c r="EXG110" s="229"/>
      <c r="EXH110" s="229"/>
      <c r="EXI110" s="229"/>
      <c r="EXJ110" s="229"/>
      <c r="EXK110" s="229"/>
      <c r="EXL110" s="229"/>
      <c r="EXM110" s="229"/>
      <c r="EXN110" s="229"/>
      <c r="EXO110" s="229"/>
      <c r="EXP110" s="229"/>
      <c r="EXQ110" s="229"/>
      <c r="EXR110" s="229"/>
      <c r="EXS110" s="229"/>
      <c r="EXT110" s="229"/>
      <c r="EXU110" s="229"/>
      <c r="EXV110" s="229"/>
      <c r="EXW110" s="229"/>
      <c r="EXX110" s="229"/>
      <c r="EXY110" s="229"/>
      <c r="EXZ110" s="229"/>
      <c r="EYA110" s="229"/>
      <c r="EYB110" s="229"/>
      <c r="EYC110" s="229"/>
      <c r="EYD110" s="229"/>
      <c r="EYE110" s="229"/>
      <c r="EYF110" s="229"/>
      <c r="EYG110" s="229"/>
      <c r="EYH110" s="229"/>
      <c r="EYI110" s="229"/>
      <c r="EYJ110" s="229"/>
      <c r="EYK110" s="229"/>
      <c r="EYL110" s="229"/>
      <c r="EYM110" s="229"/>
      <c r="EYN110" s="229"/>
      <c r="EYO110" s="229"/>
      <c r="EYP110" s="229"/>
      <c r="EYQ110" s="229"/>
      <c r="EYR110" s="229"/>
      <c r="EYS110" s="229"/>
      <c r="EYT110" s="229"/>
      <c r="EYU110" s="229"/>
      <c r="EYV110" s="229"/>
      <c r="EYW110" s="229"/>
      <c r="EYX110" s="229"/>
      <c r="EYY110" s="229"/>
      <c r="EYZ110" s="229"/>
      <c r="EZA110" s="229"/>
      <c r="EZB110" s="229"/>
      <c r="EZC110" s="229"/>
      <c r="EZD110" s="229"/>
      <c r="EZE110" s="229"/>
      <c r="EZF110" s="229"/>
      <c r="EZG110" s="229"/>
      <c r="EZH110" s="229"/>
      <c r="EZI110" s="229"/>
      <c r="EZJ110" s="229"/>
      <c r="EZK110" s="229"/>
      <c r="EZL110" s="229"/>
      <c r="EZM110" s="229"/>
      <c r="EZN110" s="229"/>
      <c r="EZO110" s="229"/>
      <c r="EZP110" s="229"/>
      <c r="EZQ110" s="229"/>
      <c r="EZR110" s="229"/>
      <c r="EZS110" s="229"/>
      <c r="EZT110" s="229"/>
      <c r="EZU110" s="229"/>
      <c r="EZV110" s="229"/>
      <c r="EZW110" s="229"/>
      <c r="EZX110" s="229"/>
      <c r="EZY110" s="229"/>
      <c r="EZZ110" s="229"/>
      <c r="FAA110" s="229"/>
      <c r="FAB110" s="229"/>
      <c r="FAC110" s="229"/>
      <c r="FAD110" s="229"/>
      <c r="FAE110" s="229"/>
      <c r="FAF110" s="229"/>
      <c r="FAG110" s="229"/>
      <c r="FAH110" s="229"/>
      <c r="FAI110" s="229"/>
      <c r="FAJ110" s="229"/>
      <c r="FAK110" s="229"/>
      <c r="FAL110" s="229"/>
      <c r="FAM110" s="229"/>
      <c r="FAN110" s="229"/>
      <c r="FAO110" s="229"/>
      <c r="FAP110" s="229"/>
      <c r="FAQ110" s="229"/>
      <c r="FAR110" s="229"/>
      <c r="FAS110" s="229"/>
      <c r="FAT110" s="229"/>
      <c r="FAU110" s="229"/>
      <c r="FAV110" s="229"/>
      <c r="FAW110" s="229"/>
      <c r="FAX110" s="229"/>
      <c r="FAY110" s="229"/>
      <c r="FAZ110" s="229"/>
      <c r="FBA110" s="229"/>
      <c r="FBB110" s="229"/>
      <c r="FBC110" s="229"/>
      <c r="FBD110" s="229"/>
      <c r="FBE110" s="229"/>
      <c r="FBF110" s="229"/>
      <c r="FBG110" s="229"/>
      <c r="FBH110" s="229"/>
      <c r="FBI110" s="229"/>
      <c r="FBJ110" s="229"/>
      <c r="FBK110" s="229"/>
      <c r="FBL110" s="229"/>
      <c r="FBM110" s="229"/>
      <c r="FBN110" s="229"/>
      <c r="FBO110" s="229"/>
      <c r="FBP110" s="229"/>
      <c r="FBQ110" s="229"/>
      <c r="FBR110" s="229"/>
      <c r="FBS110" s="229"/>
      <c r="FBT110" s="229"/>
      <c r="FBU110" s="229"/>
      <c r="FBV110" s="229"/>
      <c r="FBW110" s="229"/>
      <c r="FBX110" s="229"/>
      <c r="FBY110" s="229"/>
      <c r="FBZ110" s="229"/>
      <c r="FCA110" s="229"/>
      <c r="FCB110" s="229"/>
      <c r="FCC110" s="229"/>
      <c r="FCD110" s="229"/>
      <c r="FCE110" s="229"/>
      <c r="FCF110" s="229"/>
      <c r="FCG110" s="229"/>
      <c r="FCH110" s="229"/>
      <c r="FCI110" s="229"/>
      <c r="FCJ110" s="229"/>
      <c r="FCK110" s="229"/>
      <c r="FCL110" s="229"/>
      <c r="FCM110" s="229"/>
      <c r="FCN110" s="229"/>
      <c r="FCO110" s="229"/>
      <c r="FCP110" s="229"/>
      <c r="FCQ110" s="229"/>
      <c r="FCR110" s="229"/>
      <c r="FCS110" s="229"/>
      <c r="FCT110" s="229"/>
      <c r="FCU110" s="229"/>
      <c r="FCV110" s="229"/>
      <c r="FCW110" s="229"/>
      <c r="FCX110" s="229"/>
      <c r="FCY110" s="229"/>
      <c r="FCZ110" s="229"/>
      <c r="FDA110" s="229"/>
      <c r="FDB110" s="229"/>
      <c r="FDC110" s="229"/>
      <c r="FDD110" s="229"/>
      <c r="FDE110" s="229"/>
      <c r="FDF110" s="229"/>
      <c r="FDG110" s="229"/>
      <c r="FDH110" s="229"/>
      <c r="FDI110" s="229"/>
      <c r="FDJ110" s="229"/>
      <c r="FDK110" s="229"/>
      <c r="FDL110" s="229"/>
      <c r="FDM110" s="229"/>
      <c r="FDN110" s="229"/>
      <c r="FDO110" s="229"/>
      <c r="FDP110" s="229"/>
      <c r="FDQ110" s="229"/>
      <c r="FDR110" s="229"/>
      <c r="FDS110" s="229"/>
      <c r="FDT110" s="229"/>
      <c r="FDU110" s="229"/>
      <c r="FDV110" s="229"/>
      <c r="FDW110" s="229"/>
      <c r="FDX110" s="229"/>
      <c r="FDY110" s="229"/>
      <c r="FDZ110" s="229"/>
      <c r="FEA110" s="229"/>
      <c r="FEB110" s="229"/>
      <c r="FEC110" s="229"/>
      <c r="FED110" s="229"/>
      <c r="FEE110" s="229"/>
      <c r="FEF110" s="229"/>
      <c r="FEG110" s="229"/>
      <c r="FEH110" s="229"/>
      <c r="FEI110" s="229"/>
      <c r="FEJ110" s="229"/>
      <c r="FEK110" s="229"/>
      <c r="FEL110" s="229"/>
      <c r="FEM110" s="229"/>
      <c r="FEN110" s="229"/>
      <c r="FEO110" s="229"/>
      <c r="FEP110" s="229"/>
      <c r="FEQ110" s="229"/>
      <c r="FER110" s="229"/>
      <c r="FES110" s="229"/>
      <c r="FET110" s="229"/>
      <c r="FEU110" s="229"/>
      <c r="FEV110" s="229"/>
      <c r="FEW110" s="229"/>
      <c r="FEX110" s="229"/>
      <c r="FEY110" s="229"/>
      <c r="FEZ110" s="229"/>
      <c r="FFA110" s="229"/>
      <c r="FFB110" s="229"/>
      <c r="FFC110" s="229"/>
      <c r="FFD110" s="229"/>
      <c r="FFE110" s="229"/>
      <c r="FFF110" s="229"/>
      <c r="FFG110" s="229"/>
      <c r="FFH110" s="229"/>
      <c r="FFI110" s="229"/>
      <c r="FFJ110" s="229"/>
      <c r="FFK110" s="229"/>
      <c r="FFL110" s="229"/>
      <c r="FFM110" s="229"/>
      <c r="FFN110" s="229"/>
      <c r="FFO110" s="229"/>
      <c r="FFP110" s="229"/>
      <c r="FFQ110" s="229"/>
      <c r="FFR110" s="229"/>
      <c r="FFS110" s="229"/>
      <c r="FFT110" s="229"/>
      <c r="FFU110" s="229"/>
      <c r="FFV110" s="229"/>
      <c r="FFW110" s="229"/>
      <c r="FFX110" s="229"/>
      <c r="FFY110" s="229"/>
      <c r="FFZ110" s="229"/>
      <c r="FGA110" s="229"/>
      <c r="FGB110" s="229"/>
      <c r="FGC110" s="229"/>
      <c r="FGD110" s="229"/>
      <c r="FGE110" s="229"/>
      <c r="FGF110" s="229"/>
      <c r="FGG110" s="229"/>
      <c r="FGH110" s="229"/>
      <c r="FGI110" s="229"/>
      <c r="FGJ110" s="229"/>
      <c r="FGK110" s="229"/>
      <c r="FGL110" s="229"/>
      <c r="FGM110" s="229"/>
      <c r="FGN110" s="229"/>
      <c r="FGO110" s="229"/>
      <c r="FGP110" s="229"/>
      <c r="FGQ110" s="229"/>
      <c r="FGR110" s="229"/>
      <c r="FGS110" s="229"/>
      <c r="FGT110" s="229"/>
      <c r="FGU110" s="229"/>
      <c r="FGV110" s="229"/>
      <c r="FGW110" s="229"/>
      <c r="FGX110" s="229"/>
      <c r="FGY110" s="229"/>
      <c r="FGZ110" s="229"/>
      <c r="FHA110" s="229"/>
      <c r="FHB110" s="229"/>
      <c r="FHC110" s="229"/>
      <c r="FHD110" s="229"/>
      <c r="FHE110" s="229"/>
      <c r="FHF110" s="229"/>
      <c r="FHG110" s="229"/>
      <c r="FHH110" s="229"/>
      <c r="FHI110" s="229"/>
      <c r="FHJ110" s="229"/>
      <c r="FHK110" s="229"/>
      <c r="FHL110" s="229"/>
      <c r="FHM110" s="229"/>
      <c r="FHN110" s="229"/>
      <c r="FHO110" s="229"/>
      <c r="FHP110" s="229"/>
      <c r="FHQ110" s="229"/>
      <c r="FHR110" s="229"/>
      <c r="FHS110" s="229"/>
      <c r="FHT110" s="229"/>
      <c r="FHU110" s="229"/>
      <c r="FHV110" s="229"/>
      <c r="FHW110" s="229"/>
      <c r="FHX110" s="229"/>
      <c r="FHY110" s="229"/>
      <c r="FHZ110" s="229"/>
      <c r="FIA110" s="229"/>
      <c r="FIB110" s="229"/>
      <c r="FIC110" s="229"/>
      <c r="FID110" s="229"/>
      <c r="FIE110" s="229"/>
      <c r="FIF110" s="229"/>
      <c r="FIG110" s="229"/>
      <c r="FIH110" s="229"/>
      <c r="FII110" s="229"/>
      <c r="FIJ110" s="229"/>
      <c r="FIK110" s="229"/>
      <c r="FIL110" s="229"/>
      <c r="FIM110" s="229"/>
      <c r="FIN110" s="229"/>
      <c r="FIO110" s="229"/>
      <c r="FIP110" s="229"/>
      <c r="FIQ110" s="229"/>
      <c r="FIR110" s="229"/>
      <c r="FIS110" s="229"/>
      <c r="FIT110" s="229"/>
      <c r="FIU110" s="229"/>
      <c r="FIV110" s="229"/>
      <c r="FIW110" s="229"/>
      <c r="FIX110" s="229"/>
      <c r="FIY110" s="229"/>
      <c r="FIZ110" s="229"/>
      <c r="FJA110" s="229"/>
      <c r="FJB110" s="229"/>
      <c r="FJC110" s="229"/>
      <c r="FJD110" s="229"/>
      <c r="FJE110" s="229"/>
      <c r="FJF110" s="229"/>
      <c r="FJG110" s="229"/>
      <c r="FJH110" s="229"/>
      <c r="FJI110" s="229"/>
      <c r="FJJ110" s="229"/>
      <c r="FJK110" s="229"/>
      <c r="FJL110" s="229"/>
      <c r="FJM110" s="229"/>
      <c r="FJN110" s="229"/>
      <c r="FJO110" s="229"/>
      <c r="FJP110" s="229"/>
      <c r="FJQ110" s="229"/>
      <c r="FJR110" s="229"/>
      <c r="FJS110" s="229"/>
      <c r="FJT110" s="229"/>
      <c r="FJU110" s="229"/>
      <c r="FJV110" s="229"/>
      <c r="FJW110" s="229"/>
      <c r="FJX110" s="229"/>
      <c r="FJY110" s="229"/>
      <c r="FJZ110" s="229"/>
      <c r="FKA110" s="229"/>
      <c r="FKB110" s="229"/>
      <c r="FKC110" s="229"/>
      <c r="FKD110" s="229"/>
      <c r="FKE110" s="229"/>
      <c r="FKF110" s="229"/>
      <c r="FKG110" s="229"/>
      <c r="FKH110" s="229"/>
      <c r="FKI110" s="229"/>
      <c r="FKJ110" s="229"/>
      <c r="FKK110" s="229"/>
      <c r="FKL110" s="229"/>
      <c r="FKM110" s="229"/>
      <c r="FKN110" s="229"/>
      <c r="FKO110" s="229"/>
      <c r="FKP110" s="229"/>
      <c r="FKQ110" s="229"/>
      <c r="FKR110" s="229"/>
      <c r="FKS110" s="229"/>
      <c r="FKT110" s="229"/>
      <c r="FKU110" s="229"/>
      <c r="FKV110" s="229"/>
      <c r="FKW110" s="229"/>
      <c r="FKX110" s="229"/>
      <c r="FKY110" s="229"/>
      <c r="FKZ110" s="229"/>
      <c r="FLA110" s="229"/>
      <c r="FLB110" s="229"/>
      <c r="FLC110" s="229"/>
      <c r="FLD110" s="229"/>
      <c r="FLE110" s="229"/>
      <c r="FLF110" s="229"/>
      <c r="FLG110" s="229"/>
      <c r="FLH110" s="229"/>
      <c r="FLI110" s="229"/>
      <c r="FLJ110" s="229"/>
      <c r="FLK110" s="229"/>
      <c r="FLL110" s="229"/>
      <c r="FLM110" s="229"/>
      <c r="FLN110" s="229"/>
      <c r="FLO110" s="229"/>
      <c r="FLP110" s="229"/>
      <c r="FLQ110" s="229"/>
      <c r="FLR110" s="229"/>
      <c r="FLS110" s="229"/>
      <c r="FLT110" s="229"/>
      <c r="FLU110" s="229"/>
      <c r="FLV110" s="229"/>
      <c r="FLW110" s="229"/>
      <c r="FLX110" s="229"/>
      <c r="FLY110" s="229"/>
      <c r="FLZ110" s="229"/>
      <c r="FMA110" s="229"/>
      <c r="FMB110" s="229"/>
      <c r="FMC110" s="229"/>
      <c r="FMD110" s="229"/>
      <c r="FME110" s="229"/>
      <c r="FMF110" s="229"/>
      <c r="FMG110" s="229"/>
      <c r="FMH110" s="229"/>
      <c r="FMI110" s="229"/>
      <c r="FMJ110" s="229"/>
      <c r="FMK110" s="229"/>
      <c r="FML110" s="229"/>
      <c r="FMM110" s="229"/>
      <c r="FMN110" s="229"/>
      <c r="FMO110" s="229"/>
      <c r="FMP110" s="229"/>
      <c r="FMQ110" s="229"/>
      <c r="FMR110" s="229"/>
      <c r="FMS110" s="229"/>
      <c r="FMT110" s="229"/>
      <c r="FMU110" s="229"/>
      <c r="FMV110" s="229"/>
      <c r="FMW110" s="229"/>
      <c r="FMX110" s="229"/>
      <c r="FMY110" s="229"/>
      <c r="FMZ110" s="229"/>
      <c r="FNA110" s="229"/>
      <c r="FNB110" s="229"/>
      <c r="FNC110" s="229"/>
      <c r="FND110" s="229"/>
      <c r="FNE110" s="229"/>
      <c r="FNF110" s="229"/>
      <c r="FNG110" s="229"/>
      <c r="FNH110" s="229"/>
      <c r="FNI110" s="229"/>
      <c r="FNJ110" s="229"/>
      <c r="FNK110" s="229"/>
      <c r="FNL110" s="229"/>
      <c r="FNM110" s="229"/>
      <c r="FNN110" s="229"/>
      <c r="FNO110" s="229"/>
      <c r="FNP110" s="229"/>
      <c r="FNQ110" s="229"/>
      <c r="FNR110" s="229"/>
      <c r="FNS110" s="229"/>
      <c r="FNT110" s="229"/>
      <c r="FNU110" s="229"/>
      <c r="FNV110" s="229"/>
      <c r="FNW110" s="229"/>
      <c r="FNX110" s="229"/>
      <c r="FNY110" s="229"/>
      <c r="FNZ110" s="229"/>
      <c r="FOA110" s="229"/>
      <c r="FOB110" s="229"/>
      <c r="FOC110" s="229"/>
      <c r="FOD110" s="229"/>
      <c r="FOE110" s="229"/>
      <c r="FOF110" s="229"/>
      <c r="FOG110" s="229"/>
      <c r="FOH110" s="229"/>
      <c r="FOI110" s="229"/>
      <c r="FOJ110" s="229"/>
      <c r="FOK110" s="229"/>
      <c r="FOL110" s="229"/>
      <c r="FOM110" s="229"/>
      <c r="FON110" s="229"/>
      <c r="FOO110" s="229"/>
      <c r="FOP110" s="229"/>
      <c r="FOQ110" s="229"/>
      <c r="FOR110" s="229"/>
      <c r="FOS110" s="229"/>
      <c r="FOT110" s="229"/>
      <c r="FOU110" s="229"/>
      <c r="FOV110" s="229"/>
      <c r="FOW110" s="229"/>
      <c r="FOX110" s="229"/>
      <c r="FOY110" s="229"/>
      <c r="FOZ110" s="229"/>
      <c r="FPA110" s="229"/>
      <c r="FPB110" s="229"/>
      <c r="FPC110" s="229"/>
      <c r="FPD110" s="229"/>
      <c r="FPE110" s="229"/>
      <c r="FPF110" s="229"/>
      <c r="FPG110" s="229"/>
      <c r="FPH110" s="229"/>
      <c r="FPI110" s="229"/>
      <c r="FPJ110" s="229"/>
      <c r="FPK110" s="229"/>
      <c r="FPL110" s="229"/>
      <c r="FPM110" s="229"/>
      <c r="FPN110" s="229"/>
      <c r="FPO110" s="229"/>
      <c r="FPP110" s="229"/>
      <c r="FPQ110" s="229"/>
      <c r="FPR110" s="229"/>
      <c r="FPS110" s="229"/>
      <c r="FPT110" s="229"/>
      <c r="FPU110" s="229"/>
      <c r="FPV110" s="229"/>
      <c r="FPW110" s="229"/>
      <c r="FPX110" s="229"/>
      <c r="FPY110" s="229"/>
      <c r="FPZ110" s="229"/>
      <c r="FQA110" s="229"/>
      <c r="FQB110" s="229"/>
      <c r="FQC110" s="229"/>
      <c r="FQD110" s="229"/>
      <c r="FQE110" s="229"/>
      <c r="FQF110" s="229"/>
      <c r="FQG110" s="229"/>
      <c r="FQH110" s="229"/>
      <c r="FQI110" s="229"/>
      <c r="FQJ110" s="229"/>
      <c r="FQK110" s="229"/>
      <c r="FQL110" s="229"/>
      <c r="FQM110" s="229"/>
      <c r="FQN110" s="229"/>
      <c r="FQO110" s="229"/>
      <c r="FQP110" s="229"/>
      <c r="FQQ110" s="229"/>
      <c r="FQR110" s="229"/>
      <c r="FQS110" s="229"/>
      <c r="FQT110" s="229"/>
      <c r="FQU110" s="229"/>
      <c r="FQV110" s="229"/>
      <c r="FQW110" s="229"/>
      <c r="FQX110" s="229"/>
      <c r="FQY110" s="229"/>
      <c r="FQZ110" s="229"/>
      <c r="FRA110" s="229"/>
      <c r="FRB110" s="229"/>
      <c r="FRC110" s="229"/>
      <c r="FRD110" s="229"/>
      <c r="FRE110" s="229"/>
      <c r="FRF110" s="229"/>
      <c r="FRG110" s="229"/>
      <c r="FRH110" s="229"/>
      <c r="FRI110" s="229"/>
      <c r="FRJ110" s="229"/>
      <c r="FRK110" s="229"/>
      <c r="FRL110" s="229"/>
      <c r="FRM110" s="229"/>
      <c r="FRN110" s="229"/>
      <c r="FRO110" s="229"/>
      <c r="FRP110" s="229"/>
      <c r="FRQ110" s="229"/>
      <c r="FRR110" s="229"/>
      <c r="FRS110" s="229"/>
      <c r="FRT110" s="229"/>
      <c r="FRU110" s="229"/>
      <c r="FRV110" s="229"/>
      <c r="FRW110" s="229"/>
      <c r="FRX110" s="229"/>
      <c r="FRY110" s="229"/>
      <c r="FRZ110" s="229"/>
      <c r="FSA110" s="229"/>
      <c r="FSB110" s="229"/>
      <c r="FSC110" s="229"/>
      <c r="FSD110" s="229"/>
      <c r="FSE110" s="229"/>
      <c r="FSF110" s="229"/>
      <c r="FSG110" s="229"/>
      <c r="FSH110" s="229"/>
      <c r="FSI110" s="229"/>
      <c r="FSJ110" s="229"/>
      <c r="FSK110" s="229"/>
      <c r="FSL110" s="229"/>
      <c r="FSM110" s="229"/>
      <c r="FSN110" s="229"/>
      <c r="FSO110" s="229"/>
      <c r="FSP110" s="229"/>
      <c r="FSQ110" s="229"/>
      <c r="FSR110" s="229"/>
      <c r="FSS110" s="229"/>
      <c r="FST110" s="229"/>
      <c r="FSU110" s="229"/>
      <c r="FSV110" s="229"/>
      <c r="FSW110" s="229"/>
      <c r="FSX110" s="229"/>
      <c r="FSY110" s="229"/>
      <c r="FSZ110" s="229"/>
      <c r="FTA110" s="229"/>
      <c r="FTB110" s="229"/>
      <c r="FTC110" s="229"/>
      <c r="FTD110" s="229"/>
      <c r="FTE110" s="229"/>
      <c r="FTF110" s="229"/>
      <c r="FTG110" s="229"/>
      <c r="FTH110" s="229"/>
      <c r="FTI110" s="229"/>
      <c r="FTJ110" s="229"/>
      <c r="FTK110" s="229"/>
      <c r="FTL110" s="229"/>
      <c r="FTM110" s="229"/>
      <c r="FTN110" s="229"/>
      <c r="FTO110" s="229"/>
      <c r="FTP110" s="229"/>
      <c r="FTQ110" s="229"/>
      <c r="FTR110" s="229"/>
      <c r="FTS110" s="229"/>
      <c r="FTT110" s="229"/>
      <c r="FTU110" s="229"/>
      <c r="FTV110" s="229"/>
      <c r="FTW110" s="229"/>
      <c r="FTX110" s="229"/>
      <c r="FTY110" s="229"/>
      <c r="FTZ110" s="229"/>
      <c r="FUA110" s="229"/>
      <c r="FUB110" s="229"/>
      <c r="FUC110" s="229"/>
      <c r="FUD110" s="229"/>
      <c r="FUE110" s="229"/>
      <c r="FUF110" s="229"/>
      <c r="FUG110" s="229"/>
      <c r="FUH110" s="229"/>
      <c r="FUI110" s="229"/>
      <c r="FUJ110" s="229"/>
      <c r="FUK110" s="229"/>
      <c r="FUL110" s="229"/>
      <c r="FUM110" s="229"/>
      <c r="FUN110" s="229"/>
      <c r="FUO110" s="229"/>
      <c r="FUP110" s="229"/>
      <c r="FUQ110" s="229"/>
      <c r="FUR110" s="229"/>
      <c r="FUS110" s="229"/>
      <c r="FUT110" s="229"/>
      <c r="FUU110" s="229"/>
      <c r="FUV110" s="229"/>
      <c r="FUW110" s="229"/>
      <c r="FUX110" s="229"/>
      <c r="FUY110" s="229"/>
      <c r="FUZ110" s="229"/>
      <c r="FVA110" s="229"/>
      <c r="FVB110" s="229"/>
      <c r="FVC110" s="229"/>
      <c r="FVD110" s="229"/>
      <c r="FVE110" s="229"/>
      <c r="FVF110" s="229"/>
      <c r="FVG110" s="229"/>
      <c r="FVH110" s="229"/>
      <c r="FVI110" s="229"/>
      <c r="FVJ110" s="229"/>
      <c r="FVK110" s="229"/>
      <c r="FVL110" s="229"/>
      <c r="FVM110" s="229"/>
      <c r="FVN110" s="229"/>
      <c r="FVO110" s="229"/>
      <c r="FVP110" s="229"/>
      <c r="FVQ110" s="229"/>
      <c r="FVR110" s="229"/>
      <c r="FVS110" s="229"/>
      <c r="FVT110" s="229"/>
      <c r="FVU110" s="229"/>
      <c r="FVV110" s="229"/>
      <c r="FVW110" s="229"/>
      <c r="FVX110" s="229"/>
      <c r="FVY110" s="229"/>
      <c r="FVZ110" s="229"/>
      <c r="FWA110" s="229"/>
      <c r="FWB110" s="229"/>
      <c r="FWC110" s="229"/>
      <c r="FWD110" s="229"/>
      <c r="FWE110" s="229"/>
      <c r="FWF110" s="229"/>
      <c r="FWG110" s="229"/>
      <c r="FWH110" s="229"/>
      <c r="FWI110" s="229"/>
      <c r="FWJ110" s="229"/>
      <c r="FWK110" s="229"/>
      <c r="FWL110" s="229"/>
      <c r="FWM110" s="229"/>
      <c r="FWN110" s="229"/>
      <c r="FWO110" s="229"/>
      <c r="FWP110" s="229"/>
      <c r="FWQ110" s="229"/>
      <c r="FWR110" s="229"/>
      <c r="FWS110" s="229"/>
      <c r="FWT110" s="229"/>
      <c r="FWU110" s="229"/>
      <c r="FWV110" s="229"/>
      <c r="FWW110" s="229"/>
      <c r="FWX110" s="229"/>
      <c r="FWY110" s="229"/>
      <c r="FWZ110" s="229"/>
      <c r="FXA110" s="229"/>
      <c r="FXB110" s="229"/>
      <c r="FXC110" s="229"/>
      <c r="FXD110" s="229"/>
      <c r="FXE110" s="229"/>
      <c r="FXF110" s="229"/>
      <c r="FXG110" s="229"/>
      <c r="FXH110" s="229"/>
      <c r="FXI110" s="229"/>
      <c r="FXJ110" s="229"/>
      <c r="FXK110" s="229"/>
      <c r="FXL110" s="229"/>
      <c r="FXM110" s="229"/>
      <c r="FXN110" s="229"/>
      <c r="FXO110" s="229"/>
      <c r="FXP110" s="229"/>
      <c r="FXQ110" s="229"/>
      <c r="FXR110" s="229"/>
      <c r="FXS110" s="229"/>
      <c r="FXT110" s="229"/>
      <c r="FXU110" s="229"/>
      <c r="FXV110" s="229"/>
      <c r="FXW110" s="229"/>
      <c r="FXX110" s="229"/>
      <c r="FXY110" s="229"/>
      <c r="FXZ110" s="229"/>
      <c r="FYA110" s="229"/>
      <c r="FYB110" s="229"/>
      <c r="FYC110" s="229"/>
      <c r="FYD110" s="229"/>
      <c r="FYE110" s="229"/>
      <c r="FYF110" s="229"/>
      <c r="FYG110" s="229"/>
      <c r="FYH110" s="229"/>
      <c r="FYI110" s="229"/>
      <c r="FYJ110" s="229"/>
      <c r="FYK110" s="229"/>
      <c r="FYL110" s="229"/>
      <c r="FYM110" s="229"/>
      <c r="FYN110" s="229"/>
      <c r="FYO110" s="229"/>
      <c r="FYP110" s="229"/>
      <c r="FYQ110" s="229"/>
      <c r="FYR110" s="229"/>
      <c r="FYS110" s="229"/>
      <c r="FYT110" s="229"/>
      <c r="FYU110" s="229"/>
      <c r="FYV110" s="229"/>
      <c r="FYW110" s="229"/>
      <c r="FYX110" s="229"/>
      <c r="FYY110" s="229"/>
      <c r="FYZ110" s="229"/>
      <c r="FZA110" s="229"/>
      <c r="FZB110" s="229"/>
      <c r="FZC110" s="229"/>
      <c r="FZD110" s="229"/>
      <c r="FZE110" s="229"/>
      <c r="FZF110" s="229"/>
      <c r="FZG110" s="229"/>
      <c r="FZH110" s="229"/>
      <c r="FZI110" s="229"/>
      <c r="FZJ110" s="229"/>
      <c r="FZK110" s="229"/>
      <c r="FZL110" s="229"/>
      <c r="FZM110" s="229"/>
      <c r="FZN110" s="229"/>
      <c r="FZO110" s="229"/>
      <c r="FZP110" s="229"/>
      <c r="FZQ110" s="229"/>
      <c r="FZR110" s="229"/>
      <c r="FZS110" s="229"/>
      <c r="FZT110" s="229"/>
      <c r="FZU110" s="229"/>
      <c r="FZV110" s="229"/>
      <c r="FZW110" s="229"/>
      <c r="FZX110" s="229"/>
      <c r="FZY110" s="229"/>
      <c r="FZZ110" s="229"/>
      <c r="GAA110" s="229"/>
      <c r="GAB110" s="229"/>
      <c r="GAC110" s="229"/>
      <c r="GAD110" s="229"/>
      <c r="GAE110" s="229"/>
      <c r="GAF110" s="229"/>
      <c r="GAG110" s="229"/>
      <c r="GAH110" s="229"/>
      <c r="GAI110" s="229"/>
      <c r="GAJ110" s="229"/>
      <c r="GAK110" s="229"/>
      <c r="GAL110" s="229"/>
      <c r="GAM110" s="229"/>
      <c r="GAN110" s="229"/>
      <c r="GAO110" s="229"/>
      <c r="GAP110" s="229"/>
      <c r="GAQ110" s="229"/>
      <c r="GAR110" s="229"/>
      <c r="GAS110" s="229"/>
      <c r="GAT110" s="229"/>
      <c r="GAU110" s="229"/>
      <c r="GAV110" s="229"/>
      <c r="GAW110" s="229"/>
      <c r="GAX110" s="229"/>
      <c r="GAY110" s="229"/>
      <c r="GAZ110" s="229"/>
      <c r="GBA110" s="229"/>
      <c r="GBB110" s="229"/>
      <c r="GBC110" s="229"/>
      <c r="GBD110" s="229"/>
      <c r="GBE110" s="229"/>
      <c r="GBF110" s="229"/>
      <c r="GBG110" s="229"/>
      <c r="GBH110" s="229"/>
      <c r="GBI110" s="229"/>
      <c r="GBJ110" s="229"/>
      <c r="GBK110" s="229"/>
      <c r="GBL110" s="229"/>
      <c r="GBM110" s="229"/>
      <c r="GBN110" s="229"/>
      <c r="GBO110" s="229"/>
      <c r="GBP110" s="229"/>
      <c r="GBQ110" s="229"/>
      <c r="GBR110" s="229"/>
      <c r="GBS110" s="229"/>
      <c r="GBT110" s="229"/>
      <c r="GBU110" s="229"/>
      <c r="GBV110" s="229"/>
      <c r="GBW110" s="229"/>
      <c r="GBX110" s="229"/>
      <c r="GBY110" s="229"/>
      <c r="GBZ110" s="229"/>
      <c r="GCA110" s="229"/>
      <c r="GCB110" s="229"/>
      <c r="GCC110" s="229"/>
      <c r="GCD110" s="229"/>
      <c r="GCE110" s="229"/>
      <c r="GCF110" s="229"/>
      <c r="GCG110" s="229"/>
      <c r="GCH110" s="229"/>
      <c r="GCI110" s="229"/>
      <c r="GCJ110" s="229"/>
      <c r="GCK110" s="229"/>
      <c r="GCL110" s="229"/>
      <c r="GCM110" s="229"/>
      <c r="GCN110" s="229"/>
      <c r="GCO110" s="229"/>
      <c r="GCP110" s="229"/>
      <c r="GCQ110" s="229"/>
      <c r="GCR110" s="229"/>
      <c r="GCS110" s="229"/>
      <c r="GCT110" s="229"/>
      <c r="GCU110" s="229"/>
      <c r="GCV110" s="229"/>
      <c r="GCW110" s="229"/>
      <c r="GCX110" s="229"/>
      <c r="GCY110" s="229"/>
      <c r="GCZ110" s="229"/>
      <c r="GDA110" s="229"/>
      <c r="GDB110" s="229"/>
      <c r="GDC110" s="229"/>
      <c r="GDD110" s="229"/>
      <c r="GDE110" s="229"/>
      <c r="GDF110" s="229"/>
      <c r="GDG110" s="229"/>
      <c r="GDH110" s="229"/>
      <c r="GDI110" s="229"/>
      <c r="GDJ110" s="229"/>
      <c r="GDK110" s="229"/>
      <c r="GDL110" s="229"/>
      <c r="GDM110" s="229"/>
      <c r="GDN110" s="229"/>
      <c r="GDO110" s="229"/>
      <c r="GDP110" s="229"/>
      <c r="GDQ110" s="229"/>
      <c r="GDR110" s="229"/>
      <c r="GDS110" s="229"/>
      <c r="GDT110" s="229"/>
      <c r="GDU110" s="229"/>
      <c r="GDV110" s="229"/>
      <c r="GDW110" s="229"/>
      <c r="GDX110" s="229"/>
      <c r="GDY110" s="229"/>
      <c r="GDZ110" s="229"/>
      <c r="GEA110" s="229"/>
      <c r="GEB110" s="229"/>
      <c r="GEC110" s="229"/>
      <c r="GED110" s="229"/>
      <c r="GEE110" s="229"/>
      <c r="GEF110" s="229"/>
      <c r="GEG110" s="229"/>
      <c r="GEH110" s="229"/>
      <c r="GEI110" s="229"/>
      <c r="GEJ110" s="229"/>
      <c r="GEK110" s="229"/>
      <c r="GEL110" s="229"/>
      <c r="GEM110" s="229"/>
      <c r="GEN110" s="229"/>
      <c r="GEO110" s="229"/>
      <c r="GEP110" s="229"/>
      <c r="GEQ110" s="229"/>
      <c r="GER110" s="229"/>
      <c r="GES110" s="229"/>
      <c r="GET110" s="229"/>
      <c r="GEU110" s="229"/>
      <c r="GEV110" s="229"/>
      <c r="GEW110" s="229"/>
      <c r="GEX110" s="229"/>
      <c r="GEY110" s="229"/>
      <c r="GEZ110" s="229"/>
      <c r="GFA110" s="229"/>
      <c r="GFB110" s="229"/>
      <c r="GFC110" s="229"/>
      <c r="GFD110" s="229"/>
      <c r="GFE110" s="229"/>
      <c r="GFF110" s="229"/>
      <c r="GFG110" s="229"/>
      <c r="GFH110" s="229"/>
      <c r="GFI110" s="229"/>
      <c r="GFJ110" s="229"/>
      <c r="GFK110" s="229"/>
      <c r="GFL110" s="229"/>
      <c r="GFM110" s="229"/>
      <c r="GFN110" s="229"/>
      <c r="GFO110" s="229"/>
      <c r="GFP110" s="229"/>
      <c r="GFQ110" s="229"/>
      <c r="GFR110" s="229"/>
      <c r="GFS110" s="229"/>
      <c r="GFT110" s="229"/>
      <c r="GFU110" s="229"/>
      <c r="GFV110" s="229"/>
      <c r="GFW110" s="229"/>
      <c r="GFX110" s="229"/>
      <c r="GFY110" s="229"/>
      <c r="GFZ110" s="229"/>
      <c r="GGA110" s="229"/>
      <c r="GGB110" s="229"/>
      <c r="GGC110" s="229"/>
      <c r="GGD110" s="229"/>
      <c r="GGE110" s="229"/>
      <c r="GGF110" s="229"/>
      <c r="GGG110" s="229"/>
      <c r="GGH110" s="229"/>
      <c r="GGI110" s="229"/>
      <c r="GGJ110" s="229"/>
      <c r="GGK110" s="229"/>
      <c r="GGL110" s="229"/>
      <c r="GGM110" s="229"/>
      <c r="GGN110" s="229"/>
      <c r="GGO110" s="229"/>
      <c r="GGP110" s="229"/>
      <c r="GGQ110" s="229"/>
      <c r="GGR110" s="229"/>
      <c r="GGS110" s="229"/>
      <c r="GGT110" s="229"/>
      <c r="GGU110" s="229"/>
      <c r="GGV110" s="229"/>
      <c r="GGW110" s="229"/>
      <c r="GGX110" s="229"/>
      <c r="GGY110" s="229"/>
      <c r="GGZ110" s="229"/>
      <c r="GHA110" s="229"/>
      <c r="GHB110" s="229"/>
      <c r="GHC110" s="229"/>
      <c r="GHD110" s="229"/>
      <c r="GHE110" s="229"/>
      <c r="GHF110" s="229"/>
      <c r="GHG110" s="229"/>
      <c r="GHH110" s="229"/>
      <c r="GHI110" s="229"/>
      <c r="GHJ110" s="229"/>
      <c r="GHK110" s="229"/>
      <c r="GHL110" s="229"/>
      <c r="GHM110" s="229"/>
      <c r="GHN110" s="229"/>
      <c r="GHO110" s="229"/>
      <c r="GHP110" s="229"/>
      <c r="GHQ110" s="229"/>
      <c r="GHR110" s="229"/>
      <c r="GHS110" s="229"/>
      <c r="GHT110" s="229"/>
      <c r="GHU110" s="229"/>
      <c r="GHV110" s="229"/>
      <c r="GHW110" s="229"/>
      <c r="GHX110" s="229"/>
      <c r="GHY110" s="229"/>
      <c r="GHZ110" s="229"/>
      <c r="GIA110" s="229"/>
      <c r="GIB110" s="229"/>
      <c r="GIC110" s="229"/>
      <c r="GID110" s="229"/>
      <c r="GIE110" s="229"/>
      <c r="GIF110" s="229"/>
      <c r="GIG110" s="229"/>
      <c r="GIH110" s="229"/>
      <c r="GII110" s="229"/>
      <c r="GIJ110" s="229"/>
      <c r="GIK110" s="229"/>
      <c r="GIL110" s="229"/>
      <c r="GIM110" s="229"/>
      <c r="GIN110" s="229"/>
      <c r="GIO110" s="229"/>
      <c r="GIP110" s="229"/>
      <c r="GIQ110" s="229"/>
      <c r="GIR110" s="229"/>
      <c r="GIS110" s="229"/>
      <c r="GIT110" s="229"/>
      <c r="GIU110" s="229"/>
      <c r="GIV110" s="229"/>
      <c r="GIW110" s="229"/>
      <c r="GIX110" s="229"/>
      <c r="GIY110" s="229"/>
      <c r="GIZ110" s="229"/>
      <c r="GJA110" s="229"/>
      <c r="GJB110" s="229"/>
      <c r="GJC110" s="229"/>
      <c r="GJD110" s="229"/>
      <c r="GJE110" s="229"/>
      <c r="GJF110" s="229"/>
      <c r="GJG110" s="229"/>
      <c r="GJH110" s="229"/>
      <c r="GJI110" s="229"/>
      <c r="GJJ110" s="229"/>
      <c r="GJK110" s="229"/>
      <c r="GJL110" s="229"/>
      <c r="GJM110" s="229"/>
      <c r="GJN110" s="229"/>
      <c r="GJO110" s="229"/>
      <c r="GJP110" s="229"/>
      <c r="GJQ110" s="229"/>
      <c r="GJR110" s="229"/>
      <c r="GJS110" s="229"/>
      <c r="GJT110" s="229"/>
      <c r="GJU110" s="229"/>
      <c r="GJV110" s="229"/>
      <c r="GJW110" s="229"/>
      <c r="GJX110" s="229"/>
      <c r="GJY110" s="229"/>
      <c r="GJZ110" s="229"/>
      <c r="GKA110" s="229"/>
      <c r="GKB110" s="229"/>
      <c r="GKC110" s="229"/>
      <c r="GKD110" s="229"/>
      <c r="GKE110" s="229"/>
      <c r="GKF110" s="229"/>
      <c r="GKG110" s="229"/>
      <c r="GKH110" s="229"/>
      <c r="GKI110" s="229"/>
      <c r="GKJ110" s="229"/>
      <c r="GKK110" s="229"/>
      <c r="GKL110" s="229"/>
      <c r="GKM110" s="229"/>
      <c r="GKN110" s="229"/>
      <c r="GKO110" s="229"/>
      <c r="GKP110" s="229"/>
      <c r="GKQ110" s="229"/>
      <c r="GKR110" s="229"/>
      <c r="GKS110" s="229"/>
      <c r="GKT110" s="229"/>
      <c r="GKU110" s="229"/>
      <c r="GKV110" s="229"/>
      <c r="GKW110" s="229"/>
      <c r="GKX110" s="229"/>
      <c r="GKY110" s="229"/>
      <c r="GKZ110" s="229"/>
      <c r="GLA110" s="229"/>
      <c r="GLB110" s="229"/>
      <c r="GLC110" s="229"/>
      <c r="GLD110" s="229"/>
      <c r="GLE110" s="229"/>
      <c r="GLF110" s="229"/>
      <c r="GLG110" s="229"/>
      <c r="GLH110" s="229"/>
      <c r="GLI110" s="229"/>
      <c r="GLJ110" s="229"/>
      <c r="GLK110" s="229"/>
      <c r="GLL110" s="229"/>
      <c r="GLM110" s="229"/>
      <c r="GLN110" s="229"/>
      <c r="GLO110" s="229"/>
      <c r="GLP110" s="229"/>
      <c r="GLQ110" s="229"/>
      <c r="GLR110" s="229"/>
      <c r="GLS110" s="229"/>
      <c r="GLT110" s="229"/>
      <c r="GLU110" s="229"/>
      <c r="GLV110" s="229"/>
      <c r="GLW110" s="229"/>
      <c r="GLX110" s="229"/>
      <c r="GLY110" s="229"/>
      <c r="GLZ110" s="229"/>
      <c r="GMA110" s="229"/>
      <c r="GMB110" s="229"/>
      <c r="GMC110" s="229"/>
      <c r="GMD110" s="229"/>
      <c r="GME110" s="229"/>
      <c r="GMF110" s="229"/>
      <c r="GMG110" s="229"/>
      <c r="GMH110" s="229"/>
      <c r="GMI110" s="229"/>
      <c r="GMJ110" s="229"/>
      <c r="GMK110" s="229"/>
      <c r="GML110" s="229"/>
      <c r="GMM110" s="229"/>
      <c r="GMN110" s="229"/>
      <c r="GMO110" s="229"/>
      <c r="GMP110" s="229"/>
      <c r="GMQ110" s="229"/>
      <c r="GMR110" s="229"/>
      <c r="GMS110" s="229"/>
      <c r="GMT110" s="229"/>
      <c r="GMU110" s="229"/>
      <c r="GMV110" s="229"/>
      <c r="GMW110" s="229"/>
      <c r="GMX110" s="229"/>
      <c r="GMY110" s="229"/>
      <c r="GMZ110" s="229"/>
      <c r="GNA110" s="229"/>
      <c r="GNB110" s="229"/>
      <c r="GNC110" s="229"/>
      <c r="GND110" s="229"/>
      <c r="GNE110" s="229"/>
      <c r="GNF110" s="229"/>
      <c r="GNG110" s="229"/>
      <c r="GNH110" s="229"/>
      <c r="GNI110" s="229"/>
      <c r="GNJ110" s="229"/>
      <c r="GNK110" s="229"/>
      <c r="GNL110" s="229"/>
      <c r="GNM110" s="229"/>
      <c r="GNN110" s="229"/>
      <c r="GNO110" s="229"/>
      <c r="GNP110" s="229"/>
      <c r="GNQ110" s="229"/>
      <c r="GNR110" s="229"/>
      <c r="GNS110" s="229"/>
      <c r="GNT110" s="229"/>
      <c r="GNU110" s="229"/>
      <c r="GNV110" s="229"/>
      <c r="GNW110" s="229"/>
      <c r="GNX110" s="229"/>
      <c r="GNY110" s="229"/>
      <c r="GNZ110" s="229"/>
      <c r="GOA110" s="229"/>
      <c r="GOB110" s="229"/>
      <c r="GOC110" s="229"/>
      <c r="GOD110" s="229"/>
      <c r="GOE110" s="229"/>
      <c r="GOF110" s="229"/>
      <c r="GOG110" s="229"/>
      <c r="GOH110" s="229"/>
      <c r="GOI110" s="229"/>
      <c r="GOJ110" s="229"/>
      <c r="GOK110" s="229"/>
      <c r="GOL110" s="229"/>
      <c r="GOM110" s="229"/>
      <c r="GON110" s="229"/>
      <c r="GOO110" s="229"/>
      <c r="GOP110" s="229"/>
      <c r="GOQ110" s="229"/>
      <c r="GOR110" s="229"/>
      <c r="GOS110" s="229"/>
      <c r="GOT110" s="229"/>
      <c r="GOU110" s="229"/>
      <c r="GOV110" s="229"/>
      <c r="GOW110" s="229"/>
      <c r="GOX110" s="229"/>
      <c r="GOY110" s="229"/>
      <c r="GOZ110" s="229"/>
      <c r="GPA110" s="229"/>
      <c r="GPB110" s="229"/>
      <c r="GPC110" s="229"/>
      <c r="GPD110" s="229"/>
      <c r="GPE110" s="229"/>
      <c r="GPF110" s="229"/>
      <c r="GPG110" s="229"/>
      <c r="GPH110" s="229"/>
      <c r="GPI110" s="229"/>
      <c r="GPJ110" s="229"/>
      <c r="GPK110" s="229"/>
      <c r="GPL110" s="229"/>
      <c r="GPM110" s="229"/>
      <c r="GPN110" s="229"/>
      <c r="GPO110" s="229"/>
      <c r="GPP110" s="229"/>
      <c r="GPQ110" s="229"/>
      <c r="GPR110" s="229"/>
      <c r="GPS110" s="229"/>
      <c r="GPT110" s="229"/>
      <c r="GPU110" s="229"/>
      <c r="GPV110" s="229"/>
      <c r="GPW110" s="229"/>
      <c r="GPX110" s="229"/>
      <c r="GPY110" s="229"/>
      <c r="GPZ110" s="229"/>
      <c r="GQA110" s="229"/>
      <c r="GQB110" s="229"/>
      <c r="GQC110" s="229"/>
      <c r="GQD110" s="229"/>
      <c r="GQE110" s="229"/>
      <c r="GQF110" s="229"/>
      <c r="GQG110" s="229"/>
      <c r="GQH110" s="229"/>
      <c r="GQI110" s="229"/>
      <c r="GQJ110" s="229"/>
      <c r="GQK110" s="229"/>
      <c r="GQL110" s="229"/>
      <c r="GQM110" s="229"/>
      <c r="GQN110" s="229"/>
      <c r="GQO110" s="229"/>
      <c r="GQP110" s="229"/>
      <c r="GQQ110" s="229"/>
      <c r="GQR110" s="229"/>
      <c r="GQS110" s="229"/>
      <c r="GQT110" s="229"/>
      <c r="GQU110" s="229"/>
      <c r="GQV110" s="229"/>
      <c r="GQW110" s="229"/>
      <c r="GQX110" s="229"/>
      <c r="GQY110" s="229"/>
      <c r="GQZ110" s="229"/>
      <c r="GRA110" s="229"/>
      <c r="GRB110" s="229"/>
      <c r="GRC110" s="229"/>
      <c r="GRD110" s="229"/>
      <c r="GRE110" s="229"/>
      <c r="GRF110" s="229"/>
      <c r="GRG110" s="229"/>
      <c r="GRH110" s="229"/>
      <c r="GRI110" s="229"/>
      <c r="GRJ110" s="229"/>
      <c r="GRK110" s="229"/>
      <c r="GRL110" s="229"/>
      <c r="GRM110" s="229"/>
      <c r="GRN110" s="229"/>
      <c r="GRO110" s="229"/>
      <c r="GRP110" s="229"/>
      <c r="GRQ110" s="229"/>
      <c r="GRR110" s="229"/>
      <c r="GRS110" s="229"/>
      <c r="GRT110" s="229"/>
      <c r="GRU110" s="229"/>
      <c r="GRV110" s="229"/>
      <c r="GRW110" s="229"/>
      <c r="GRX110" s="229"/>
      <c r="GRY110" s="229"/>
      <c r="GRZ110" s="229"/>
      <c r="GSA110" s="229"/>
      <c r="GSB110" s="229"/>
      <c r="GSC110" s="229"/>
      <c r="GSD110" s="229"/>
      <c r="GSE110" s="229"/>
      <c r="GSF110" s="229"/>
      <c r="GSG110" s="229"/>
      <c r="GSH110" s="229"/>
      <c r="GSI110" s="229"/>
      <c r="GSJ110" s="229"/>
      <c r="GSK110" s="229"/>
      <c r="GSL110" s="229"/>
      <c r="GSM110" s="229"/>
      <c r="GSN110" s="229"/>
      <c r="GSO110" s="229"/>
      <c r="GSP110" s="229"/>
      <c r="GSQ110" s="229"/>
      <c r="GSR110" s="229"/>
      <c r="GSS110" s="229"/>
      <c r="GST110" s="229"/>
      <c r="GSU110" s="229"/>
      <c r="GSV110" s="229"/>
      <c r="GSW110" s="229"/>
      <c r="GSX110" s="229"/>
      <c r="GSY110" s="229"/>
      <c r="GSZ110" s="229"/>
      <c r="GTA110" s="229"/>
      <c r="GTB110" s="229"/>
      <c r="GTC110" s="229"/>
      <c r="GTD110" s="229"/>
      <c r="GTE110" s="229"/>
      <c r="GTF110" s="229"/>
      <c r="GTG110" s="229"/>
      <c r="GTH110" s="229"/>
      <c r="GTI110" s="229"/>
      <c r="GTJ110" s="229"/>
      <c r="GTK110" s="229"/>
      <c r="GTL110" s="229"/>
      <c r="GTM110" s="229"/>
      <c r="GTN110" s="229"/>
      <c r="GTO110" s="229"/>
      <c r="GTP110" s="229"/>
      <c r="GTQ110" s="229"/>
      <c r="GTR110" s="229"/>
      <c r="GTS110" s="229"/>
      <c r="GTT110" s="229"/>
      <c r="GTU110" s="229"/>
      <c r="GTV110" s="229"/>
      <c r="GTW110" s="229"/>
      <c r="GTX110" s="229"/>
      <c r="GTY110" s="229"/>
      <c r="GTZ110" s="229"/>
      <c r="GUA110" s="229"/>
      <c r="GUB110" s="229"/>
      <c r="GUC110" s="229"/>
      <c r="GUD110" s="229"/>
      <c r="GUE110" s="229"/>
      <c r="GUF110" s="229"/>
      <c r="GUG110" s="229"/>
      <c r="GUH110" s="229"/>
      <c r="GUI110" s="229"/>
      <c r="GUJ110" s="229"/>
      <c r="GUK110" s="229"/>
      <c r="GUL110" s="229"/>
      <c r="GUM110" s="229"/>
      <c r="GUN110" s="229"/>
      <c r="GUO110" s="229"/>
      <c r="GUP110" s="229"/>
      <c r="GUQ110" s="229"/>
      <c r="GUR110" s="229"/>
      <c r="GUS110" s="229"/>
      <c r="GUT110" s="229"/>
      <c r="GUU110" s="229"/>
      <c r="GUV110" s="229"/>
      <c r="GUW110" s="229"/>
      <c r="GUX110" s="229"/>
      <c r="GUY110" s="229"/>
      <c r="GUZ110" s="229"/>
      <c r="GVA110" s="229"/>
      <c r="GVB110" s="229"/>
      <c r="GVC110" s="229"/>
      <c r="GVD110" s="229"/>
      <c r="GVE110" s="229"/>
      <c r="GVF110" s="229"/>
      <c r="GVG110" s="229"/>
      <c r="GVH110" s="229"/>
      <c r="GVI110" s="229"/>
      <c r="GVJ110" s="229"/>
      <c r="GVK110" s="229"/>
      <c r="GVL110" s="229"/>
      <c r="GVM110" s="229"/>
      <c r="GVN110" s="229"/>
      <c r="GVO110" s="229"/>
      <c r="GVP110" s="229"/>
      <c r="GVQ110" s="229"/>
      <c r="GVR110" s="229"/>
      <c r="GVS110" s="229"/>
      <c r="GVT110" s="229"/>
      <c r="GVU110" s="229"/>
      <c r="GVV110" s="229"/>
      <c r="GVW110" s="229"/>
      <c r="GVX110" s="229"/>
      <c r="GVY110" s="229"/>
      <c r="GVZ110" s="229"/>
      <c r="GWA110" s="229"/>
      <c r="GWB110" s="229"/>
      <c r="GWC110" s="229"/>
      <c r="GWD110" s="229"/>
      <c r="GWE110" s="229"/>
      <c r="GWF110" s="229"/>
      <c r="GWG110" s="229"/>
      <c r="GWH110" s="229"/>
      <c r="GWI110" s="229"/>
      <c r="GWJ110" s="229"/>
      <c r="GWK110" s="229"/>
      <c r="GWL110" s="229"/>
      <c r="GWM110" s="229"/>
      <c r="GWN110" s="229"/>
      <c r="GWO110" s="229"/>
      <c r="GWP110" s="229"/>
      <c r="GWQ110" s="229"/>
      <c r="GWR110" s="229"/>
      <c r="GWS110" s="229"/>
      <c r="GWT110" s="229"/>
      <c r="GWU110" s="229"/>
      <c r="GWV110" s="229"/>
      <c r="GWW110" s="229"/>
      <c r="GWX110" s="229"/>
      <c r="GWY110" s="229"/>
      <c r="GWZ110" s="229"/>
      <c r="GXA110" s="229"/>
      <c r="GXB110" s="229"/>
      <c r="GXC110" s="229"/>
      <c r="GXD110" s="229"/>
      <c r="GXE110" s="229"/>
      <c r="GXF110" s="229"/>
      <c r="GXG110" s="229"/>
      <c r="GXH110" s="229"/>
      <c r="GXI110" s="229"/>
      <c r="GXJ110" s="229"/>
      <c r="GXK110" s="229"/>
      <c r="GXL110" s="229"/>
      <c r="GXM110" s="229"/>
      <c r="GXN110" s="229"/>
      <c r="GXO110" s="229"/>
      <c r="GXP110" s="229"/>
      <c r="GXQ110" s="229"/>
      <c r="GXR110" s="229"/>
      <c r="GXS110" s="229"/>
      <c r="GXT110" s="229"/>
      <c r="GXU110" s="229"/>
      <c r="GXV110" s="229"/>
      <c r="GXW110" s="229"/>
      <c r="GXX110" s="229"/>
      <c r="GXY110" s="229"/>
      <c r="GXZ110" s="229"/>
      <c r="GYA110" s="229"/>
      <c r="GYB110" s="229"/>
      <c r="GYC110" s="229"/>
      <c r="GYD110" s="229"/>
      <c r="GYE110" s="229"/>
      <c r="GYF110" s="229"/>
      <c r="GYG110" s="229"/>
      <c r="GYH110" s="229"/>
      <c r="GYI110" s="229"/>
      <c r="GYJ110" s="229"/>
      <c r="GYK110" s="229"/>
      <c r="GYL110" s="229"/>
      <c r="GYM110" s="229"/>
      <c r="GYN110" s="229"/>
      <c r="GYO110" s="229"/>
      <c r="GYP110" s="229"/>
      <c r="GYQ110" s="229"/>
      <c r="GYR110" s="229"/>
      <c r="GYS110" s="229"/>
      <c r="GYT110" s="229"/>
      <c r="GYU110" s="229"/>
      <c r="GYV110" s="229"/>
      <c r="GYW110" s="229"/>
      <c r="GYX110" s="229"/>
      <c r="GYY110" s="229"/>
      <c r="GYZ110" s="229"/>
      <c r="GZA110" s="229"/>
      <c r="GZB110" s="229"/>
      <c r="GZC110" s="229"/>
      <c r="GZD110" s="229"/>
      <c r="GZE110" s="229"/>
      <c r="GZF110" s="229"/>
      <c r="GZG110" s="229"/>
      <c r="GZH110" s="229"/>
      <c r="GZI110" s="229"/>
      <c r="GZJ110" s="229"/>
      <c r="GZK110" s="229"/>
      <c r="GZL110" s="229"/>
      <c r="GZM110" s="229"/>
      <c r="GZN110" s="229"/>
      <c r="GZO110" s="229"/>
      <c r="GZP110" s="229"/>
      <c r="GZQ110" s="229"/>
      <c r="GZR110" s="229"/>
      <c r="GZS110" s="229"/>
      <c r="GZT110" s="229"/>
      <c r="GZU110" s="229"/>
      <c r="GZV110" s="229"/>
      <c r="GZW110" s="229"/>
      <c r="GZX110" s="229"/>
      <c r="GZY110" s="229"/>
      <c r="GZZ110" s="229"/>
      <c r="HAA110" s="229"/>
      <c r="HAB110" s="229"/>
      <c r="HAC110" s="229"/>
      <c r="HAD110" s="229"/>
      <c r="HAE110" s="229"/>
      <c r="HAF110" s="229"/>
      <c r="HAG110" s="229"/>
      <c r="HAH110" s="229"/>
      <c r="HAI110" s="229"/>
      <c r="HAJ110" s="229"/>
      <c r="HAK110" s="229"/>
      <c r="HAL110" s="229"/>
      <c r="HAM110" s="229"/>
      <c r="HAN110" s="229"/>
      <c r="HAO110" s="229"/>
      <c r="HAP110" s="229"/>
      <c r="HAQ110" s="229"/>
      <c r="HAR110" s="229"/>
      <c r="HAS110" s="229"/>
      <c r="HAT110" s="229"/>
      <c r="HAU110" s="229"/>
      <c r="HAV110" s="229"/>
      <c r="HAW110" s="229"/>
      <c r="HAX110" s="229"/>
      <c r="HAY110" s="229"/>
      <c r="HAZ110" s="229"/>
      <c r="HBA110" s="229"/>
      <c r="HBB110" s="229"/>
      <c r="HBC110" s="229"/>
      <c r="HBD110" s="229"/>
      <c r="HBE110" s="229"/>
      <c r="HBF110" s="229"/>
      <c r="HBG110" s="229"/>
      <c r="HBH110" s="229"/>
      <c r="HBI110" s="229"/>
      <c r="HBJ110" s="229"/>
      <c r="HBK110" s="229"/>
      <c r="HBL110" s="229"/>
      <c r="HBM110" s="229"/>
      <c r="HBN110" s="229"/>
      <c r="HBO110" s="229"/>
      <c r="HBP110" s="229"/>
      <c r="HBQ110" s="229"/>
      <c r="HBR110" s="229"/>
      <c r="HBS110" s="229"/>
      <c r="HBT110" s="229"/>
      <c r="HBU110" s="229"/>
      <c r="HBV110" s="229"/>
      <c r="HBW110" s="229"/>
      <c r="HBX110" s="229"/>
      <c r="HBY110" s="229"/>
      <c r="HBZ110" s="229"/>
      <c r="HCA110" s="229"/>
      <c r="HCB110" s="229"/>
      <c r="HCC110" s="229"/>
      <c r="HCD110" s="229"/>
      <c r="HCE110" s="229"/>
      <c r="HCF110" s="229"/>
      <c r="HCG110" s="229"/>
      <c r="HCH110" s="229"/>
      <c r="HCI110" s="229"/>
      <c r="HCJ110" s="229"/>
      <c r="HCK110" s="229"/>
      <c r="HCL110" s="229"/>
      <c r="HCM110" s="229"/>
      <c r="HCN110" s="229"/>
      <c r="HCO110" s="229"/>
      <c r="HCP110" s="229"/>
      <c r="HCQ110" s="229"/>
      <c r="HCR110" s="229"/>
      <c r="HCS110" s="229"/>
      <c r="HCT110" s="229"/>
      <c r="HCU110" s="229"/>
      <c r="HCV110" s="229"/>
      <c r="HCW110" s="229"/>
      <c r="HCX110" s="229"/>
      <c r="HCY110" s="229"/>
      <c r="HCZ110" s="229"/>
      <c r="HDA110" s="229"/>
      <c r="HDB110" s="229"/>
      <c r="HDC110" s="229"/>
      <c r="HDD110" s="229"/>
      <c r="HDE110" s="229"/>
      <c r="HDF110" s="229"/>
      <c r="HDG110" s="229"/>
      <c r="HDH110" s="229"/>
      <c r="HDI110" s="229"/>
      <c r="HDJ110" s="229"/>
      <c r="HDK110" s="229"/>
      <c r="HDL110" s="229"/>
      <c r="HDM110" s="229"/>
      <c r="HDN110" s="229"/>
      <c r="HDO110" s="229"/>
      <c r="HDP110" s="229"/>
      <c r="HDQ110" s="229"/>
      <c r="HDR110" s="229"/>
      <c r="HDS110" s="229"/>
      <c r="HDT110" s="229"/>
      <c r="HDU110" s="229"/>
      <c r="HDV110" s="229"/>
      <c r="HDW110" s="229"/>
      <c r="HDX110" s="229"/>
      <c r="HDY110" s="229"/>
      <c r="HDZ110" s="229"/>
      <c r="HEA110" s="229"/>
      <c r="HEB110" s="229"/>
      <c r="HEC110" s="229"/>
      <c r="HED110" s="229"/>
      <c r="HEE110" s="229"/>
      <c r="HEF110" s="229"/>
      <c r="HEG110" s="229"/>
      <c r="HEH110" s="229"/>
      <c r="HEI110" s="229"/>
      <c r="HEJ110" s="229"/>
      <c r="HEK110" s="229"/>
      <c r="HEL110" s="229"/>
      <c r="HEM110" s="229"/>
      <c r="HEN110" s="229"/>
      <c r="HEO110" s="229"/>
      <c r="HEP110" s="229"/>
      <c r="HEQ110" s="229"/>
      <c r="HER110" s="229"/>
      <c r="HES110" s="229"/>
      <c r="HET110" s="229"/>
      <c r="HEU110" s="229"/>
      <c r="HEV110" s="229"/>
      <c r="HEW110" s="229"/>
      <c r="HEX110" s="229"/>
      <c r="HEY110" s="229"/>
      <c r="HEZ110" s="229"/>
      <c r="HFA110" s="229"/>
      <c r="HFB110" s="229"/>
      <c r="HFC110" s="229"/>
      <c r="HFD110" s="229"/>
      <c r="HFE110" s="229"/>
      <c r="HFF110" s="229"/>
      <c r="HFG110" s="229"/>
      <c r="HFH110" s="229"/>
      <c r="HFI110" s="229"/>
      <c r="HFJ110" s="229"/>
      <c r="HFK110" s="229"/>
      <c r="HFL110" s="229"/>
      <c r="HFM110" s="229"/>
      <c r="HFN110" s="229"/>
      <c r="HFO110" s="229"/>
      <c r="HFP110" s="229"/>
      <c r="HFQ110" s="229"/>
      <c r="HFR110" s="229"/>
      <c r="HFS110" s="229"/>
      <c r="HFT110" s="229"/>
      <c r="HFU110" s="229"/>
      <c r="HFV110" s="229"/>
      <c r="HFW110" s="229"/>
      <c r="HFX110" s="229"/>
      <c r="HFY110" s="229"/>
      <c r="HFZ110" s="229"/>
      <c r="HGA110" s="229"/>
      <c r="HGB110" s="229"/>
      <c r="HGC110" s="229"/>
      <c r="HGD110" s="229"/>
      <c r="HGE110" s="229"/>
      <c r="HGF110" s="229"/>
      <c r="HGG110" s="229"/>
      <c r="HGH110" s="229"/>
      <c r="HGI110" s="229"/>
      <c r="HGJ110" s="229"/>
      <c r="HGK110" s="229"/>
      <c r="HGL110" s="229"/>
      <c r="HGM110" s="229"/>
      <c r="HGN110" s="229"/>
      <c r="HGO110" s="229"/>
      <c r="HGP110" s="229"/>
      <c r="HGQ110" s="229"/>
      <c r="HGR110" s="229"/>
      <c r="HGS110" s="229"/>
      <c r="HGT110" s="229"/>
      <c r="HGU110" s="229"/>
      <c r="HGV110" s="229"/>
      <c r="HGW110" s="229"/>
      <c r="HGX110" s="229"/>
      <c r="HGY110" s="229"/>
      <c r="HGZ110" s="229"/>
      <c r="HHA110" s="229"/>
      <c r="HHB110" s="229"/>
      <c r="HHC110" s="229"/>
      <c r="HHD110" s="229"/>
      <c r="HHE110" s="229"/>
      <c r="HHF110" s="229"/>
      <c r="HHG110" s="229"/>
      <c r="HHH110" s="229"/>
      <c r="HHI110" s="229"/>
      <c r="HHJ110" s="229"/>
      <c r="HHK110" s="229"/>
      <c r="HHL110" s="229"/>
      <c r="HHM110" s="229"/>
      <c r="HHN110" s="229"/>
      <c r="HHO110" s="229"/>
      <c r="HHP110" s="229"/>
      <c r="HHQ110" s="229"/>
      <c r="HHR110" s="229"/>
      <c r="HHS110" s="229"/>
      <c r="HHT110" s="229"/>
      <c r="HHU110" s="229"/>
      <c r="HHV110" s="229"/>
      <c r="HHW110" s="229"/>
      <c r="HHX110" s="229"/>
      <c r="HHY110" s="229"/>
      <c r="HHZ110" s="229"/>
      <c r="HIA110" s="229"/>
      <c r="HIB110" s="229"/>
      <c r="HIC110" s="229"/>
      <c r="HID110" s="229"/>
      <c r="HIE110" s="229"/>
      <c r="HIF110" s="229"/>
      <c r="HIG110" s="229"/>
      <c r="HIH110" s="229"/>
      <c r="HII110" s="229"/>
      <c r="HIJ110" s="229"/>
      <c r="HIK110" s="229"/>
      <c r="HIL110" s="229"/>
      <c r="HIM110" s="229"/>
      <c r="HIN110" s="229"/>
      <c r="HIO110" s="229"/>
      <c r="HIP110" s="229"/>
      <c r="HIQ110" s="229"/>
      <c r="HIR110" s="229"/>
      <c r="HIS110" s="229"/>
      <c r="HIT110" s="229"/>
      <c r="HIU110" s="229"/>
      <c r="HIV110" s="229"/>
      <c r="HIW110" s="229"/>
      <c r="HIX110" s="229"/>
      <c r="HIY110" s="229"/>
      <c r="HIZ110" s="229"/>
      <c r="HJA110" s="229"/>
      <c r="HJB110" s="229"/>
      <c r="HJC110" s="229"/>
      <c r="HJD110" s="229"/>
      <c r="HJE110" s="229"/>
      <c r="HJF110" s="229"/>
      <c r="HJG110" s="229"/>
      <c r="HJH110" s="229"/>
      <c r="HJI110" s="229"/>
      <c r="HJJ110" s="229"/>
      <c r="HJK110" s="229"/>
      <c r="HJL110" s="229"/>
      <c r="HJM110" s="229"/>
      <c r="HJN110" s="229"/>
      <c r="HJO110" s="229"/>
      <c r="HJP110" s="229"/>
      <c r="HJQ110" s="229"/>
      <c r="HJR110" s="229"/>
      <c r="HJS110" s="229"/>
      <c r="HJT110" s="229"/>
      <c r="HJU110" s="229"/>
      <c r="HJV110" s="229"/>
      <c r="HJW110" s="229"/>
      <c r="HJX110" s="229"/>
      <c r="HJY110" s="229"/>
      <c r="HJZ110" s="229"/>
      <c r="HKA110" s="229"/>
      <c r="HKB110" s="229"/>
      <c r="HKC110" s="229"/>
      <c r="HKD110" s="229"/>
      <c r="HKE110" s="229"/>
      <c r="HKF110" s="229"/>
      <c r="HKG110" s="229"/>
      <c r="HKH110" s="229"/>
      <c r="HKI110" s="229"/>
      <c r="HKJ110" s="229"/>
      <c r="HKK110" s="229"/>
      <c r="HKL110" s="229"/>
      <c r="HKM110" s="229"/>
      <c r="HKN110" s="229"/>
      <c r="HKO110" s="229"/>
      <c r="HKP110" s="229"/>
      <c r="HKQ110" s="229"/>
      <c r="HKR110" s="229"/>
      <c r="HKS110" s="229"/>
      <c r="HKT110" s="229"/>
      <c r="HKU110" s="229"/>
      <c r="HKV110" s="229"/>
      <c r="HKW110" s="229"/>
      <c r="HKX110" s="229"/>
      <c r="HKY110" s="229"/>
      <c r="HKZ110" s="229"/>
      <c r="HLA110" s="229"/>
      <c r="HLB110" s="229"/>
      <c r="HLC110" s="229"/>
      <c r="HLD110" s="229"/>
      <c r="HLE110" s="229"/>
      <c r="HLF110" s="229"/>
      <c r="HLG110" s="229"/>
      <c r="HLH110" s="229"/>
      <c r="HLI110" s="229"/>
      <c r="HLJ110" s="229"/>
      <c r="HLK110" s="229"/>
      <c r="HLL110" s="229"/>
      <c r="HLM110" s="229"/>
      <c r="HLN110" s="229"/>
      <c r="HLO110" s="229"/>
      <c r="HLP110" s="229"/>
      <c r="HLQ110" s="229"/>
      <c r="HLR110" s="229"/>
      <c r="HLS110" s="229"/>
      <c r="HLT110" s="229"/>
      <c r="HLU110" s="229"/>
      <c r="HLV110" s="229"/>
      <c r="HLW110" s="229"/>
      <c r="HLX110" s="229"/>
      <c r="HLY110" s="229"/>
      <c r="HLZ110" s="229"/>
      <c r="HMA110" s="229"/>
      <c r="HMB110" s="229"/>
      <c r="HMC110" s="229"/>
      <c r="HMD110" s="229"/>
      <c r="HME110" s="229"/>
      <c r="HMF110" s="229"/>
      <c r="HMG110" s="229"/>
      <c r="HMH110" s="229"/>
      <c r="HMI110" s="229"/>
      <c r="HMJ110" s="229"/>
      <c r="HMK110" s="229"/>
      <c r="HML110" s="229"/>
      <c r="HMM110" s="229"/>
      <c r="HMN110" s="229"/>
      <c r="HMO110" s="229"/>
      <c r="HMP110" s="229"/>
      <c r="HMQ110" s="229"/>
      <c r="HMR110" s="229"/>
      <c r="HMS110" s="229"/>
      <c r="HMT110" s="229"/>
      <c r="HMU110" s="229"/>
      <c r="HMV110" s="229"/>
      <c r="HMW110" s="229"/>
      <c r="HMX110" s="229"/>
      <c r="HMY110" s="229"/>
      <c r="HMZ110" s="229"/>
      <c r="HNA110" s="229"/>
      <c r="HNB110" s="229"/>
      <c r="HNC110" s="229"/>
      <c r="HND110" s="229"/>
      <c r="HNE110" s="229"/>
      <c r="HNF110" s="229"/>
      <c r="HNG110" s="229"/>
      <c r="HNH110" s="229"/>
      <c r="HNI110" s="229"/>
      <c r="HNJ110" s="229"/>
      <c r="HNK110" s="229"/>
      <c r="HNL110" s="229"/>
      <c r="HNM110" s="229"/>
      <c r="HNN110" s="229"/>
      <c r="HNO110" s="229"/>
      <c r="HNP110" s="229"/>
      <c r="HNQ110" s="229"/>
      <c r="HNR110" s="229"/>
      <c r="HNS110" s="229"/>
      <c r="HNT110" s="229"/>
      <c r="HNU110" s="229"/>
      <c r="HNV110" s="229"/>
      <c r="HNW110" s="229"/>
      <c r="HNX110" s="229"/>
      <c r="HNY110" s="229"/>
      <c r="HNZ110" s="229"/>
      <c r="HOA110" s="229"/>
      <c r="HOB110" s="229"/>
      <c r="HOC110" s="229"/>
      <c r="HOD110" s="229"/>
      <c r="HOE110" s="229"/>
      <c r="HOF110" s="229"/>
      <c r="HOG110" s="229"/>
      <c r="HOH110" s="229"/>
      <c r="HOI110" s="229"/>
      <c r="HOJ110" s="229"/>
      <c r="HOK110" s="229"/>
      <c r="HOL110" s="229"/>
      <c r="HOM110" s="229"/>
      <c r="HON110" s="229"/>
      <c r="HOO110" s="229"/>
      <c r="HOP110" s="229"/>
      <c r="HOQ110" s="229"/>
      <c r="HOR110" s="229"/>
      <c r="HOS110" s="229"/>
      <c r="HOT110" s="229"/>
      <c r="HOU110" s="229"/>
      <c r="HOV110" s="229"/>
      <c r="HOW110" s="229"/>
      <c r="HOX110" s="229"/>
      <c r="HOY110" s="229"/>
      <c r="HOZ110" s="229"/>
      <c r="HPA110" s="229"/>
      <c r="HPB110" s="229"/>
      <c r="HPC110" s="229"/>
      <c r="HPD110" s="229"/>
      <c r="HPE110" s="229"/>
      <c r="HPF110" s="229"/>
      <c r="HPG110" s="229"/>
      <c r="HPH110" s="229"/>
      <c r="HPI110" s="229"/>
      <c r="HPJ110" s="229"/>
      <c r="HPK110" s="229"/>
      <c r="HPL110" s="229"/>
      <c r="HPM110" s="229"/>
      <c r="HPN110" s="229"/>
      <c r="HPO110" s="229"/>
      <c r="HPP110" s="229"/>
      <c r="HPQ110" s="229"/>
      <c r="HPR110" s="229"/>
      <c r="HPS110" s="229"/>
      <c r="HPT110" s="229"/>
      <c r="HPU110" s="229"/>
      <c r="HPV110" s="229"/>
      <c r="HPW110" s="229"/>
      <c r="HPX110" s="229"/>
      <c r="HPY110" s="229"/>
      <c r="HPZ110" s="229"/>
      <c r="HQA110" s="229"/>
      <c r="HQB110" s="229"/>
      <c r="HQC110" s="229"/>
      <c r="HQD110" s="229"/>
      <c r="HQE110" s="229"/>
      <c r="HQF110" s="229"/>
      <c r="HQG110" s="229"/>
      <c r="HQH110" s="229"/>
      <c r="HQI110" s="229"/>
      <c r="HQJ110" s="229"/>
      <c r="HQK110" s="229"/>
      <c r="HQL110" s="229"/>
      <c r="HQM110" s="229"/>
      <c r="HQN110" s="229"/>
      <c r="HQO110" s="229"/>
      <c r="HQP110" s="229"/>
      <c r="HQQ110" s="229"/>
      <c r="HQR110" s="229"/>
      <c r="HQS110" s="229"/>
      <c r="HQT110" s="229"/>
      <c r="HQU110" s="229"/>
      <c r="HQV110" s="229"/>
      <c r="HQW110" s="229"/>
      <c r="HQX110" s="229"/>
      <c r="HQY110" s="229"/>
      <c r="HQZ110" s="229"/>
      <c r="HRA110" s="229"/>
      <c r="HRB110" s="229"/>
      <c r="HRC110" s="229"/>
      <c r="HRD110" s="229"/>
      <c r="HRE110" s="229"/>
      <c r="HRF110" s="229"/>
      <c r="HRG110" s="229"/>
      <c r="HRH110" s="229"/>
      <c r="HRI110" s="229"/>
      <c r="HRJ110" s="229"/>
      <c r="HRK110" s="229"/>
      <c r="HRL110" s="229"/>
      <c r="HRM110" s="229"/>
      <c r="HRN110" s="229"/>
      <c r="HRO110" s="229"/>
      <c r="HRP110" s="229"/>
      <c r="HRQ110" s="229"/>
      <c r="HRR110" s="229"/>
      <c r="HRS110" s="229"/>
      <c r="HRT110" s="229"/>
      <c r="HRU110" s="229"/>
      <c r="HRV110" s="229"/>
      <c r="HRW110" s="229"/>
      <c r="HRX110" s="229"/>
      <c r="HRY110" s="229"/>
      <c r="HRZ110" s="229"/>
      <c r="HSA110" s="229"/>
      <c r="HSB110" s="229"/>
      <c r="HSC110" s="229"/>
      <c r="HSD110" s="229"/>
      <c r="HSE110" s="229"/>
      <c r="HSF110" s="229"/>
      <c r="HSG110" s="229"/>
      <c r="HSH110" s="229"/>
      <c r="HSI110" s="229"/>
      <c r="HSJ110" s="229"/>
      <c r="HSK110" s="229"/>
      <c r="HSL110" s="229"/>
      <c r="HSM110" s="229"/>
      <c r="HSN110" s="229"/>
      <c r="HSO110" s="229"/>
      <c r="HSP110" s="229"/>
      <c r="HSQ110" s="229"/>
      <c r="HSR110" s="229"/>
      <c r="HSS110" s="229"/>
      <c r="HST110" s="229"/>
      <c r="HSU110" s="229"/>
      <c r="HSV110" s="229"/>
      <c r="HSW110" s="229"/>
      <c r="HSX110" s="229"/>
      <c r="HSY110" s="229"/>
      <c r="HSZ110" s="229"/>
      <c r="HTA110" s="229"/>
      <c r="HTB110" s="229"/>
      <c r="HTC110" s="229"/>
      <c r="HTD110" s="229"/>
      <c r="HTE110" s="229"/>
      <c r="HTF110" s="229"/>
      <c r="HTG110" s="229"/>
      <c r="HTH110" s="229"/>
      <c r="HTI110" s="229"/>
      <c r="HTJ110" s="229"/>
      <c r="HTK110" s="229"/>
      <c r="HTL110" s="229"/>
      <c r="HTM110" s="229"/>
      <c r="HTN110" s="229"/>
      <c r="HTO110" s="229"/>
      <c r="HTP110" s="229"/>
      <c r="HTQ110" s="229"/>
      <c r="HTR110" s="229"/>
      <c r="HTS110" s="229"/>
      <c r="HTT110" s="229"/>
      <c r="HTU110" s="229"/>
      <c r="HTV110" s="229"/>
      <c r="HTW110" s="229"/>
      <c r="HTX110" s="229"/>
      <c r="HTY110" s="229"/>
      <c r="HTZ110" s="229"/>
      <c r="HUA110" s="229"/>
      <c r="HUB110" s="229"/>
      <c r="HUC110" s="229"/>
      <c r="HUD110" s="229"/>
      <c r="HUE110" s="229"/>
      <c r="HUF110" s="229"/>
      <c r="HUG110" s="229"/>
      <c r="HUH110" s="229"/>
      <c r="HUI110" s="229"/>
      <c r="HUJ110" s="229"/>
      <c r="HUK110" s="229"/>
      <c r="HUL110" s="229"/>
      <c r="HUM110" s="229"/>
      <c r="HUN110" s="229"/>
      <c r="HUO110" s="229"/>
      <c r="HUP110" s="229"/>
      <c r="HUQ110" s="229"/>
      <c r="HUR110" s="229"/>
      <c r="HUS110" s="229"/>
      <c r="HUT110" s="229"/>
      <c r="HUU110" s="229"/>
      <c r="HUV110" s="229"/>
      <c r="HUW110" s="229"/>
      <c r="HUX110" s="229"/>
      <c r="HUY110" s="229"/>
      <c r="HUZ110" s="229"/>
      <c r="HVA110" s="229"/>
      <c r="HVB110" s="229"/>
      <c r="HVC110" s="229"/>
      <c r="HVD110" s="229"/>
      <c r="HVE110" s="229"/>
      <c r="HVF110" s="229"/>
      <c r="HVG110" s="229"/>
      <c r="HVH110" s="229"/>
      <c r="HVI110" s="229"/>
      <c r="HVJ110" s="229"/>
      <c r="HVK110" s="229"/>
      <c r="HVL110" s="229"/>
      <c r="HVM110" s="229"/>
      <c r="HVN110" s="229"/>
      <c r="HVO110" s="229"/>
      <c r="HVP110" s="229"/>
      <c r="HVQ110" s="229"/>
      <c r="HVR110" s="229"/>
      <c r="HVS110" s="229"/>
      <c r="HVT110" s="229"/>
      <c r="HVU110" s="229"/>
      <c r="HVV110" s="229"/>
      <c r="HVW110" s="229"/>
      <c r="HVX110" s="229"/>
      <c r="HVY110" s="229"/>
      <c r="HVZ110" s="229"/>
      <c r="HWA110" s="229"/>
      <c r="HWB110" s="229"/>
      <c r="HWC110" s="229"/>
      <c r="HWD110" s="229"/>
      <c r="HWE110" s="229"/>
      <c r="HWF110" s="229"/>
      <c r="HWG110" s="229"/>
      <c r="HWH110" s="229"/>
      <c r="HWI110" s="229"/>
      <c r="HWJ110" s="229"/>
      <c r="HWK110" s="229"/>
      <c r="HWL110" s="229"/>
      <c r="HWM110" s="229"/>
      <c r="HWN110" s="229"/>
      <c r="HWO110" s="229"/>
      <c r="HWP110" s="229"/>
      <c r="HWQ110" s="229"/>
      <c r="HWR110" s="229"/>
      <c r="HWS110" s="229"/>
      <c r="HWT110" s="229"/>
      <c r="HWU110" s="229"/>
      <c r="HWV110" s="229"/>
      <c r="HWW110" s="229"/>
      <c r="HWX110" s="229"/>
      <c r="HWY110" s="229"/>
      <c r="HWZ110" s="229"/>
      <c r="HXA110" s="229"/>
      <c r="HXB110" s="229"/>
      <c r="HXC110" s="229"/>
      <c r="HXD110" s="229"/>
      <c r="HXE110" s="229"/>
      <c r="HXF110" s="229"/>
      <c r="HXG110" s="229"/>
      <c r="HXH110" s="229"/>
      <c r="HXI110" s="229"/>
      <c r="HXJ110" s="229"/>
      <c r="HXK110" s="229"/>
      <c r="HXL110" s="229"/>
      <c r="HXM110" s="229"/>
      <c r="HXN110" s="229"/>
      <c r="HXO110" s="229"/>
      <c r="HXP110" s="229"/>
      <c r="HXQ110" s="229"/>
      <c r="HXR110" s="229"/>
      <c r="HXS110" s="229"/>
      <c r="HXT110" s="229"/>
      <c r="HXU110" s="229"/>
      <c r="HXV110" s="229"/>
      <c r="HXW110" s="229"/>
      <c r="HXX110" s="229"/>
      <c r="HXY110" s="229"/>
      <c r="HXZ110" s="229"/>
      <c r="HYA110" s="229"/>
      <c r="HYB110" s="229"/>
      <c r="HYC110" s="229"/>
      <c r="HYD110" s="229"/>
      <c r="HYE110" s="229"/>
      <c r="HYF110" s="229"/>
      <c r="HYG110" s="229"/>
      <c r="HYH110" s="229"/>
      <c r="HYI110" s="229"/>
      <c r="HYJ110" s="229"/>
      <c r="HYK110" s="229"/>
      <c r="HYL110" s="229"/>
      <c r="HYM110" s="229"/>
      <c r="HYN110" s="229"/>
      <c r="HYO110" s="229"/>
      <c r="HYP110" s="229"/>
      <c r="HYQ110" s="229"/>
      <c r="HYR110" s="229"/>
      <c r="HYS110" s="229"/>
      <c r="HYT110" s="229"/>
      <c r="HYU110" s="229"/>
      <c r="HYV110" s="229"/>
      <c r="HYW110" s="229"/>
      <c r="HYX110" s="229"/>
      <c r="HYY110" s="229"/>
      <c r="HYZ110" s="229"/>
      <c r="HZA110" s="229"/>
      <c r="HZB110" s="229"/>
      <c r="HZC110" s="229"/>
      <c r="HZD110" s="229"/>
      <c r="HZE110" s="229"/>
      <c r="HZF110" s="229"/>
      <c r="HZG110" s="229"/>
      <c r="HZH110" s="229"/>
      <c r="HZI110" s="229"/>
      <c r="HZJ110" s="229"/>
      <c r="HZK110" s="229"/>
      <c r="HZL110" s="229"/>
      <c r="HZM110" s="229"/>
      <c r="HZN110" s="229"/>
      <c r="HZO110" s="229"/>
      <c r="HZP110" s="229"/>
      <c r="HZQ110" s="229"/>
      <c r="HZR110" s="229"/>
      <c r="HZS110" s="229"/>
      <c r="HZT110" s="229"/>
      <c r="HZU110" s="229"/>
      <c r="HZV110" s="229"/>
      <c r="HZW110" s="229"/>
      <c r="HZX110" s="229"/>
      <c r="HZY110" s="229"/>
      <c r="HZZ110" s="229"/>
      <c r="IAA110" s="229"/>
      <c r="IAB110" s="229"/>
      <c r="IAC110" s="229"/>
      <c r="IAD110" s="229"/>
      <c r="IAE110" s="229"/>
      <c r="IAF110" s="229"/>
      <c r="IAG110" s="229"/>
      <c r="IAH110" s="229"/>
      <c r="IAI110" s="229"/>
      <c r="IAJ110" s="229"/>
      <c r="IAK110" s="229"/>
      <c r="IAL110" s="229"/>
      <c r="IAM110" s="229"/>
      <c r="IAN110" s="229"/>
      <c r="IAO110" s="229"/>
      <c r="IAP110" s="229"/>
      <c r="IAQ110" s="229"/>
      <c r="IAR110" s="229"/>
      <c r="IAS110" s="229"/>
      <c r="IAT110" s="229"/>
      <c r="IAU110" s="229"/>
      <c r="IAV110" s="229"/>
      <c r="IAW110" s="229"/>
      <c r="IAX110" s="229"/>
      <c r="IAY110" s="229"/>
      <c r="IAZ110" s="229"/>
      <c r="IBA110" s="229"/>
      <c r="IBB110" s="229"/>
      <c r="IBC110" s="229"/>
      <c r="IBD110" s="229"/>
      <c r="IBE110" s="229"/>
      <c r="IBF110" s="229"/>
      <c r="IBG110" s="229"/>
      <c r="IBH110" s="229"/>
      <c r="IBI110" s="229"/>
      <c r="IBJ110" s="229"/>
      <c r="IBK110" s="229"/>
      <c r="IBL110" s="229"/>
      <c r="IBM110" s="229"/>
      <c r="IBN110" s="229"/>
      <c r="IBO110" s="229"/>
      <c r="IBP110" s="229"/>
      <c r="IBQ110" s="229"/>
      <c r="IBR110" s="229"/>
      <c r="IBS110" s="229"/>
      <c r="IBT110" s="229"/>
      <c r="IBU110" s="229"/>
      <c r="IBV110" s="229"/>
      <c r="IBW110" s="229"/>
      <c r="IBX110" s="229"/>
      <c r="IBY110" s="229"/>
      <c r="IBZ110" s="229"/>
      <c r="ICA110" s="229"/>
      <c r="ICB110" s="229"/>
      <c r="ICC110" s="229"/>
      <c r="ICD110" s="229"/>
      <c r="ICE110" s="229"/>
      <c r="ICF110" s="229"/>
      <c r="ICG110" s="229"/>
      <c r="ICH110" s="229"/>
      <c r="ICI110" s="229"/>
      <c r="ICJ110" s="229"/>
      <c r="ICK110" s="229"/>
      <c r="ICL110" s="229"/>
      <c r="ICM110" s="229"/>
      <c r="ICN110" s="229"/>
      <c r="ICO110" s="229"/>
      <c r="ICP110" s="229"/>
      <c r="ICQ110" s="229"/>
      <c r="ICR110" s="229"/>
      <c r="ICS110" s="229"/>
      <c r="ICT110" s="229"/>
      <c r="ICU110" s="229"/>
      <c r="ICV110" s="229"/>
      <c r="ICW110" s="229"/>
      <c r="ICX110" s="229"/>
      <c r="ICY110" s="229"/>
      <c r="ICZ110" s="229"/>
      <c r="IDA110" s="229"/>
      <c r="IDB110" s="229"/>
      <c r="IDC110" s="229"/>
      <c r="IDD110" s="229"/>
      <c r="IDE110" s="229"/>
      <c r="IDF110" s="229"/>
      <c r="IDG110" s="229"/>
      <c r="IDH110" s="229"/>
      <c r="IDI110" s="229"/>
      <c r="IDJ110" s="229"/>
      <c r="IDK110" s="229"/>
      <c r="IDL110" s="229"/>
      <c r="IDM110" s="229"/>
      <c r="IDN110" s="229"/>
      <c r="IDO110" s="229"/>
      <c r="IDP110" s="229"/>
      <c r="IDQ110" s="229"/>
      <c r="IDR110" s="229"/>
      <c r="IDS110" s="229"/>
      <c r="IDT110" s="229"/>
      <c r="IDU110" s="229"/>
      <c r="IDV110" s="229"/>
      <c r="IDW110" s="229"/>
      <c r="IDX110" s="229"/>
      <c r="IDY110" s="229"/>
      <c r="IDZ110" s="229"/>
      <c r="IEA110" s="229"/>
      <c r="IEB110" s="229"/>
      <c r="IEC110" s="229"/>
      <c r="IED110" s="229"/>
      <c r="IEE110" s="229"/>
      <c r="IEF110" s="229"/>
      <c r="IEG110" s="229"/>
      <c r="IEH110" s="229"/>
      <c r="IEI110" s="229"/>
      <c r="IEJ110" s="229"/>
      <c r="IEK110" s="229"/>
      <c r="IEL110" s="229"/>
      <c r="IEM110" s="229"/>
      <c r="IEN110" s="229"/>
      <c r="IEO110" s="229"/>
      <c r="IEP110" s="229"/>
      <c r="IEQ110" s="229"/>
      <c r="IER110" s="229"/>
      <c r="IES110" s="229"/>
      <c r="IET110" s="229"/>
      <c r="IEU110" s="229"/>
      <c r="IEV110" s="229"/>
      <c r="IEW110" s="229"/>
      <c r="IEX110" s="229"/>
      <c r="IEY110" s="229"/>
      <c r="IEZ110" s="229"/>
      <c r="IFA110" s="229"/>
      <c r="IFB110" s="229"/>
      <c r="IFC110" s="229"/>
      <c r="IFD110" s="229"/>
      <c r="IFE110" s="229"/>
      <c r="IFF110" s="229"/>
      <c r="IFG110" s="229"/>
      <c r="IFH110" s="229"/>
      <c r="IFI110" s="229"/>
      <c r="IFJ110" s="229"/>
      <c r="IFK110" s="229"/>
      <c r="IFL110" s="229"/>
      <c r="IFM110" s="229"/>
      <c r="IFN110" s="229"/>
      <c r="IFO110" s="229"/>
      <c r="IFP110" s="229"/>
      <c r="IFQ110" s="229"/>
      <c r="IFR110" s="229"/>
      <c r="IFS110" s="229"/>
      <c r="IFT110" s="229"/>
      <c r="IFU110" s="229"/>
      <c r="IFV110" s="229"/>
      <c r="IFW110" s="229"/>
      <c r="IFX110" s="229"/>
      <c r="IFY110" s="229"/>
      <c r="IFZ110" s="229"/>
      <c r="IGA110" s="229"/>
      <c r="IGB110" s="229"/>
      <c r="IGC110" s="229"/>
      <c r="IGD110" s="229"/>
      <c r="IGE110" s="229"/>
      <c r="IGF110" s="229"/>
      <c r="IGG110" s="229"/>
      <c r="IGH110" s="229"/>
      <c r="IGI110" s="229"/>
      <c r="IGJ110" s="229"/>
      <c r="IGK110" s="229"/>
      <c r="IGL110" s="229"/>
      <c r="IGM110" s="229"/>
      <c r="IGN110" s="229"/>
      <c r="IGO110" s="229"/>
      <c r="IGP110" s="229"/>
      <c r="IGQ110" s="229"/>
      <c r="IGR110" s="229"/>
      <c r="IGS110" s="229"/>
      <c r="IGT110" s="229"/>
      <c r="IGU110" s="229"/>
      <c r="IGV110" s="229"/>
      <c r="IGW110" s="229"/>
      <c r="IGX110" s="229"/>
      <c r="IGY110" s="229"/>
      <c r="IGZ110" s="229"/>
      <c r="IHA110" s="229"/>
      <c r="IHB110" s="229"/>
      <c r="IHC110" s="229"/>
      <c r="IHD110" s="229"/>
      <c r="IHE110" s="229"/>
      <c r="IHF110" s="229"/>
      <c r="IHG110" s="229"/>
      <c r="IHH110" s="229"/>
      <c r="IHI110" s="229"/>
      <c r="IHJ110" s="229"/>
      <c r="IHK110" s="229"/>
      <c r="IHL110" s="229"/>
      <c r="IHM110" s="229"/>
      <c r="IHN110" s="229"/>
      <c r="IHO110" s="229"/>
      <c r="IHP110" s="229"/>
      <c r="IHQ110" s="229"/>
      <c r="IHR110" s="229"/>
      <c r="IHS110" s="229"/>
      <c r="IHT110" s="229"/>
      <c r="IHU110" s="229"/>
      <c r="IHV110" s="229"/>
      <c r="IHW110" s="229"/>
      <c r="IHX110" s="229"/>
      <c r="IHY110" s="229"/>
      <c r="IHZ110" s="229"/>
      <c r="IIA110" s="229"/>
      <c r="IIB110" s="229"/>
      <c r="IIC110" s="229"/>
      <c r="IID110" s="229"/>
      <c r="IIE110" s="229"/>
      <c r="IIF110" s="229"/>
      <c r="IIG110" s="229"/>
      <c r="IIH110" s="229"/>
      <c r="III110" s="229"/>
      <c r="IIJ110" s="229"/>
      <c r="IIK110" s="229"/>
      <c r="IIL110" s="229"/>
      <c r="IIM110" s="229"/>
      <c r="IIN110" s="229"/>
      <c r="IIO110" s="229"/>
      <c r="IIP110" s="229"/>
      <c r="IIQ110" s="229"/>
      <c r="IIR110" s="229"/>
      <c r="IIS110" s="229"/>
      <c r="IIT110" s="229"/>
      <c r="IIU110" s="229"/>
      <c r="IIV110" s="229"/>
      <c r="IIW110" s="229"/>
      <c r="IIX110" s="229"/>
      <c r="IIY110" s="229"/>
      <c r="IIZ110" s="229"/>
      <c r="IJA110" s="229"/>
      <c r="IJB110" s="229"/>
      <c r="IJC110" s="229"/>
      <c r="IJD110" s="229"/>
      <c r="IJE110" s="229"/>
      <c r="IJF110" s="229"/>
      <c r="IJG110" s="229"/>
      <c r="IJH110" s="229"/>
      <c r="IJI110" s="229"/>
      <c r="IJJ110" s="229"/>
      <c r="IJK110" s="229"/>
      <c r="IJL110" s="229"/>
      <c r="IJM110" s="229"/>
      <c r="IJN110" s="229"/>
      <c r="IJO110" s="229"/>
      <c r="IJP110" s="229"/>
      <c r="IJQ110" s="229"/>
      <c r="IJR110" s="229"/>
      <c r="IJS110" s="229"/>
      <c r="IJT110" s="229"/>
      <c r="IJU110" s="229"/>
      <c r="IJV110" s="229"/>
      <c r="IJW110" s="229"/>
      <c r="IJX110" s="229"/>
      <c r="IJY110" s="229"/>
      <c r="IJZ110" s="229"/>
      <c r="IKA110" s="229"/>
      <c r="IKB110" s="229"/>
      <c r="IKC110" s="229"/>
      <c r="IKD110" s="229"/>
      <c r="IKE110" s="229"/>
      <c r="IKF110" s="229"/>
      <c r="IKG110" s="229"/>
      <c r="IKH110" s="229"/>
      <c r="IKI110" s="229"/>
      <c r="IKJ110" s="229"/>
      <c r="IKK110" s="229"/>
      <c r="IKL110" s="229"/>
      <c r="IKM110" s="229"/>
      <c r="IKN110" s="229"/>
      <c r="IKO110" s="229"/>
      <c r="IKP110" s="229"/>
      <c r="IKQ110" s="229"/>
      <c r="IKR110" s="229"/>
      <c r="IKS110" s="229"/>
      <c r="IKT110" s="229"/>
      <c r="IKU110" s="229"/>
      <c r="IKV110" s="229"/>
      <c r="IKW110" s="229"/>
      <c r="IKX110" s="229"/>
      <c r="IKY110" s="229"/>
      <c r="IKZ110" s="229"/>
      <c r="ILA110" s="229"/>
      <c r="ILB110" s="229"/>
      <c r="ILC110" s="229"/>
      <c r="ILD110" s="229"/>
      <c r="ILE110" s="229"/>
      <c r="ILF110" s="229"/>
      <c r="ILG110" s="229"/>
      <c r="ILH110" s="229"/>
      <c r="ILI110" s="229"/>
      <c r="ILJ110" s="229"/>
      <c r="ILK110" s="229"/>
      <c r="ILL110" s="229"/>
      <c r="ILM110" s="229"/>
      <c r="ILN110" s="229"/>
      <c r="ILO110" s="229"/>
      <c r="ILP110" s="229"/>
      <c r="ILQ110" s="229"/>
      <c r="ILR110" s="229"/>
      <c r="ILS110" s="229"/>
      <c r="ILT110" s="229"/>
      <c r="ILU110" s="229"/>
      <c r="ILV110" s="229"/>
      <c r="ILW110" s="229"/>
      <c r="ILX110" s="229"/>
      <c r="ILY110" s="229"/>
      <c r="ILZ110" s="229"/>
      <c r="IMA110" s="229"/>
      <c r="IMB110" s="229"/>
      <c r="IMC110" s="229"/>
      <c r="IMD110" s="229"/>
      <c r="IME110" s="229"/>
      <c r="IMF110" s="229"/>
      <c r="IMG110" s="229"/>
      <c r="IMH110" s="229"/>
      <c r="IMI110" s="229"/>
      <c r="IMJ110" s="229"/>
      <c r="IMK110" s="229"/>
      <c r="IML110" s="229"/>
      <c r="IMM110" s="229"/>
      <c r="IMN110" s="229"/>
      <c r="IMO110" s="229"/>
      <c r="IMP110" s="229"/>
      <c r="IMQ110" s="229"/>
      <c r="IMR110" s="229"/>
      <c r="IMS110" s="229"/>
      <c r="IMT110" s="229"/>
      <c r="IMU110" s="229"/>
      <c r="IMV110" s="229"/>
      <c r="IMW110" s="229"/>
      <c r="IMX110" s="229"/>
      <c r="IMY110" s="229"/>
      <c r="IMZ110" s="229"/>
      <c r="INA110" s="229"/>
      <c r="INB110" s="229"/>
      <c r="INC110" s="229"/>
      <c r="IND110" s="229"/>
      <c r="INE110" s="229"/>
      <c r="INF110" s="229"/>
      <c r="ING110" s="229"/>
      <c r="INH110" s="229"/>
      <c r="INI110" s="229"/>
      <c r="INJ110" s="229"/>
      <c r="INK110" s="229"/>
      <c r="INL110" s="229"/>
      <c r="INM110" s="229"/>
      <c r="INN110" s="229"/>
      <c r="INO110" s="229"/>
      <c r="INP110" s="229"/>
      <c r="INQ110" s="229"/>
      <c r="INR110" s="229"/>
      <c r="INS110" s="229"/>
      <c r="INT110" s="229"/>
      <c r="INU110" s="229"/>
      <c r="INV110" s="229"/>
      <c r="INW110" s="229"/>
      <c r="INX110" s="229"/>
      <c r="INY110" s="229"/>
      <c r="INZ110" s="229"/>
      <c r="IOA110" s="229"/>
      <c r="IOB110" s="229"/>
      <c r="IOC110" s="229"/>
      <c r="IOD110" s="229"/>
      <c r="IOE110" s="229"/>
      <c r="IOF110" s="229"/>
      <c r="IOG110" s="229"/>
      <c r="IOH110" s="229"/>
      <c r="IOI110" s="229"/>
      <c r="IOJ110" s="229"/>
      <c r="IOK110" s="229"/>
      <c r="IOL110" s="229"/>
      <c r="IOM110" s="229"/>
      <c r="ION110" s="229"/>
      <c r="IOO110" s="229"/>
      <c r="IOP110" s="229"/>
      <c r="IOQ110" s="229"/>
      <c r="IOR110" s="229"/>
      <c r="IOS110" s="229"/>
      <c r="IOT110" s="229"/>
      <c r="IOU110" s="229"/>
      <c r="IOV110" s="229"/>
      <c r="IOW110" s="229"/>
      <c r="IOX110" s="229"/>
      <c r="IOY110" s="229"/>
      <c r="IOZ110" s="229"/>
      <c r="IPA110" s="229"/>
      <c r="IPB110" s="229"/>
      <c r="IPC110" s="229"/>
      <c r="IPD110" s="229"/>
      <c r="IPE110" s="229"/>
      <c r="IPF110" s="229"/>
      <c r="IPG110" s="229"/>
      <c r="IPH110" s="229"/>
      <c r="IPI110" s="229"/>
      <c r="IPJ110" s="229"/>
      <c r="IPK110" s="229"/>
      <c r="IPL110" s="229"/>
      <c r="IPM110" s="229"/>
      <c r="IPN110" s="229"/>
      <c r="IPO110" s="229"/>
      <c r="IPP110" s="229"/>
      <c r="IPQ110" s="229"/>
      <c r="IPR110" s="229"/>
      <c r="IPS110" s="229"/>
      <c r="IPT110" s="229"/>
      <c r="IPU110" s="229"/>
      <c r="IPV110" s="229"/>
      <c r="IPW110" s="229"/>
      <c r="IPX110" s="229"/>
      <c r="IPY110" s="229"/>
      <c r="IPZ110" s="229"/>
      <c r="IQA110" s="229"/>
      <c r="IQB110" s="229"/>
      <c r="IQC110" s="229"/>
      <c r="IQD110" s="229"/>
      <c r="IQE110" s="229"/>
      <c r="IQF110" s="229"/>
      <c r="IQG110" s="229"/>
      <c r="IQH110" s="229"/>
      <c r="IQI110" s="229"/>
      <c r="IQJ110" s="229"/>
      <c r="IQK110" s="229"/>
      <c r="IQL110" s="229"/>
      <c r="IQM110" s="229"/>
      <c r="IQN110" s="229"/>
      <c r="IQO110" s="229"/>
      <c r="IQP110" s="229"/>
      <c r="IQQ110" s="229"/>
      <c r="IQR110" s="229"/>
      <c r="IQS110" s="229"/>
      <c r="IQT110" s="229"/>
      <c r="IQU110" s="229"/>
      <c r="IQV110" s="229"/>
      <c r="IQW110" s="229"/>
      <c r="IQX110" s="229"/>
      <c r="IQY110" s="229"/>
      <c r="IQZ110" s="229"/>
      <c r="IRA110" s="229"/>
      <c r="IRB110" s="229"/>
      <c r="IRC110" s="229"/>
      <c r="IRD110" s="229"/>
      <c r="IRE110" s="229"/>
      <c r="IRF110" s="229"/>
      <c r="IRG110" s="229"/>
      <c r="IRH110" s="229"/>
      <c r="IRI110" s="229"/>
      <c r="IRJ110" s="229"/>
      <c r="IRK110" s="229"/>
      <c r="IRL110" s="229"/>
      <c r="IRM110" s="229"/>
      <c r="IRN110" s="229"/>
      <c r="IRO110" s="229"/>
      <c r="IRP110" s="229"/>
      <c r="IRQ110" s="229"/>
      <c r="IRR110" s="229"/>
      <c r="IRS110" s="229"/>
      <c r="IRT110" s="229"/>
      <c r="IRU110" s="229"/>
      <c r="IRV110" s="229"/>
      <c r="IRW110" s="229"/>
      <c r="IRX110" s="229"/>
      <c r="IRY110" s="229"/>
      <c r="IRZ110" s="229"/>
      <c r="ISA110" s="229"/>
      <c r="ISB110" s="229"/>
      <c r="ISC110" s="229"/>
      <c r="ISD110" s="229"/>
      <c r="ISE110" s="229"/>
      <c r="ISF110" s="229"/>
      <c r="ISG110" s="229"/>
      <c r="ISH110" s="229"/>
      <c r="ISI110" s="229"/>
      <c r="ISJ110" s="229"/>
      <c r="ISK110" s="229"/>
      <c r="ISL110" s="229"/>
      <c r="ISM110" s="229"/>
      <c r="ISN110" s="229"/>
      <c r="ISO110" s="229"/>
      <c r="ISP110" s="229"/>
      <c r="ISQ110" s="229"/>
      <c r="ISR110" s="229"/>
      <c r="ISS110" s="229"/>
      <c r="IST110" s="229"/>
      <c r="ISU110" s="229"/>
      <c r="ISV110" s="229"/>
      <c r="ISW110" s="229"/>
      <c r="ISX110" s="229"/>
      <c r="ISY110" s="229"/>
      <c r="ISZ110" s="229"/>
      <c r="ITA110" s="229"/>
      <c r="ITB110" s="229"/>
      <c r="ITC110" s="229"/>
      <c r="ITD110" s="229"/>
      <c r="ITE110" s="229"/>
      <c r="ITF110" s="229"/>
      <c r="ITG110" s="229"/>
      <c r="ITH110" s="229"/>
      <c r="ITI110" s="229"/>
      <c r="ITJ110" s="229"/>
      <c r="ITK110" s="229"/>
      <c r="ITL110" s="229"/>
      <c r="ITM110" s="229"/>
      <c r="ITN110" s="229"/>
      <c r="ITO110" s="229"/>
      <c r="ITP110" s="229"/>
      <c r="ITQ110" s="229"/>
      <c r="ITR110" s="229"/>
      <c r="ITS110" s="229"/>
      <c r="ITT110" s="229"/>
      <c r="ITU110" s="229"/>
      <c r="ITV110" s="229"/>
      <c r="ITW110" s="229"/>
      <c r="ITX110" s="229"/>
      <c r="ITY110" s="229"/>
      <c r="ITZ110" s="229"/>
      <c r="IUA110" s="229"/>
      <c r="IUB110" s="229"/>
      <c r="IUC110" s="229"/>
      <c r="IUD110" s="229"/>
      <c r="IUE110" s="229"/>
      <c r="IUF110" s="229"/>
      <c r="IUG110" s="229"/>
      <c r="IUH110" s="229"/>
      <c r="IUI110" s="229"/>
      <c r="IUJ110" s="229"/>
      <c r="IUK110" s="229"/>
      <c r="IUL110" s="229"/>
      <c r="IUM110" s="229"/>
      <c r="IUN110" s="229"/>
      <c r="IUO110" s="229"/>
      <c r="IUP110" s="229"/>
      <c r="IUQ110" s="229"/>
      <c r="IUR110" s="229"/>
      <c r="IUS110" s="229"/>
      <c r="IUT110" s="229"/>
      <c r="IUU110" s="229"/>
      <c r="IUV110" s="229"/>
      <c r="IUW110" s="229"/>
      <c r="IUX110" s="229"/>
      <c r="IUY110" s="229"/>
      <c r="IUZ110" s="229"/>
      <c r="IVA110" s="229"/>
      <c r="IVB110" s="229"/>
      <c r="IVC110" s="229"/>
      <c r="IVD110" s="229"/>
      <c r="IVE110" s="229"/>
      <c r="IVF110" s="229"/>
      <c r="IVG110" s="229"/>
      <c r="IVH110" s="229"/>
      <c r="IVI110" s="229"/>
      <c r="IVJ110" s="229"/>
      <c r="IVK110" s="229"/>
      <c r="IVL110" s="229"/>
      <c r="IVM110" s="229"/>
      <c r="IVN110" s="229"/>
      <c r="IVO110" s="229"/>
      <c r="IVP110" s="229"/>
      <c r="IVQ110" s="229"/>
      <c r="IVR110" s="229"/>
      <c r="IVS110" s="229"/>
      <c r="IVT110" s="229"/>
      <c r="IVU110" s="229"/>
      <c r="IVV110" s="229"/>
      <c r="IVW110" s="229"/>
      <c r="IVX110" s="229"/>
      <c r="IVY110" s="229"/>
      <c r="IVZ110" s="229"/>
      <c r="IWA110" s="229"/>
      <c r="IWB110" s="229"/>
      <c r="IWC110" s="229"/>
      <c r="IWD110" s="229"/>
      <c r="IWE110" s="229"/>
      <c r="IWF110" s="229"/>
      <c r="IWG110" s="229"/>
      <c r="IWH110" s="229"/>
      <c r="IWI110" s="229"/>
      <c r="IWJ110" s="229"/>
      <c r="IWK110" s="229"/>
      <c r="IWL110" s="229"/>
      <c r="IWM110" s="229"/>
      <c r="IWN110" s="229"/>
      <c r="IWO110" s="229"/>
      <c r="IWP110" s="229"/>
      <c r="IWQ110" s="229"/>
      <c r="IWR110" s="229"/>
      <c r="IWS110" s="229"/>
      <c r="IWT110" s="229"/>
      <c r="IWU110" s="229"/>
      <c r="IWV110" s="229"/>
      <c r="IWW110" s="229"/>
      <c r="IWX110" s="229"/>
      <c r="IWY110" s="229"/>
      <c r="IWZ110" s="229"/>
      <c r="IXA110" s="229"/>
      <c r="IXB110" s="229"/>
      <c r="IXC110" s="229"/>
      <c r="IXD110" s="229"/>
      <c r="IXE110" s="229"/>
      <c r="IXF110" s="229"/>
      <c r="IXG110" s="229"/>
      <c r="IXH110" s="229"/>
      <c r="IXI110" s="229"/>
      <c r="IXJ110" s="229"/>
      <c r="IXK110" s="229"/>
      <c r="IXL110" s="229"/>
      <c r="IXM110" s="229"/>
      <c r="IXN110" s="229"/>
      <c r="IXO110" s="229"/>
      <c r="IXP110" s="229"/>
      <c r="IXQ110" s="229"/>
      <c r="IXR110" s="229"/>
      <c r="IXS110" s="229"/>
      <c r="IXT110" s="229"/>
      <c r="IXU110" s="229"/>
      <c r="IXV110" s="229"/>
      <c r="IXW110" s="229"/>
      <c r="IXX110" s="229"/>
      <c r="IXY110" s="229"/>
      <c r="IXZ110" s="229"/>
      <c r="IYA110" s="229"/>
      <c r="IYB110" s="229"/>
      <c r="IYC110" s="229"/>
      <c r="IYD110" s="229"/>
      <c r="IYE110" s="229"/>
      <c r="IYF110" s="229"/>
      <c r="IYG110" s="229"/>
      <c r="IYH110" s="229"/>
      <c r="IYI110" s="229"/>
      <c r="IYJ110" s="229"/>
      <c r="IYK110" s="229"/>
      <c r="IYL110" s="229"/>
      <c r="IYM110" s="229"/>
      <c r="IYN110" s="229"/>
      <c r="IYO110" s="229"/>
      <c r="IYP110" s="229"/>
      <c r="IYQ110" s="229"/>
      <c r="IYR110" s="229"/>
      <c r="IYS110" s="229"/>
      <c r="IYT110" s="229"/>
      <c r="IYU110" s="229"/>
      <c r="IYV110" s="229"/>
      <c r="IYW110" s="229"/>
      <c r="IYX110" s="229"/>
      <c r="IYY110" s="229"/>
      <c r="IYZ110" s="229"/>
      <c r="IZA110" s="229"/>
      <c r="IZB110" s="229"/>
      <c r="IZC110" s="229"/>
      <c r="IZD110" s="229"/>
      <c r="IZE110" s="229"/>
      <c r="IZF110" s="229"/>
      <c r="IZG110" s="229"/>
      <c r="IZH110" s="229"/>
      <c r="IZI110" s="229"/>
      <c r="IZJ110" s="229"/>
      <c r="IZK110" s="229"/>
      <c r="IZL110" s="229"/>
      <c r="IZM110" s="229"/>
      <c r="IZN110" s="229"/>
      <c r="IZO110" s="229"/>
      <c r="IZP110" s="229"/>
      <c r="IZQ110" s="229"/>
      <c r="IZR110" s="229"/>
      <c r="IZS110" s="229"/>
      <c r="IZT110" s="229"/>
      <c r="IZU110" s="229"/>
      <c r="IZV110" s="229"/>
      <c r="IZW110" s="229"/>
      <c r="IZX110" s="229"/>
      <c r="IZY110" s="229"/>
      <c r="IZZ110" s="229"/>
      <c r="JAA110" s="229"/>
      <c r="JAB110" s="229"/>
      <c r="JAC110" s="229"/>
      <c r="JAD110" s="229"/>
      <c r="JAE110" s="229"/>
      <c r="JAF110" s="229"/>
      <c r="JAG110" s="229"/>
      <c r="JAH110" s="229"/>
      <c r="JAI110" s="229"/>
      <c r="JAJ110" s="229"/>
      <c r="JAK110" s="229"/>
      <c r="JAL110" s="229"/>
      <c r="JAM110" s="229"/>
      <c r="JAN110" s="229"/>
      <c r="JAO110" s="229"/>
      <c r="JAP110" s="229"/>
      <c r="JAQ110" s="229"/>
      <c r="JAR110" s="229"/>
      <c r="JAS110" s="229"/>
      <c r="JAT110" s="229"/>
      <c r="JAU110" s="229"/>
      <c r="JAV110" s="229"/>
      <c r="JAW110" s="229"/>
      <c r="JAX110" s="229"/>
      <c r="JAY110" s="229"/>
      <c r="JAZ110" s="229"/>
      <c r="JBA110" s="229"/>
      <c r="JBB110" s="229"/>
      <c r="JBC110" s="229"/>
      <c r="JBD110" s="229"/>
      <c r="JBE110" s="229"/>
      <c r="JBF110" s="229"/>
      <c r="JBG110" s="229"/>
      <c r="JBH110" s="229"/>
      <c r="JBI110" s="229"/>
      <c r="JBJ110" s="229"/>
      <c r="JBK110" s="229"/>
      <c r="JBL110" s="229"/>
      <c r="JBM110" s="229"/>
      <c r="JBN110" s="229"/>
      <c r="JBO110" s="229"/>
      <c r="JBP110" s="229"/>
      <c r="JBQ110" s="229"/>
      <c r="JBR110" s="229"/>
      <c r="JBS110" s="229"/>
      <c r="JBT110" s="229"/>
      <c r="JBU110" s="229"/>
      <c r="JBV110" s="229"/>
      <c r="JBW110" s="229"/>
      <c r="JBX110" s="229"/>
      <c r="JBY110" s="229"/>
      <c r="JBZ110" s="229"/>
      <c r="JCA110" s="229"/>
      <c r="JCB110" s="229"/>
      <c r="JCC110" s="229"/>
      <c r="JCD110" s="229"/>
      <c r="JCE110" s="229"/>
      <c r="JCF110" s="229"/>
      <c r="JCG110" s="229"/>
      <c r="JCH110" s="229"/>
      <c r="JCI110" s="229"/>
      <c r="JCJ110" s="229"/>
      <c r="JCK110" s="229"/>
      <c r="JCL110" s="229"/>
      <c r="JCM110" s="229"/>
      <c r="JCN110" s="229"/>
      <c r="JCO110" s="229"/>
      <c r="JCP110" s="229"/>
      <c r="JCQ110" s="229"/>
      <c r="JCR110" s="229"/>
      <c r="JCS110" s="229"/>
      <c r="JCT110" s="229"/>
      <c r="JCU110" s="229"/>
      <c r="JCV110" s="229"/>
      <c r="JCW110" s="229"/>
      <c r="JCX110" s="229"/>
      <c r="JCY110" s="229"/>
      <c r="JCZ110" s="229"/>
      <c r="JDA110" s="229"/>
      <c r="JDB110" s="229"/>
      <c r="JDC110" s="229"/>
      <c r="JDD110" s="229"/>
      <c r="JDE110" s="229"/>
      <c r="JDF110" s="229"/>
      <c r="JDG110" s="229"/>
      <c r="JDH110" s="229"/>
      <c r="JDI110" s="229"/>
      <c r="JDJ110" s="229"/>
      <c r="JDK110" s="229"/>
      <c r="JDL110" s="229"/>
      <c r="JDM110" s="229"/>
      <c r="JDN110" s="229"/>
      <c r="JDO110" s="229"/>
      <c r="JDP110" s="229"/>
      <c r="JDQ110" s="229"/>
      <c r="JDR110" s="229"/>
      <c r="JDS110" s="229"/>
      <c r="JDT110" s="229"/>
      <c r="JDU110" s="229"/>
      <c r="JDV110" s="229"/>
      <c r="JDW110" s="229"/>
      <c r="JDX110" s="229"/>
      <c r="JDY110" s="229"/>
      <c r="JDZ110" s="229"/>
      <c r="JEA110" s="229"/>
      <c r="JEB110" s="229"/>
      <c r="JEC110" s="229"/>
      <c r="JED110" s="229"/>
      <c r="JEE110" s="229"/>
      <c r="JEF110" s="229"/>
      <c r="JEG110" s="229"/>
      <c r="JEH110" s="229"/>
      <c r="JEI110" s="229"/>
      <c r="JEJ110" s="229"/>
      <c r="JEK110" s="229"/>
      <c r="JEL110" s="229"/>
      <c r="JEM110" s="229"/>
      <c r="JEN110" s="229"/>
      <c r="JEO110" s="229"/>
      <c r="JEP110" s="229"/>
      <c r="JEQ110" s="229"/>
      <c r="JER110" s="229"/>
      <c r="JES110" s="229"/>
      <c r="JET110" s="229"/>
      <c r="JEU110" s="229"/>
      <c r="JEV110" s="229"/>
      <c r="JEW110" s="229"/>
      <c r="JEX110" s="229"/>
      <c r="JEY110" s="229"/>
      <c r="JEZ110" s="229"/>
      <c r="JFA110" s="229"/>
      <c r="JFB110" s="229"/>
      <c r="JFC110" s="229"/>
      <c r="JFD110" s="229"/>
      <c r="JFE110" s="229"/>
      <c r="JFF110" s="229"/>
      <c r="JFG110" s="229"/>
      <c r="JFH110" s="229"/>
      <c r="JFI110" s="229"/>
      <c r="JFJ110" s="229"/>
      <c r="JFK110" s="229"/>
      <c r="JFL110" s="229"/>
      <c r="JFM110" s="229"/>
      <c r="JFN110" s="229"/>
      <c r="JFO110" s="229"/>
      <c r="JFP110" s="229"/>
      <c r="JFQ110" s="229"/>
      <c r="JFR110" s="229"/>
      <c r="JFS110" s="229"/>
      <c r="JFT110" s="229"/>
      <c r="JFU110" s="229"/>
      <c r="JFV110" s="229"/>
      <c r="JFW110" s="229"/>
      <c r="JFX110" s="229"/>
      <c r="JFY110" s="229"/>
      <c r="JFZ110" s="229"/>
      <c r="JGA110" s="229"/>
      <c r="JGB110" s="229"/>
      <c r="JGC110" s="229"/>
      <c r="JGD110" s="229"/>
      <c r="JGE110" s="229"/>
      <c r="JGF110" s="229"/>
      <c r="JGG110" s="229"/>
      <c r="JGH110" s="229"/>
      <c r="JGI110" s="229"/>
      <c r="JGJ110" s="229"/>
      <c r="JGK110" s="229"/>
      <c r="JGL110" s="229"/>
      <c r="JGM110" s="229"/>
      <c r="JGN110" s="229"/>
      <c r="JGO110" s="229"/>
      <c r="JGP110" s="229"/>
      <c r="JGQ110" s="229"/>
      <c r="JGR110" s="229"/>
      <c r="JGS110" s="229"/>
      <c r="JGT110" s="229"/>
      <c r="JGU110" s="229"/>
      <c r="JGV110" s="229"/>
      <c r="JGW110" s="229"/>
      <c r="JGX110" s="229"/>
      <c r="JGY110" s="229"/>
      <c r="JGZ110" s="229"/>
      <c r="JHA110" s="229"/>
      <c r="JHB110" s="229"/>
      <c r="JHC110" s="229"/>
      <c r="JHD110" s="229"/>
      <c r="JHE110" s="229"/>
      <c r="JHF110" s="229"/>
      <c r="JHG110" s="229"/>
      <c r="JHH110" s="229"/>
      <c r="JHI110" s="229"/>
      <c r="JHJ110" s="229"/>
      <c r="JHK110" s="229"/>
      <c r="JHL110" s="229"/>
      <c r="JHM110" s="229"/>
      <c r="JHN110" s="229"/>
      <c r="JHO110" s="229"/>
      <c r="JHP110" s="229"/>
      <c r="JHQ110" s="229"/>
      <c r="JHR110" s="229"/>
      <c r="JHS110" s="229"/>
      <c r="JHT110" s="229"/>
      <c r="JHU110" s="229"/>
      <c r="JHV110" s="229"/>
      <c r="JHW110" s="229"/>
      <c r="JHX110" s="229"/>
      <c r="JHY110" s="229"/>
      <c r="JHZ110" s="229"/>
      <c r="JIA110" s="229"/>
      <c r="JIB110" s="229"/>
      <c r="JIC110" s="229"/>
      <c r="JID110" s="229"/>
      <c r="JIE110" s="229"/>
      <c r="JIF110" s="229"/>
      <c r="JIG110" s="229"/>
      <c r="JIH110" s="229"/>
      <c r="JII110" s="229"/>
      <c r="JIJ110" s="229"/>
      <c r="JIK110" s="229"/>
      <c r="JIL110" s="229"/>
      <c r="JIM110" s="229"/>
      <c r="JIN110" s="229"/>
      <c r="JIO110" s="229"/>
      <c r="JIP110" s="229"/>
      <c r="JIQ110" s="229"/>
      <c r="JIR110" s="229"/>
      <c r="JIS110" s="229"/>
      <c r="JIT110" s="229"/>
      <c r="JIU110" s="229"/>
      <c r="JIV110" s="229"/>
      <c r="JIW110" s="229"/>
      <c r="JIX110" s="229"/>
      <c r="JIY110" s="229"/>
      <c r="JIZ110" s="229"/>
      <c r="JJA110" s="229"/>
      <c r="JJB110" s="229"/>
      <c r="JJC110" s="229"/>
      <c r="JJD110" s="229"/>
      <c r="JJE110" s="229"/>
      <c r="JJF110" s="229"/>
      <c r="JJG110" s="229"/>
      <c r="JJH110" s="229"/>
      <c r="JJI110" s="229"/>
      <c r="JJJ110" s="229"/>
      <c r="JJK110" s="229"/>
      <c r="JJL110" s="229"/>
      <c r="JJM110" s="229"/>
      <c r="JJN110" s="229"/>
      <c r="JJO110" s="229"/>
      <c r="JJP110" s="229"/>
      <c r="JJQ110" s="229"/>
      <c r="JJR110" s="229"/>
      <c r="JJS110" s="229"/>
      <c r="JJT110" s="229"/>
      <c r="JJU110" s="229"/>
      <c r="JJV110" s="229"/>
      <c r="JJW110" s="229"/>
      <c r="JJX110" s="229"/>
      <c r="JJY110" s="229"/>
      <c r="JJZ110" s="229"/>
      <c r="JKA110" s="229"/>
      <c r="JKB110" s="229"/>
      <c r="JKC110" s="229"/>
      <c r="JKD110" s="229"/>
      <c r="JKE110" s="229"/>
      <c r="JKF110" s="229"/>
      <c r="JKG110" s="229"/>
      <c r="JKH110" s="229"/>
      <c r="JKI110" s="229"/>
      <c r="JKJ110" s="229"/>
      <c r="JKK110" s="229"/>
      <c r="JKL110" s="229"/>
      <c r="JKM110" s="229"/>
      <c r="JKN110" s="229"/>
      <c r="JKO110" s="229"/>
      <c r="JKP110" s="229"/>
      <c r="JKQ110" s="229"/>
      <c r="JKR110" s="229"/>
      <c r="JKS110" s="229"/>
      <c r="JKT110" s="229"/>
      <c r="JKU110" s="229"/>
      <c r="JKV110" s="229"/>
      <c r="JKW110" s="229"/>
      <c r="JKX110" s="229"/>
      <c r="JKY110" s="229"/>
      <c r="JKZ110" s="229"/>
      <c r="JLA110" s="229"/>
      <c r="JLB110" s="229"/>
      <c r="JLC110" s="229"/>
      <c r="JLD110" s="229"/>
      <c r="JLE110" s="229"/>
      <c r="JLF110" s="229"/>
      <c r="JLG110" s="229"/>
      <c r="JLH110" s="229"/>
      <c r="JLI110" s="229"/>
      <c r="JLJ110" s="229"/>
      <c r="JLK110" s="229"/>
      <c r="JLL110" s="229"/>
      <c r="JLM110" s="229"/>
      <c r="JLN110" s="229"/>
      <c r="JLO110" s="229"/>
      <c r="JLP110" s="229"/>
      <c r="JLQ110" s="229"/>
      <c r="JLR110" s="229"/>
      <c r="JLS110" s="229"/>
      <c r="JLT110" s="229"/>
      <c r="JLU110" s="229"/>
      <c r="JLV110" s="229"/>
      <c r="JLW110" s="229"/>
      <c r="JLX110" s="229"/>
      <c r="JLY110" s="229"/>
      <c r="JLZ110" s="229"/>
      <c r="JMA110" s="229"/>
      <c r="JMB110" s="229"/>
      <c r="JMC110" s="229"/>
      <c r="JMD110" s="229"/>
      <c r="JME110" s="229"/>
      <c r="JMF110" s="229"/>
      <c r="JMG110" s="229"/>
      <c r="JMH110" s="229"/>
      <c r="JMI110" s="229"/>
      <c r="JMJ110" s="229"/>
      <c r="JMK110" s="229"/>
      <c r="JML110" s="229"/>
      <c r="JMM110" s="229"/>
      <c r="JMN110" s="229"/>
      <c r="JMO110" s="229"/>
      <c r="JMP110" s="229"/>
      <c r="JMQ110" s="229"/>
      <c r="JMR110" s="229"/>
      <c r="JMS110" s="229"/>
      <c r="JMT110" s="229"/>
      <c r="JMU110" s="229"/>
      <c r="JMV110" s="229"/>
      <c r="JMW110" s="229"/>
      <c r="JMX110" s="229"/>
      <c r="JMY110" s="229"/>
      <c r="JMZ110" s="229"/>
      <c r="JNA110" s="229"/>
      <c r="JNB110" s="229"/>
      <c r="JNC110" s="229"/>
      <c r="JND110" s="229"/>
      <c r="JNE110" s="229"/>
      <c r="JNF110" s="229"/>
      <c r="JNG110" s="229"/>
      <c r="JNH110" s="229"/>
      <c r="JNI110" s="229"/>
      <c r="JNJ110" s="229"/>
      <c r="JNK110" s="229"/>
      <c r="JNL110" s="229"/>
      <c r="JNM110" s="229"/>
      <c r="JNN110" s="229"/>
      <c r="JNO110" s="229"/>
      <c r="JNP110" s="229"/>
      <c r="JNQ110" s="229"/>
      <c r="JNR110" s="229"/>
      <c r="JNS110" s="229"/>
      <c r="JNT110" s="229"/>
      <c r="JNU110" s="229"/>
      <c r="JNV110" s="229"/>
      <c r="JNW110" s="229"/>
      <c r="JNX110" s="229"/>
      <c r="JNY110" s="229"/>
      <c r="JNZ110" s="229"/>
      <c r="JOA110" s="229"/>
      <c r="JOB110" s="229"/>
      <c r="JOC110" s="229"/>
      <c r="JOD110" s="229"/>
      <c r="JOE110" s="229"/>
      <c r="JOF110" s="229"/>
      <c r="JOG110" s="229"/>
      <c r="JOH110" s="229"/>
      <c r="JOI110" s="229"/>
      <c r="JOJ110" s="229"/>
      <c r="JOK110" s="229"/>
      <c r="JOL110" s="229"/>
      <c r="JOM110" s="229"/>
      <c r="JON110" s="229"/>
      <c r="JOO110" s="229"/>
      <c r="JOP110" s="229"/>
      <c r="JOQ110" s="229"/>
      <c r="JOR110" s="229"/>
      <c r="JOS110" s="229"/>
      <c r="JOT110" s="229"/>
      <c r="JOU110" s="229"/>
      <c r="JOV110" s="229"/>
      <c r="JOW110" s="229"/>
      <c r="JOX110" s="229"/>
      <c r="JOY110" s="229"/>
      <c r="JOZ110" s="229"/>
      <c r="JPA110" s="229"/>
      <c r="JPB110" s="229"/>
      <c r="JPC110" s="229"/>
      <c r="JPD110" s="229"/>
      <c r="JPE110" s="229"/>
      <c r="JPF110" s="229"/>
      <c r="JPG110" s="229"/>
      <c r="JPH110" s="229"/>
      <c r="JPI110" s="229"/>
      <c r="JPJ110" s="229"/>
      <c r="JPK110" s="229"/>
      <c r="JPL110" s="229"/>
      <c r="JPM110" s="229"/>
      <c r="JPN110" s="229"/>
      <c r="JPO110" s="229"/>
      <c r="JPP110" s="229"/>
      <c r="JPQ110" s="229"/>
      <c r="JPR110" s="229"/>
      <c r="JPS110" s="229"/>
      <c r="JPT110" s="229"/>
      <c r="JPU110" s="229"/>
      <c r="JPV110" s="229"/>
      <c r="JPW110" s="229"/>
      <c r="JPX110" s="229"/>
      <c r="JPY110" s="229"/>
      <c r="JPZ110" s="229"/>
      <c r="JQA110" s="229"/>
      <c r="JQB110" s="229"/>
      <c r="JQC110" s="229"/>
      <c r="JQD110" s="229"/>
      <c r="JQE110" s="229"/>
      <c r="JQF110" s="229"/>
      <c r="JQG110" s="229"/>
      <c r="JQH110" s="229"/>
      <c r="JQI110" s="229"/>
      <c r="JQJ110" s="229"/>
      <c r="JQK110" s="229"/>
      <c r="JQL110" s="229"/>
      <c r="JQM110" s="229"/>
      <c r="JQN110" s="229"/>
      <c r="JQO110" s="229"/>
      <c r="JQP110" s="229"/>
      <c r="JQQ110" s="229"/>
      <c r="JQR110" s="229"/>
      <c r="JQS110" s="229"/>
      <c r="JQT110" s="229"/>
      <c r="JQU110" s="229"/>
      <c r="JQV110" s="229"/>
      <c r="JQW110" s="229"/>
      <c r="JQX110" s="229"/>
      <c r="JQY110" s="229"/>
      <c r="JQZ110" s="229"/>
      <c r="JRA110" s="229"/>
      <c r="JRB110" s="229"/>
      <c r="JRC110" s="229"/>
      <c r="JRD110" s="229"/>
      <c r="JRE110" s="229"/>
      <c r="JRF110" s="229"/>
      <c r="JRG110" s="229"/>
      <c r="JRH110" s="229"/>
      <c r="JRI110" s="229"/>
      <c r="JRJ110" s="229"/>
      <c r="JRK110" s="229"/>
      <c r="JRL110" s="229"/>
      <c r="JRM110" s="229"/>
      <c r="JRN110" s="229"/>
      <c r="JRO110" s="229"/>
      <c r="JRP110" s="229"/>
      <c r="JRQ110" s="229"/>
      <c r="JRR110" s="229"/>
      <c r="JRS110" s="229"/>
      <c r="JRT110" s="229"/>
      <c r="JRU110" s="229"/>
      <c r="JRV110" s="229"/>
      <c r="JRW110" s="229"/>
      <c r="JRX110" s="229"/>
      <c r="JRY110" s="229"/>
      <c r="JRZ110" s="229"/>
      <c r="JSA110" s="229"/>
      <c r="JSB110" s="229"/>
      <c r="JSC110" s="229"/>
      <c r="JSD110" s="229"/>
      <c r="JSE110" s="229"/>
      <c r="JSF110" s="229"/>
      <c r="JSG110" s="229"/>
      <c r="JSH110" s="229"/>
      <c r="JSI110" s="229"/>
      <c r="JSJ110" s="229"/>
      <c r="JSK110" s="229"/>
      <c r="JSL110" s="229"/>
      <c r="JSM110" s="229"/>
      <c r="JSN110" s="229"/>
      <c r="JSO110" s="229"/>
      <c r="JSP110" s="229"/>
      <c r="JSQ110" s="229"/>
      <c r="JSR110" s="229"/>
      <c r="JSS110" s="229"/>
      <c r="JST110" s="229"/>
      <c r="JSU110" s="229"/>
      <c r="JSV110" s="229"/>
      <c r="JSW110" s="229"/>
      <c r="JSX110" s="229"/>
      <c r="JSY110" s="229"/>
      <c r="JSZ110" s="229"/>
      <c r="JTA110" s="229"/>
      <c r="JTB110" s="229"/>
      <c r="JTC110" s="229"/>
      <c r="JTD110" s="229"/>
      <c r="JTE110" s="229"/>
      <c r="JTF110" s="229"/>
      <c r="JTG110" s="229"/>
      <c r="JTH110" s="229"/>
      <c r="JTI110" s="229"/>
      <c r="JTJ110" s="229"/>
      <c r="JTK110" s="229"/>
      <c r="JTL110" s="229"/>
      <c r="JTM110" s="229"/>
      <c r="JTN110" s="229"/>
      <c r="JTO110" s="229"/>
      <c r="JTP110" s="229"/>
      <c r="JTQ110" s="229"/>
      <c r="JTR110" s="229"/>
      <c r="JTS110" s="229"/>
      <c r="JTT110" s="229"/>
      <c r="JTU110" s="229"/>
      <c r="JTV110" s="229"/>
      <c r="JTW110" s="229"/>
      <c r="JTX110" s="229"/>
      <c r="JTY110" s="229"/>
      <c r="JTZ110" s="229"/>
      <c r="JUA110" s="229"/>
      <c r="JUB110" s="229"/>
      <c r="JUC110" s="229"/>
      <c r="JUD110" s="229"/>
      <c r="JUE110" s="229"/>
      <c r="JUF110" s="229"/>
      <c r="JUG110" s="229"/>
      <c r="JUH110" s="229"/>
      <c r="JUI110" s="229"/>
      <c r="JUJ110" s="229"/>
      <c r="JUK110" s="229"/>
      <c r="JUL110" s="229"/>
      <c r="JUM110" s="229"/>
      <c r="JUN110" s="229"/>
      <c r="JUO110" s="229"/>
      <c r="JUP110" s="229"/>
      <c r="JUQ110" s="229"/>
      <c r="JUR110" s="229"/>
      <c r="JUS110" s="229"/>
      <c r="JUT110" s="229"/>
      <c r="JUU110" s="229"/>
      <c r="JUV110" s="229"/>
      <c r="JUW110" s="229"/>
      <c r="JUX110" s="229"/>
      <c r="JUY110" s="229"/>
      <c r="JUZ110" s="229"/>
      <c r="JVA110" s="229"/>
      <c r="JVB110" s="229"/>
      <c r="JVC110" s="229"/>
      <c r="JVD110" s="229"/>
      <c r="JVE110" s="229"/>
      <c r="JVF110" s="229"/>
      <c r="JVG110" s="229"/>
      <c r="JVH110" s="229"/>
      <c r="JVI110" s="229"/>
      <c r="JVJ110" s="229"/>
      <c r="JVK110" s="229"/>
      <c r="JVL110" s="229"/>
      <c r="JVM110" s="229"/>
      <c r="JVN110" s="229"/>
      <c r="JVO110" s="229"/>
      <c r="JVP110" s="229"/>
      <c r="JVQ110" s="229"/>
      <c r="JVR110" s="229"/>
      <c r="JVS110" s="229"/>
      <c r="JVT110" s="229"/>
      <c r="JVU110" s="229"/>
      <c r="JVV110" s="229"/>
      <c r="JVW110" s="229"/>
      <c r="JVX110" s="229"/>
      <c r="JVY110" s="229"/>
      <c r="JVZ110" s="229"/>
      <c r="JWA110" s="229"/>
      <c r="JWB110" s="229"/>
      <c r="JWC110" s="229"/>
      <c r="JWD110" s="229"/>
      <c r="JWE110" s="229"/>
      <c r="JWF110" s="229"/>
      <c r="JWG110" s="229"/>
      <c r="JWH110" s="229"/>
      <c r="JWI110" s="229"/>
      <c r="JWJ110" s="229"/>
      <c r="JWK110" s="229"/>
      <c r="JWL110" s="229"/>
      <c r="JWM110" s="229"/>
      <c r="JWN110" s="229"/>
      <c r="JWO110" s="229"/>
      <c r="JWP110" s="229"/>
      <c r="JWQ110" s="229"/>
      <c r="JWR110" s="229"/>
      <c r="JWS110" s="229"/>
      <c r="JWT110" s="229"/>
      <c r="JWU110" s="229"/>
      <c r="JWV110" s="229"/>
      <c r="JWW110" s="229"/>
      <c r="JWX110" s="229"/>
      <c r="JWY110" s="229"/>
      <c r="JWZ110" s="229"/>
      <c r="JXA110" s="229"/>
      <c r="JXB110" s="229"/>
      <c r="JXC110" s="229"/>
      <c r="JXD110" s="229"/>
      <c r="JXE110" s="229"/>
      <c r="JXF110" s="229"/>
      <c r="JXG110" s="229"/>
      <c r="JXH110" s="229"/>
      <c r="JXI110" s="229"/>
      <c r="JXJ110" s="229"/>
      <c r="JXK110" s="229"/>
      <c r="JXL110" s="229"/>
      <c r="JXM110" s="229"/>
      <c r="JXN110" s="229"/>
      <c r="JXO110" s="229"/>
      <c r="JXP110" s="229"/>
      <c r="JXQ110" s="229"/>
      <c r="JXR110" s="229"/>
      <c r="JXS110" s="229"/>
      <c r="JXT110" s="229"/>
      <c r="JXU110" s="229"/>
      <c r="JXV110" s="229"/>
      <c r="JXW110" s="229"/>
      <c r="JXX110" s="229"/>
      <c r="JXY110" s="229"/>
      <c r="JXZ110" s="229"/>
      <c r="JYA110" s="229"/>
      <c r="JYB110" s="229"/>
      <c r="JYC110" s="229"/>
      <c r="JYD110" s="229"/>
      <c r="JYE110" s="229"/>
      <c r="JYF110" s="229"/>
      <c r="JYG110" s="229"/>
      <c r="JYH110" s="229"/>
      <c r="JYI110" s="229"/>
      <c r="JYJ110" s="229"/>
      <c r="JYK110" s="229"/>
      <c r="JYL110" s="229"/>
      <c r="JYM110" s="229"/>
      <c r="JYN110" s="229"/>
      <c r="JYO110" s="229"/>
      <c r="JYP110" s="229"/>
      <c r="JYQ110" s="229"/>
      <c r="JYR110" s="229"/>
      <c r="JYS110" s="229"/>
      <c r="JYT110" s="229"/>
      <c r="JYU110" s="229"/>
      <c r="JYV110" s="229"/>
      <c r="JYW110" s="229"/>
      <c r="JYX110" s="229"/>
      <c r="JYY110" s="229"/>
      <c r="JYZ110" s="229"/>
      <c r="JZA110" s="229"/>
      <c r="JZB110" s="229"/>
      <c r="JZC110" s="229"/>
      <c r="JZD110" s="229"/>
      <c r="JZE110" s="229"/>
      <c r="JZF110" s="229"/>
      <c r="JZG110" s="229"/>
      <c r="JZH110" s="229"/>
      <c r="JZI110" s="229"/>
      <c r="JZJ110" s="229"/>
      <c r="JZK110" s="229"/>
      <c r="JZL110" s="229"/>
      <c r="JZM110" s="229"/>
      <c r="JZN110" s="229"/>
      <c r="JZO110" s="229"/>
      <c r="JZP110" s="229"/>
      <c r="JZQ110" s="229"/>
      <c r="JZR110" s="229"/>
      <c r="JZS110" s="229"/>
      <c r="JZT110" s="229"/>
      <c r="JZU110" s="229"/>
      <c r="JZV110" s="229"/>
      <c r="JZW110" s="229"/>
      <c r="JZX110" s="229"/>
      <c r="JZY110" s="229"/>
      <c r="JZZ110" s="229"/>
      <c r="KAA110" s="229"/>
      <c r="KAB110" s="229"/>
      <c r="KAC110" s="229"/>
      <c r="KAD110" s="229"/>
      <c r="KAE110" s="229"/>
      <c r="KAF110" s="229"/>
      <c r="KAG110" s="229"/>
      <c r="KAH110" s="229"/>
      <c r="KAI110" s="229"/>
      <c r="KAJ110" s="229"/>
      <c r="KAK110" s="229"/>
      <c r="KAL110" s="229"/>
      <c r="KAM110" s="229"/>
      <c r="KAN110" s="229"/>
      <c r="KAO110" s="229"/>
      <c r="KAP110" s="229"/>
      <c r="KAQ110" s="229"/>
      <c r="KAR110" s="229"/>
      <c r="KAS110" s="229"/>
      <c r="KAT110" s="229"/>
      <c r="KAU110" s="229"/>
      <c r="KAV110" s="229"/>
      <c r="KAW110" s="229"/>
      <c r="KAX110" s="229"/>
      <c r="KAY110" s="229"/>
      <c r="KAZ110" s="229"/>
      <c r="KBA110" s="229"/>
      <c r="KBB110" s="229"/>
      <c r="KBC110" s="229"/>
      <c r="KBD110" s="229"/>
      <c r="KBE110" s="229"/>
      <c r="KBF110" s="229"/>
      <c r="KBG110" s="229"/>
      <c r="KBH110" s="229"/>
      <c r="KBI110" s="229"/>
      <c r="KBJ110" s="229"/>
      <c r="KBK110" s="229"/>
      <c r="KBL110" s="229"/>
      <c r="KBM110" s="229"/>
      <c r="KBN110" s="229"/>
      <c r="KBO110" s="229"/>
      <c r="KBP110" s="229"/>
      <c r="KBQ110" s="229"/>
      <c r="KBR110" s="229"/>
      <c r="KBS110" s="229"/>
      <c r="KBT110" s="229"/>
      <c r="KBU110" s="229"/>
      <c r="KBV110" s="229"/>
      <c r="KBW110" s="229"/>
      <c r="KBX110" s="229"/>
      <c r="KBY110" s="229"/>
      <c r="KBZ110" s="229"/>
      <c r="KCA110" s="229"/>
      <c r="KCB110" s="229"/>
      <c r="KCC110" s="229"/>
      <c r="KCD110" s="229"/>
      <c r="KCE110" s="229"/>
      <c r="KCF110" s="229"/>
      <c r="KCG110" s="229"/>
      <c r="KCH110" s="229"/>
      <c r="KCI110" s="229"/>
      <c r="KCJ110" s="229"/>
      <c r="KCK110" s="229"/>
      <c r="KCL110" s="229"/>
      <c r="KCM110" s="229"/>
      <c r="KCN110" s="229"/>
      <c r="KCO110" s="229"/>
      <c r="KCP110" s="229"/>
      <c r="KCQ110" s="229"/>
      <c r="KCR110" s="229"/>
      <c r="KCS110" s="229"/>
      <c r="KCT110" s="229"/>
      <c r="KCU110" s="229"/>
      <c r="KCV110" s="229"/>
      <c r="KCW110" s="229"/>
      <c r="KCX110" s="229"/>
      <c r="KCY110" s="229"/>
      <c r="KCZ110" s="229"/>
      <c r="KDA110" s="229"/>
      <c r="KDB110" s="229"/>
      <c r="KDC110" s="229"/>
      <c r="KDD110" s="229"/>
      <c r="KDE110" s="229"/>
      <c r="KDF110" s="229"/>
      <c r="KDG110" s="229"/>
      <c r="KDH110" s="229"/>
      <c r="KDI110" s="229"/>
      <c r="KDJ110" s="229"/>
      <c r="KDK110" s="229"/>
      <c r="KDL110" s="229"/>
      <c r="KDM110" s="229"/>
      <c r="KDN110" s="229"/>
      <c r="KDO110" s="229"/>
      <c r="KDP110" s="229"/>
      <c r="KDQ110" s="229"/>
      <c r="KDR110" s="229"/>
      <c r="KDS110" s="229"/>
      <c r="KDT110" s="229"/>
      <c r="KDU110" s="229"/>
      <c r="KDV110" s="229"/>
      <c r="KDW110" s="229"/>
      <c r="KDX110" s="229"/>
      <c r="KDY110" s="229"/>
      <c r="KDZ110" s="229"/>
      <c r="KEA110" s="229"/>
      <c r="KEB110" s="229"/>
      <c r="KEC110" s="229"/>
      <c r="KED110" s="229"/>
      <c r="KEE110" s="229"/>
      <c r="KEF110" s="229"/>
      <c r="KEG110" s="229"/>
      <c r="KEH110" s="229"/>
      <c r="KEI110" s="229"/>
      <c r="KEJ110" s="229"/>
      <c r="KEK110" s="229"/>
      <c r="KEL110" s="229"/>
      <c r="KEM110" s="229"/>
      <c r="KEN110" s="229"/>
      <c r="KEO110" s="229"/>
      <c r="KEP110" s="229"/>
      <c r="KEQ110" s="229"/>
      <c r="KER110" s="229"/>
      <c r="KES110" s="229"/>
      <c r="KET110" s="229"/>
      <c r="KEU110" s="229"/>
      <c r="KEV110" s="229"/>
      <c r="KEW110" s="229"/>
      <c r="KEX110" s="229"/>
      <c r="KEY110" s="229"/>
      <c r="KEZ110" s="229"/>
      <c r="KFA110" s="229"/>
      <c r="KFB110" s="229"/>
      <c r="KFC110" s="229"/>
      <c r="KFD110" s="229"/>
      <c r="KFE110" s="229"/>
      <c r="KFF110" s="229"/>
      <c r="KFG110" s="229"/>
      <c r="KFH110" s="229"/>
      <c r="KFI110" s="229"/>
      <c r="KFJ110" s="229"/>
      <c r="KFK110" s="229"/>
      <c r="KFL110" s="229"/>
      <c r="KFM110" s="229"/>
      <c r="KFN110" s="229"/>
      <c r="KFO110" s="229"/>
      <c r="KFP110" s="229"/>
      <c r="KFQ110" s="229"/>
      <c r="KFR110" s="229"/>
      <c r="KFS110" s="229"/>
      <c r="KFT110" s="229"/>
      <c r="KFU110" s="229"/>
      <c r="KFV110" s="229"/>
      <c r="KFW110" s="229"/>
      <c r="KFX110" s="229"/>
      <c r="KFY110" s="229"/>
      <c r="KFZ110" s="229"/>
      <c r="KGA110" s="229"/>
      <c r="KGB110" s="229"/>
      <c r="KGC110" s="229"/>
      <c r="KGD110" s="229"/>
      <c r="KGE110" s="229"/>
      <c r="KGF110" s="229"/>
      <c r="KGG110" s="229"/>
      <c r="KGH110" s="229"/>
      <c r="KGI110" s="229"/>
      <c r="KGJ110" s="229"/>
      <c r="KGK110" s="229"/>
      <c r="KGL110" s="229"/>
      <c r="KGM110" s="229"/>
      <c r="KGN110" s="229"/>
      <c r="KGO110" s="229"/>
      <c r="KGP110" s="229"/>
      <c r="KGQ110" s="229"/>
      <c r="KGR110" s="229"/>
      <c r="KGS110" s="229"/>
      <c r="KGT110" s="229"/>
      <c r="KGU110" s="229"/>
      <c r="KGV110" s="229"/>
      <c r="KGW110" s="229"/>
      <c r="KGX110" s="229"/>
      <c r="KGY110" s="229"/>
      <c r="KGZ110" s="229"/>
      <c r="KHA110" s="229"/>
      <c r="KHB110" s="229"/>
      <c r="KHC110" s="229"/>
      <c r="KHD110" s="229"/>
      <c r="KHE110" s="229"/>
      <c r="KHF110" s="229"/>
      <c r="KHG110" s="229"/>
      <c r="KHH110" s="229"/>
      <c r="KHI110" s="229"/>
      <c r="KHJ110" s="229"/>
      <c r="KHK110" s="229"/>
      <c r="KHL110" s="229"/>
      <c r="KHM110" s="229"/>
      <c r="KHN110" s="229"/>
      <c r="KHO110" s="229"/>
      <c r="KHP110" s="229"/>
      <c r="KHQ110" s="229"/>
      <c r="KHR110" s="229"/>
      <c r="KHS110" s="229"/>
      <c r="KHT110" s="229"/>
      <c r="KHU110" s="229"/>
      <c r="KHV110" s="229"/>
      <c r="KHW110" s="229"/>
      <c r="KHX110" s="229"/>
      <c r="KHY110" s="229"/>
      <c r="KHZ110" s="229"/>
      <c r="KIA110" s="229"/>
      <c r="KIB110" s="229"/>
      <c r="KIC110" s="229"/>
      <c r="KID110" s="229"/>
      <c r="KIE110" s="229"/>
      <c r="KIF110" s="229"/>
      <c r="KIG110" s="229"/>
      <c r="KIH110" s="229"/>
      <c r="KII110" s="229"/>
      <c r="KIJ110" s="229"/>
      <c r="KIK110" s="229"/>
      <c r="KIL110" s="229"/>
      <c r="KIM110" s="229"/>
      <c r="KIN110" s="229"/>
      <c r="KIO110" s="229"/>
      <c r="KIP110" s="229"/>
      <c r="KIQ110" s="229"/>
      <c r="KIR110" s="229"/>
      <c r="KIS110" s="229"/>
      <c r="KIT110" s="229"/>
      <c r="KIU110" s="229"/>
      <c r="KIV110" s="229"/>
      <c r="KIW110" s="229"/>
      <c r="KIX110" s="229"/>
      <c r="KIY110" s="229"/>
      <c r="KIZ110" s="229"/>
      <c r="KJA110" s="229"/>
      <c r="KJB110" s="229"/>
      <c r="KJC110" s="229"/>
      <c r="KJD110" s="229"/>
      <c r="KJE110" s="229"/>
      <c r="KJF110" s="229"/>
      <c r="KJG110" s="229"/>
      <c r="KJH110" s="229"/>
      <c r="KJI110" s="229"/>
      <c r="KJJ110" s="229"/>
      <c r="KJK110" s="229"/>
      <c r="KJL110" s="229"/>
      <c r="KJM110" s="229"/>
      <c r="KJN110" s="229"/>
      <c r="KJO110" s="229"/>
      <c r="KJP110" s="229"/>
      <c r="KJQ110" s="229"/>
      <c r="KJR110" s="229"/>
      <c r="KJS110" s="229"/>
      <c r="KJT110" s="229"/>
      <c r="KJU110" s="229"/>
      <c r="KJV110" s="229"/>
      <c r="KJW110" s="229"/>
      <c r="KJX110" s="229"/>
      <c r="KJY110" s="229"/>
      <c r="KJZ110" s="229"/>
      <c r="KKA110" s="229"/>
      <c r="KKB110" s="229"/>
      <c r="KKC110" s="229"/>
      <c r="KKD110" s="229"/>
      <c r="KKE110" s="229"/>
      <c r="KKF110" s="229"/>
      <c r="KKG110" s="229"/>
      <c r="KKH110" s="229"/>
      <c r="KKI110" s="229"/>
      <c r="KKJ110" s="229"/>
      <c r="KKK110" s="229"/>
      <c r="KKL110" s="229"/>
      <c r="KKM110" s="229"/>
      <c r="KKN110" s="229"/>
      <c r="KKO110" s="229"/>
      <c r="KKP110" s="229"/>
      <c r="KKQ110" s="229"/>
      <c r="KKR110" s="229"/>
      <c r="KKS110" s="229"/>
      <c r="KKT110" s="229"/>
      <c r="KKU110" s="229"/>
      <c r="KKV110" s="229"/>
      <c r="KKW110" s="229"/>
      <c r="KKX110" s="229"/>
      <c r="KKY110" s="229"/>
      <c r="KKZ110" s="229"/>
      <c r="KLA110" s="229"/>
      <c r="KLB110" s="229"/>
      <c r="KLC110" s="229"/>
      <c r="KLD110" s="229"/>
      <c r="KLE110" s="229"/>
      <c r="KLF110" s="229"/>
      <c r="KLG110" s="229"/>
      <c r="KLH110" s="229"/>
      <c r="KLI110" s="229"/>
      <c r="KLJ110" s="229"/>
      <c r="KLK110" s="229"/>
      <c r="KLL110" s="229"/>
      <c r="KLM110" s="229"/>
      <c r="KLN110" s="229"/>
      <c r="KLO110" s="229"/>
      <c r="KLP110" s="229"/>
      <c r="KLQ110" s="229"/>
      <c r="KLR110" s="229"/>
      <c r="KLS110" s="229"/>
      <c r="KLT110" s="229"/>
      <c r="KLU110" s="229"/>
      <c r="KLV110" s="229"/>
      <c r="KLW110" s="229"/>
      <c r="KLX110" s="229"/>
      <c r="KLY110" s="229"/>
      <c r="KLZ110" s="229"/>
      <c r="KMA110" s="229"/>
      <c r="KMB110" s="229"/>
      <c r="KMC110" s="229"/>
      <c r="KMD110" s="229"/>
      <c r="KME110" s="229"/>
      <c r="KMF110" s="229"/>
      <c r="KMG110" s="229"/>
      <c r="KMH110" s="229"/>
      <c r="KMI110" s="229"/>
      <c r="KMJ110" s="229"/>
      <c r="KMK110" s="229"/>
      <c r="KML110" s="229"/>
      <c r="KMM110" s="229"/>
      <c r="KMN110" s="229"/>
      <c r="KMO110" s="229"/>
      <c r="KMP110" s="229"/>
      <c r="KMQ110" s="229"/>
      <c r="KMR110" s="229"/>
      <c r="KMS110" s="229"/>
      <c r="KMT110" s="229"/>
      <c r="KMU110" s="229"/>
      <c r="KMV110" s="229"/>
      <c r="KMW110" s="229"/>
      <c r="KMX110" s="229"/>
      <c r="KMY110" s="229"/>
      <c r="KMZ110" s="229"/>
      <c r="KNA110" s="229"/>
      <c r="KNB110" s="229"/>
      <c r="KNC110" s="229"/>
      <c r="KND110" s="229"/>
      <c r="KNE110" s="229"/>
      <c r="KNF110" s="229"/>
      <c r="KNG110" s="229"/>
      <c r="KNH110" s="229"/>
      <c r="KNI110" s="229"/>
      <c r="KNJ110" s="229"/>
      <c r="KNK110" s="229"/>
      <c r="KNL110" s="229"/>
      <c r="KNM110" s="229"/>
      <c r="KNN110" s="229"/>
      <c r="KNO110" s="229"/>
      <c r="KNP110" s="229"/>
      <c r="KNQ110" s="229"/>
      <c r="KNR110" s="229"/>
      <c r="KNS110" s="229"/>
      <c r="KNT110" s="229"/>
      <c r="KNU110" s="229"/>
      <c r="KNV110" s="229"/>
      <c r="KNW110" s="229"/>
      <c r="KNX110" s="229"/>
      <c r="KNY110" s="229"/>
      <c r="KNZ110" s="229"/>
      <c r="KOA110" s="229"/>
      <c r="KOB110" s="229"/>
      <c r="KOC110" s="229"/>
      <c r="KOD110" s="229"/>
      <c r="KOE110" s="229"/>
      <c r="KOF110" s="229"/>
      <c r="KOG110" s="229"/>
      <c r="KOH110" s="229"/>
      <c r="KOI110" s="229"/>
      <c r="KOJ110" s="229"/>
      <c r="KOK110" s="229"/>
      <c r="KOL110" s="229"/>
      <c r="KOM110" s="229"/>
      <c r="KON110" s="229"/>
      <c r="KOO110" s="229"/>
      <c r="KOP110" s="229"/>
      <c r="KOQ110" s="229"/>
      <c r="KOR110" s="229"/>
      <c r="KOS110" s="229"/>
      <c r="KOT110" s="229"/>
      <c r="KOU110" s="229"/>
      <c r="KOV110" s="229"/>
      <c r="KOW110" s="229"/>
      <c r="KOX110" s="229"/>
      <c r="KOY110" s="229"/>
      <c r="KOZ110" s="229"/>
      <c r="KPA110" s="229"/>
      <c r="KPB110" s="229"/>
      <c r="KPC110" s="229"/>
      <c r="KPD110" s="229"/>
      <c r="KPE110" s="229"/>
      <c r="KPF110" s="229"/>
      <c r="KPG110" s="229"/>
      <c r="KPH110" s="229"/>
      <c r="KPI110" s="229"/>
      <c r="KPJ110" s="229"/>
      <c r="KPK110" s="229"/>
      <c r="KPL110" s="229"/>
      <c r="KPM110" s="229"/>
      <c r="KPN110" s="229"/>
      <c r="KPO110" s="229"/>
      <c r="KPP110" s="229"/>
      <c r="KPQ110" s="229"/>
      <c r="KPR110" s="229"/>
      <c r="KPS110" s="229"/>
      <c r="KPT110" s="229"/>
      <c r="KPU110" s="229"/>
      <c r="KPV110" s="229"/>
      <c r="KPW110" s="229"/>
      <c r="KPX110" s="229"/>
      <c r="KPY110" s="229"/>
      <c r="KPZ110" s="229"/>
      <c r="KQA110" s="229"/>
      <c r="KQB110" s="229"/>
      <c r="KQC110" s="229"/>
      <c r="KQD110" s="229"/>
      <c r="KQE110" s="229"/>
      <c r="KQF110" s="229"/>
      <c r="KQG110" s="229"/>
      <c r="KQH110" s="229"/>
      <c r="KQI110" s="229"/>
      <c r="KQJ110" s="229"/>
      <c r="KQK110" s="229"/>
      <c r="KQL110" s="229"/>
      <c r="KQM110" s="229"/>
      <c r="KQN110" s="229"/>
      <c r="KQO110" s="229"/>
      <c r="KQP110" s="229"/>
      <c r="KQQ110" s="229"/>
      <c r="KQR110" s="229"/>
      <c r="KQS110" s="229"/>
      <c r="KQT110" s="229"/>
      <c r="KQU110" s="229"/>
      <c r="KQV110" s="229"/>
      <c r="KQW110" s="229"/>
      <c r="KQX110" s="229"/>
      <c r="KQY110" s="229"/>
      <c r="KQZ110" s="229"/>
      <c r="KRA110" s="229"/>
      <c r="KRB110" s="229"/>
      <c r="KRC110" s="229"/>
      <c r="KRD110" s="229"/>
      <c r="KRE110" s="229"/>
      <c r="KRF110" s="229"/>
      <c r="KRG110" s="229"/>
      <c r="KRH110" s="229"/>
      <c r="KRI110" s="229"/>
      <c r="KRJ110" s="229"/>
      <c r="KRK110" s="229"/>
      <c r="KRL110" s="229"/>
      <c r="KRM110" s="229"/>
      <c r="KRN110" s="229"/>
      <c r="KRO110" s="229"/>
      <c r="KRP110" s="229"/>
      <c r="KRQ110" s="229"/>
      <c r="KRR110" s="229"/>
      <c r="KRS110" s="229"/>
      <c r="KRT110" s="229"/>
      <c r="KRU110" s="229"/>
      <c r="KRV110" s="229"/>
      <c r="KRW110" s="229"/>
      <c r="KRX110" s="229"/>
      <c r="KRY110" s="229"/>
      <c r="KRZ110" s="229"/>
      <c r="KSA110" s="229"/>
      <c r="KSB110" s="229"/>
      <c r="KSC110" s="229"/>
      <c r="KSD110" s="229"/>
      <c r="KSE110" s="229"/>
      <c r="KSF110" s="229"/>
      <c r="KSG110" s="229"/>
      <c r="KSH110" s="229"/>
      <c r="KSI110" s="229"/>
      <c r="KSJ110" s="229"/>
      <c r="KSK110" s="229"/>
      <c r="KSL110" s="229"/>
      <c r="KSM110" s="229"/>
      <c r="KSN110" s="229"/>
      <c r="KSO110" s="229"/>
      <c r="KSP110" s="229"/>
      <c r="KSQ110" s="229"/>
      <c r="KSR110" s="229"/>
      <c r="KSS110" s="229"/>
      <c r="KST110" s="229"/>
      <c r="KSU110" s="229"/>
      <c r="KSV110" s="229"/>
      <c r="KSW110" s="229"/>
      <c r="KSX110" s="229"/>
      <c r="KSY110" s="229"/>
      <c r="KSZ110" s="229"/>
      <c r="KTA110" s="229"/>
      <c r="KTB110" s="229"/>
      <c r="KTC110" s="229"/>
      <c r="KTD110" s="229"/>
      <c r="KTE110" s="229"/>
      <c r="KTF110" s="229"/>
      <c r="KTG110" s="229"/>
      <c r="KTH110" s="229"/>
      <c r="KTI110" s="229"/>
      <c r="KTJ110" s="229"/>
      <c r="KTK110" s="229"/>
      <c r="KTL110" s="229"/>
      <c r="KTM110" s="229"/>
      <c r="KTN110" s="229"/>
      <c r="KTO110" s="229"/>
      <c r="KTP110" s="229"/>
      <c r="KTQ110" s="229"/>
      <c r="KTR110" s="229"/>
      <c r="KTS110" s="229"/>
      <c r="KTT110" s="229"/>
      <c r="KTU110" s="229"/>
      <c r="KTV110" s="229"/>
      <c r="KTW110" s="229"/>
      <c r="KTX110" s="229"/>
      <c r="KTY110" s="229"/>
      <c r="KTZ110" s="229"/>
      <c r="KUA110" s="229"/>
      <c r="KUB110" s="229"/>
      <c r="KUC110" s="229"/>
      <c r="KUD110" s="229"/>
      <c r="KUE110" s="229"/>
      <c r="KUF110" s="229"/>
      <c r="KUG110" s="229"/>
      <c r="KUH110" s="229"/>
      <c r="KUI110" s="229"/>
      <c r="KUJ110" s="229"/>
      <c r="KUK110" s="229"/>
      <c r="KUL110" s="229"/>
      <c r="KUM110" s="229"/>
      <c r="KUN110" s="229"/>
      <c r="KUO110" s="229"/>
      <c r="KUP110" s="229"/>
      <c r="KUQ110" s="229"/>
      <c r="KUR110" s="229"/>
      <c r="KUS110" s="229"/>
      <c r="KUT110" s="229"/>
      <c r="KUU110" s="229"/>
      <c r="KUV110" s="229"/>
      <c r="KUW110" s="229"/>
      <c r="KUX110" s="229"/>
      <c r="KUY110" s="229"/>
      <c r="KUZ110" s="229"/>
      <c r="KVA110" s="229"/>
      <c r="KVB110" s="229"/>
      <c r="KVC110" s="229"/>
      <c r="KVD110" s="229"/>
      <c r="KVE110" s="229"/>
      <c r="KVF110" s="229"/>
      <c r="KVG110" s="229"/>
      <c r="KVH110" s="229"/>
      <c r="KVI110" s="229"/>
      <c r="KVJ110" s="229"/>
      <c r="KVK110" s="229"/>
      <c r="KVL110" s="229"/>
      <c r="KVM110" s="229"/>
      <c r="KVN110" s="229"/>
      <c r="KVO110" s="229"/>
      <c r="KVP110" s="229"/>
      <c r="KVQ110" s="229"/>
      <c r="KVR110" s="229"/>
      <c r="KVS110" s="229"/>
      <c r="KVT110" s="229"/>
      <c r="KVU110" s="229"/>
      <c r="KVV110" s="229"/>
      <c r="KVW110" s="229"/>
      <c r="KVX110" s="229"/>
      <c r="KVY110" s="229"/>
      <c r="KVZ110" s="229"/>
      <c r="KWA110" s="229"/>
      <c r="KWB110" s="229"/>
      <c r="KWC110" s="229"/>
      <c r="KWD110" s="229"/>
      <c r="KWE110" s="229"/>
      <c r="KWF110" s="229"/>
      <c r="KWG110" s="229"/>
      <c r="KWH110" s="229"/>
      <c r="KWI110" s="229"/>
      <c r="KWJ110" s="229"/>
      <c r="KWK110" s="229"/>
      <c r="KWL110" s="229"/>
      <c r="KWM110" s="229"/>
      <c r="KWN110" s="229"/>
      <c r="KWO110" s="229"/>
      <c r="KWP110" s="229"/>
      <c r="KWQ110" s="229"/>
      <c r="KWR110" s="229"/>
      <c r="KWS110" s="229"/>
      <c r="KWT110" s="229"/>
      <c r="KWU110" s="229"/>
      <c r="KWV110" s="229"/>
      <c r="KWW110" s="229"/>
      <c r="KWX110" s="229"/>
      <c r="KWY110" s="229"/>
      <c r="KWZ110" s="229"/>
      <c r="KXA110" s="229"/>
      <c r="KXB110" s="229"/>
      <c r="KXC110" s="229"/>
      <c r="KXD110" s="229"/>
      <c r="KXE110" s="229"/>
      <c r="KXF110" s="229"/>
      <c r="KXG110" s="229"/>
      <c r="KXH110" s="229"/>
      <c r="KXI110" s="229"/>
      <c r="KXJ110" s="229"/>
      <c r="KXK110" s="229"/>
      <c r="KXL110" s="229"/>
      <c r="KXM110" s="229"/>
      <c r="KXN110" s="229"/>
      <c r="KXO110" s="229"/>
      <c r="KXP110" s="229"/>
      <c r="KXQ110" s="229"/>
      <c r="KXR110" s="229"/>
      <c r="KXS110" s="229"/>
      <c r="KXT110" s="229"/>
      <c r="KXU110" s="229"/>
      <c r="KXV110" s="229"/>
      <c r="KXW110" s="229"/>
      <c r="KXX110" s="229"/>
      <c r="KXY110" s="229"/>
      <c r="KXZ110" s="229"/>
      <c r="KYA110" s="229"/>
      <c r="KYB110" s="229"/>
      <c r="KYC110" s="229"/>
      <c r="KYD110" s="229"/>
      <c r="KYE110" s="229"/>
      <c r="KYF110" s="229"/>
      <c r="KYG110" s="229"/>
      <c r="KYH110" s="229"/>
      <c r="KYI110" s="229"/>
      <c r="KYJ110" s="229"/>
      <c r="KYK110" s="229"/>
      <c r="KYL110" s="229"/>
      <c r="KYM110" s="229"/>
      <c r="KYN110" s="229"/>
      <c r="KYO110" s="229"/>
      <c r="KYP110" s="229"/>
      <c r="KYQ110" s="229"/>
      <c r="KYR110" s="229"/>
      <c r="KYS110" s="229"/>
      <c r="KYT110" s="229"/>
      <c r="KYU110" s="229"/>
      <c r="KYV110" s="229"/>
      <c r="KYW110" s="229"/>
      <c r="KYX110" s="229"/>
      <c r="KYY110" s="229"/>
      <c r="KYZ110" s="229"/>
      <c r="KZA110" s="229"/>
      <c r="KZB110" s="229"/>
      <c r="KZC110" s="229"/>
      <c r="KZD110" s="229"/>
      <c r="KZE110" s="229"/>
      <c r="KZF110" s="229"/>
      <c r="KZG110" s="229"/>
      <c r="KZH110" s="229"/>
      <c r="KZI110" s="229"/>
      <c r="KZJ110" s="229"/>
      <c r="KZK110" s="229"/>
      <c r="KZL110" s="229"/>
      <c r="KZM110" s="229"/>
      <c r="KZN110" s="229"/>
      <c r="KZO110" s="229"/>
      <c r="KZP110" s="229"/>
      <c r="KZQ110" s="229"/>
      <c r="KZR110" s="229"/>
      <c r="KZS110" s="229"/>
      <c r="KZT110" s="229"/>
      <c r="KZU110" s="229"/>
      <c r="KZV110" s="229"/>
      <c r="KZW110" s="229"/>
      <c r="KZX110" s="229"/>
      <c r="KZY110" s="229"/>
      <c r="KZZ110" s="229"/>
      <c r="LAA110" s="229"/>
      <c r="LAB110" s="229"/>
      <c r="LAC110" s="229"/>
      <c r="LAD110" s="229"/>
      <c r="LAE110" s="229"/>
      <c r="LAF110" s="229"/>
      <c r="LAG110" s="229"/>
      <c r="LAH110" s="229"/>
      <c r="LAI110" s="229"/>
      <c r="LAJ110" s="229"/>
      <c r="LAK110" s="229"/>
      <c r="LAL110" s="229"/>
      <c r="LAM110" s="229"/>
      <c r="LAN110" s="229"/>
      <c r="LAO110" s="229"/>
      <c r="LAP110" s="229"/>
      <c r="LAQ110" s="229"/>
      <c r="LAR110" s="229"/>
      <c r="LAS110" s="229"/>
      <c r="LAT110" s="229"/>
      <c r="LAU110" s="229"/>
      <c r="LAV110" s="229"/>
      <c r="LAW110" s="229"/>
      <c r="LAX110" s="229"/>
      <c r="LAY110" s="229"/>
      <c r="LAZ110" s="229"/>
      <c r="LBA110" s="229"/>
      <c r="LBB110" s="229"/>
      <c r="LBC110" s="229"/>
      <c r="LBD110" s="229"/>
      <c r="LBE110" s="229"/>
      <c r="LBF110" s="229"/>
      <c r="LBG110" s="229"/>
      <c r="LBH110" s="229"/>
      <c r="LBI110" s="229"/>
      <c r="LBJ110" s="229"/>
      <c r="LBK110" s="229"/>
      <c r="LBL110" s="229"/>
      <c r="LBM110" s="229"/>
      <c r="LBN110" s="229"/>
      <c r="LBO110" s="229"/>
      <c r="LBP110" s="229"/>
      <c r="LBQ110" s="229"/>
      <c r="LBR110" s="229"/>
      <c r="LBS110" s="229"/>
      <c r="LBT110" s="229"/>
      <c r="LBU110" s="229"/>
      <c r="LBV110" s="229"/>
      <c r="LBW110" s="229"/>
      <c r="LBX110" s="229"/>
      <c r="LBY110" s="229"/>
      <c r="LBZ110" s="229"/>
      <c r="LCA110" s="229"/>
      <c r="LCB110" s="229"/>
      <c r="LCC110" s="229"/>
      <c r="LCD110" s="229"/>
      <c r="LCE110" s="229"/>
      <c r="LCF110" s="229"/>
      <c r="LCG110" s="229"/>
      <c r="LCH110" s="229"/>
      <c r="LCI110" s="229"/>
      <c r="LCJ110" s="229"/>
      <c r="LCK110" s="229"/>
      <c r="LCL110" s="229"/>
      <c r="LCM110" s="229"/>
      <c r="LCN110" s="229"/>
      <c r="LCO110" s="229"/>
      <c r="LCP110" s="229"/>
      <c r="LCQ110" s="229"/>
      <c r="LCR110" s="229"/>
      <c r="LCS110" s="229"/>
      <c r="LCT110" s="229"/>
      <c r="LCU110" s="229"/>
      <c r="LCV110" s="229"/>
      <c r="LCW110" s="229"/>
      <c r="LCX110" s="229"/>
      <c r="LCY110" s="229"/>
      <c r="LCZ110" s="229"/>
      <c r="LDA110" s="229"/>
      <c r="LDB110" s="229"/>
      <c r="LDC110" s="229"/>
      <c r="LDD110" s="229"/>
      <c r="LDE110" s="229"/>
      <c r="LDF110" s="229"/>
      <c r="LDG110" s="229"/>
      <c r="LDH110" s="229"/>
      <c r="LDI110" s="229"/>
      <c r="LDJ110" s="229"/>
      <c r="LDK110" s="229"/>
      <c r="LDL110" s="229"/>
      <c r="LDM110" s="229"/>
      <c r="LDN110" s="229"/>
      <c r="LDO110" s="229"/>
      <c r="LDP110" s="229"/>
      <c r="LDQ110" s="229"/>
      <c r="LDR110" s="229"/>
      <c r="LDS110" s="229"/>
      <c r="LDT110" s="229"/>
      <c r="LDU110" s="229"/>
      <c r="LDV110" s="229"/>
      <c r="LDW110" s="229"/>
      <c r="LDX110" s="229"/>
      <c r="LDY110" s="229"/>
      <c r="LDZ110" s="229"/>
      <c r="LEA110" s="229"/>
      <c r="LEB110" s="229"/>
      <c r="LEC110" s="229"/>
      <c r="LED110" s="229"/>
      <c r="LEE110" s="229"/>
      <c r="LEF110" s="229"/>
      <c r="LEG110" s="229"/>
      <c r="LEH110" s="229"/>
      <c r="LEI110" s="229"/>
      <c r="LEJ110" s="229"/>
      <c r="LEK110" s="229"/>
      <c r="LEL110" s="229"/>
      <c r="LEM110" s="229"/>
      <c r="LEN110" s="229"/>
      <c r="LEO110" s="229"/>
      <c r="LEP110" s="229"/>
      <c r="LEQ110" s="229"/>
      <c r="LER110" s="229"/>
      <c r="LES110" s="229"/>
      <c r="LET110" s="229"/>
      <c r="LEU110" s="229"/>
      <c r="LEV110" s="229"/>
      <c r="LEW110" s="229"/>
      <c r="LEX110" s="229"/>
      <c r="LEY110" s="229"/>
      <c r="LEZ110" s="229"/>
      <c r="LFA110" s="229"/>
      <c r="LFB110" s="229"/>
      <c r="LFC110" s="229"/>
      <c r="LFD110" s="229"/>
      <c r="LFE110" s="229"/>
      <c r="LFF110" s="229"/>
      <c r="LFG110" s="229"/>
      <c r="LFH110" s="229"/>
      <c r="LFI110" s="229"/>
      <c r="LFJ110" s="229"/>
      <c r="LFK110" s="229"/>
      <c r="LFL110" s="229"/>
      <c r="LFM110" s="229"/>
      <c r="LFN110" s="229"/>
      <c r="LFO110" s="229"/>
      <c r="LFP110" s="229"/>
      <c r="LFQ110" s="229"/>
      <c r="LFR110" s="229"/>
      <c r="LFS110" s="229"/>
      <c r="LFT110" s="229"/>
      <c r="LFU110" s="229"/>
      <c r="LFV110" s="229"/>
      <c r="LFW110" s="229"/>
      <c r="LFX110" s="229"/>
      <c r="LFY110" s="229"/>
      <c r="LFZ110" s="229"/>
      <c r="LGA110" s="229"/>
      <c r="LGB110" s="229"/>
      <c r="LGC110" s="229"/>
      <c r="LGD110" s="229"/>
      <c r="LGE110" s="229"/>
      <c r="LGF110" s="229"/>
      <c r="LGG110" s="229"/>
      <c r="LGH110" s="229"/>
      <c r="LGI110" s="229"/>
      <c r="LGJ110" s="229"/>
      <c r="LGK110" s="229"/>
      <c r="LGL110" s="229"/>
      <c r="LGM110" s="229"/>
      <c r="LGN110" s="229"/>
      <c r="LGO110" s="229"/>
      <c r="LGP110" s="229"/>
      <c r="LGQ110" s="229"/>
      <c r="LGR110" s="229"/>
      <c r="LGS110" s="229"/>
      <c r="LGT110" s="229"/>
      <c r="LGU110" s="229"/>
      <c r="LGV110" s="229"/>
      <c r="LGW110" s="229"/>
      <c r="LGX110" s="229"/>
      <c r="LGY110" s="229"/>
      <c r="LGZ110" s="229"/>
      <c r="LHA110" s="229"/>
      <c r="LHB110" s="229"/>
      <c r="LHC110" s="229"/>
      <c r="LHD110" s="229"/>
      <c r="LHE110" s="229"/>
      <c r="LHF110" s="229"/>
      <c r="LHG110" s="229"/>
      <c r="LHH110" s="229"/>
      <c r="LHI110" s="229"/>
      <c r="LHJ110" s="229"/>
      <c r="LHK110" s="229"/>
      <c r="LHL110" s="229"/>
      <c r="LHM110" s="229"/>
      <c r="LHN110" s="229"/>
      <c r="LHO110" s="229"/>
      <c r="LHP110" s="229"/>
      <c r="LHQ110" s="229"/>
      <c r="LHR110" s="229"/>
      <c r="LHS110" s="229"/>
      <c r="LHT110" s="229"/>
      <c r="LHU110" s="229"/>
      <c r="LHV110" s="229"/>
      <c r="LHW110" s="229"/>
      <c r="LHX110" s="229"/>
      <c r="LHY110" s="229"/>
      <c r="LHZ110" s="229"/>
      <c r="LIA110" s="229"/>
      <c r="LIB110" s="229"/>
      <c r="LIC110" s="229"/>
      <c r="LID110" s="229"/>
      <c r="LIE110" s="229"/>
      <c r="LIF110" s="229"/>
      <c r="LIG110" s="229"/>
      <c r="LIH110" s="229"/>
      <c r="LII110" s="229"/>
      <c r="LIJ110" s="229"/>
      <c r="LIK110" s="229"/>
      <c r="LIL110" s="229"/>
      <c r="LIM110" s="229"/>
      <c r="LIN110" s="229"/>
      <c r="LIO110" s="229"/>
      <c r="LIP110" s="229"/>
      <c r="LIQ110" s="229"/>
      <c r="LIR110" s="229"/>
      <c r="LIS110" s="229"/>
      <c r="LIT110" s="229"/>
      <c r="LIU110" s="229"/>
      <c r="LIV110" s="229"/>
      <c r="LIW110" s="229"/>
      <c r="LIX110" s="229"/>
      <c r="LIY110" s="229"/>
      <c r="LIZ110" s="229"/>
      <c r="LJA110" s="229"/>
      <c r="LJB110" s="229"/>
      <c r="LJC110" s="229"/>
      <c r="LJD110" s="229"/>
      <c r="LJE110" s="229"/>
      <c r="LJF110" s="229"/>
      <c r="LJG110" s="229"/>
      <c r="LJH110" s="229"/>
      <c r="LJI110" s="229"/>
      <c r="LJJ110" s="229"/>
      <c r="LJK110" s="229"/>
      <c r="LJL110" s="229"/>
      <c r="LJM110" s="229"/>
      <c r="LJN110" s="229"/>
      <c r="LJO110" s="229"/>
      <c r="LJP110" s="229"/>
      <c r="LJQ110" s="229"/>
      <c r="LJR110" s="229"/>
      <c r="LJS110" s="229"/>
      <c r="LJT110" s="229"/>
      <c r="LJU110" s="229"/>
      <c r="LJV110" s="229"/>
      <c r="LJW110" s="229"/>
      <c r="LJX110" s="229"/>
      <c r="LJY110" s="229"/>
      <c r="LJZ110" s="229"/>
      <c r="LKA110" s="229"/>
      <c r="LKB110" s="229"/>
      <c r="LKC110" s="229"/>
      <c r="LKD110" s="229"/>
      <c r="LKE110" s="229"/>
      <c r="LKF110" s="229"/>
      <c r="LKG110" s="229"/>
      <c r="LKH110" s="229"/>
      <c r="LKI110" s="229"/>
      <c r="LKJ110" s="229"/>
      <c r="LKK110" s="229"/>
      <c r="LKL110" s="229"/>
      <c r="LKM110" s="229"/>
      <c r="LKN110" s="229"/>
      <c r="LKO110" s="229"/>
      <c r="LKP110" s="229"/>
      <c r="LKQ110" s="229"/>
      <c r="LKR110" s="229"/>
      <c r="LKS110" s="229"/>
      <c r="LKT110" s="229"/>
      <c r="LKU110" s="229"/>
      <c r="LKV110" s="229"/>
      <c r="LKW110" s="229"/>
      <c r="LKX110" s="229"/>
      <c r="LKY110" s="229"/>
      <c r="LKZ110" s="229"/>
      <c r="LLA110" s="229"/>
      <c r="LLB110" s="229"/>
      <c r="LLC110" s="229"/>
      <c r="LLD110" s="229"/>
      <c r="LLE110" s="229"/>
      <c r="LLF110" s="229"/>
      <c r="LLG110" s="229"/>
      <c r="LLH110" s="229"/>
      <c r="LLI110" s="229"/>
      <c r="LLJ110" s="229"/>
      <c r="LLK110" s="229"/>
      <c r="LLL110" s="229"/>
      <c r="LLM110" s="229"/>
      <c r="LLN110" s="229"/>
      <c r="LLO110" s="229"/>
      <c r="LLP110" s="229"/>
      <c r="LLQ110" s="229"/>
      <c r="LLR110" s="229"/>
      <c r="LLS110" s="229"/>
      <c r="LLT110" s="229"/>
      <c r="LLU110" s="229"/>
      <c r="LLV110" s="229"/>
      <c r="LLW110" s="229"/>
      <c r="LLX110" s="229"/>
      <c r="LLY110" s="229"/>
      <c r="LLZ110" s="229"/>
      <c r="LMA110" s="229"/>
      <c r="LMB110" s="229"/>
      <c r="LMC110" s="229"/>
      <c r="LMD110" s="229"/>
      <c r="LME110" s="229"/>
      <c r="LMF110" s="229"/>
      <c r="LMG110" s="229"/>
      <c r="LMH110" s="229"/>
      <c r="LMI110" s="229"/>
      <c r="LMJ110" s="229"/>
      <c r="LMK110" s="229"/>
      <c r="LML110" s="229"/>
      <c r="LMM110" s="229"/>
      <c r="LMN110" s="229"/>
      <c r="LMO110" s="229"/>
      <c r="LMP110" s="229"/>
      <c r="LMQ110" s="229"/>
      <c r="LMR110" s="229"/>
      <c r="LMS110" s="229"/>
      <c r="LMT110" s="229"/>
      <c r="LMU110" s="229"/>
      <c r="LMV110" s="229"/>
      <c r="LMW110" s="229"/>
      <c r="LMX110" s="229"/>
      <c r="LMY110" s="229"/>
      <c r="LMZ110" s="229"/>
      <c r="LNA110" s="229"/>
      <c r="LNB110" s="229"/>
      <c r="LNC110" s="229"/>
      <c r="LND110" s="229"/>
      <c r="LNE110" s="229"/>
      <c r="LNF110" s="229"/>
      <c r="LNG110" s="229"/>
      <c r="LNH110" s="229"/>
      <c r="LNI110" s="229"/>
      <c r="LNJ110" s="229"/>
      <c r="LNK110" s="229"/>
      <c r="LNL110" s="229"/>
      <c r="LNM110" s="229"/>
      <c r="LNN110" s="229"/>
      <c r="LNO110" s="229"/>
      <c r="LNP110" s="229"/>
      <c r="LNQ110" s="229"/>
      <c r="LNR110" s="229"/>
      <c r="LNS110" s="229"/>
      <c r="LNT110" s="229"/>
      <c r="LNU110" s="229"/>
      <c r="LNV110" s="229"/>
      <c r="LNW110" s="229"/>
      <c r="LNX110" s="229"/>
      <c r="LNY110" s="229"/>
      <c r="LNZ110" s="229"/>
      <c r="LOA110" s="229"/>
      <c r="LOB110" s="229"/>
      <c r="LOC110" s="229"/>
      <c r="LOD110" s="229"/>
      <c r="LOE110" s="229"/>
      <c r="LOF110" s="229"/>
      <c r="LOG110" s="229"/>
      <c r="LOH110" s="229"/>
      <c r="LOI110" s="229"/>
      <c r="LOJ110" s="229"/>
      <c r="LOK110" s="229"/>
      <c r="LOL110" s="229"/>
      <c r="LOM110" s="229"/>
      <c r="LON110" s="229"/>
      <c r="LOO110" s="229"/>
      <c r="LOP110" s="229"/>
      <c r="LOQ110" s="229"/>
      <c r="LOR110" s="229"/>
      <c r="LOS110" s="229"/>
      <c r="LOT110" s="229"/>
      <c r="LOU110" s="229"/>
      <c r="LOV110" s="229"/>
      <c r="LOW110" s="229"/>
      <c r="LOX110" s="229"/>
      <c r="LOY110" s="229"/>
      <c r="LOZ110" s="229"/>
      <c r="LPA110" s="229"/>
      <c r="LPB110" s="229"/>
      <c r="LPC110" s="229"/>
      <c r="LPD110" s="229"/>
      <c r="LPE110" s="229"/>
      <c r="LPF110" s="229"/>
      <c r="LPG110" s="229"/>
      <c r="LPH110" s="229"/>
      <c r="LPI110" s="229"/>
      <c r="LPJ110" s="229"/>
      <c r="LPK110" s="229"/>
      <c r="LPL110" s="229"/>
      <c r="LPM110" s="229"/>
      <c r="LPN110" s="229"/>
      <c r="LPO110" s="229"/>
      <c r="LPP110" s="229"/>
      <c r="LPQ110" s="229"/>
      <c r="LPR110" s="229"/>
      <c r="LPS110" s="229"/>
      <c r="LPT110" s="229"/>
      <c r="LPU110" s="229"/>
      <c r="LPV110" s="229"/>
      <c r="LPW110" s="229"/>
      <c r="LPX110" s="229"/>
      <c r="LPY110" s="229"/>
      <c r="LPZ110" s="229"/>
      <c r="LQA110" s="229"/>
      <c r="LQB110" s="229"/>
      <c r="LQC110" s="229"/>
      <c r="LQD110" s="229"/>
      <c r="LQE110" s="229"/>
      <c r="LQF110" s="229"/>
      <c r="LQG110" s="229"/>
      <c r="LQH110" s="229"/>
      <c r="LQI110" s="229"/>
      <c r="LQJ110" s="229"/>
      <c r="LQK110" s="229"/>
      <c r="LQL110" s="229"/>
      <c r="LQM110" s="229"/>
      <c r="LQN110" s="229"/>
      <c r="LQO110" s="229"/>
      <c r="LQP110" s="229"/>
      <c r="LQQ110" s="229"/>
      <c r="LQR110" s="229"/>
      <c r="LQS110" s="229"/>
      <c r="LQT110" s="229"/>
      <c r="LQU110" s="229"/>
      <c r="LQV110" s="229"/>
      <c r="LQW110" s="229"/>
      <c r="LQX110" s="229"/>
      <c r="LQY110" s="229"/>
      <c r="LQZ110" s="229"/>
      <c r="LRA110" s="229"/>
      <c r="LRB110" s="229"/>
      <c r="LRC110" s="229"/>
      <c r="LRD110" s="229"/>
      <c r="LRE110" s="229"/>
      <c r="LRF110" s="229"/>
      <c r="LRG110" s="229"/>
      <c r="LRH110" s="229"/>
      <c r="LRI110" s="229"/>
      <c r="LRJ110" s="229"/>
      <c r="LRK110" s="229"/>
      <c r="LRL110" s="229"/>
      <c r="LRM110" s="229"/>
      <c r="LRN110" s="229"/>
      <c r="LRO110" s="229"/>
      <c r="LRP110" s="229"/>
      <c r="LRQ110" s="229"/>
      <c r="LRR110" s="229"/>
      <c r="LRS110" s="229"/>
      <c r="LRT110" s="229"/>
      <c r="LRU110" s="229"/>
      <c r="LRV110" s="229"/>
      <c r="LRW110" s="229"/>
      <c r="LRX110" s="229"/>
      <c r="LRY110" s="229"/>
      <c r="LRZ110" s="229"/>
      <c r="LSA110" s="229"/>
      <c r="LSB110" s="229"/>
      <c r="LSC110" s="229"/>
      <c r="LSD110" s="229"/>
      <c r="LSE110" s="229"/>
      <c r="LSF110" s="229"/>
      <c r="LSG110" s="229"/>
      <c r="LSH110" s="229"/>
      <c r="LSI110" s="229"/>
      <c r="LSJ110" s="229"/>
      <c r="LSK110" s="229"/>
      <c r="LSL110" s="229"/>
      <c r="LSM110" s="229"/>
      <c r="LSN110" s="229"/>
      <c r="LSO110" s="229"/>
      <c r="LSP110" s="229"/>
      <c r="LSQ110" s="229"/>
      <c r="LSR110" s="229"/>
      <c r="LSS110" s="229"/>
      <c r="LST110" s="229"/>
      <c r="LSU110" s="229"/>
      <c r="LSV110" s="229"/>
      <c r="LSW110" s="229"/>
      <c r="LSX110" s="229"/>
      <c r="LSY110" s="229"/>
      <c r="LSZ110" s="229"/>
      <c r="LTA110" s="229"/>
      <c r="LTB110" s="229"/>
      <c r="LTC110" s="229"/>
      <c r="LTD110" s="229"/>
      <c r="LTE110" s="229"/>
      <c r="LTF110" s="229"/>
      <c r="LTG110" s="229"/>
      <c r="LTH110" s="229"/>
      <c r="LTI110" s="229"/>
      <c r="LTJ110" s="229"/>
      <c r="LTK110" s="229"/>
      <c r="LTL110" s="229"/>
      <c r="LTM110" s="229"/>
      <c r="LTN110" s="229"/>
      <c r="LTO110" s="229"/>
      <c r="LTP110" s="229"/>
      <c r="LTQ110" s="229"/>
      <c r="LTR110" s="229"/>
      <c r="LTS110" s="229"/>
      <c r="LTT110" s="229"/>
      <c r="LTU110" s="229"/>
      <c r="LTV110" s="229"/>
      <c r="LTW110" s="229"/>
      <c r="LTX110" s="229"/>
      <c r="LTY110" s="229"/>
      <c r="LTZ110" s="229"/>
      <c r="LUA110" s="229"/>
      <c r="LUB110" s="229"/>
      <c r="LUC110" s="229"/>
      <c r="LUD110" s="229"/>
      <c r="LUE110" s="229"/>
      <c r="LUF110" s="229"/>
      <c r="LUG110" s="229"/>
      <c r="LUH110" s="229"/>
      <c r="LUI110" s="229"/>
      <c r="LUJ110" s="229"/>
      <c r="LUK110" s="229"/>
      <c r="LUL110" s="229"/>
      <c r="LUM110" s="229"/>
      <c r="LUN110" s="229"/>
      <c r="LUO110" s="229"/>
      <c r="LUP110" s="229"/>
      <c r="LUQ110" s="229"/>
      <c r="LUR110" s="229"/>
      <c r="LUS110" s="229"/>
      <c r="LUT110" s="229"/>
      <c r="LUU110" s="229"/>
      <c r="LUV110" s="229"/>
      <c r="LUW110" s="229"/>
      <c r="LUX110" s="229"/>
      <c r="LUY110" s="229"/>
      <c r="LUZ110" s="229"/>
      <c r="LVA110" s="229"/>
      <c r="LVB110" s="229"/>
      <c r="LVC110" s="229"/>
      <c r="LVD110" s="229"/>
      <c r="LVE110" s="229"/>
      <c r="LVF110" s="229"/>
      <c r="LVG110" s="229"/>
      <c r="LVH110" s="229"/>
      <c r="LVI110" s="229"/>
      <c r="LVJ110" s="229"/>
      <c r="LVK110" s="229"/>
      <c r="LVL110" s="229"/>
      <c r="LVM110" s="229"/>
      <c r="LVN110" s="229"/>
      <c r="LVO110" s="229"/>
      <c r="LVP110" s="229"/>
      <c r="LVQ110" s="229"/>
      <c r="LVR110" s="229"/>
      <c r="LVS110" s="229"/>
      <c r="LVT110" s="229"/>
      <c r="LVU110" s="229"/>
      <c r="LVV110" s="229"/>
      <c r="LVW110" s="229"/>
      <c r="LVX110" s="229"/>
      <c r="LVY110" s="229"/>
      <c r="LVZ110" s="229"/>
      <c r="LWA110" s="229"/>
      <c r="LWB110" s="229"/>
      <c r="LWC110" s="229"/>
      <c r="LWD110" s="229"/>
      <c r="LWE110" s="229"/>
      <c r="LWF110" s="229"/>
      <c r="LWG110" s="229"/>
      <c r="LWH110" s="229"/>
      <c r="LWI110" s="229"/>
      <c r="LWJ110" s="229"/>
      <c r="LWK110" s="229"/>
      <c r="LWL110" s="229"/>
      <c r="LWM110" s="229"/>
      <c r="LWN110" s="229"/>
      <c r="LWO110" s="229"/>
      <c r="LWP110" s="229"/>
      <c r="LWQ110" s="229"/>
      <c r="LWR110" s="229"/>
      <c r="LWS110" s="229"/>
      <c r="LWT110" s="229"/>
      <c r="LWU110" s="229"/>
      <c r="LWV110" s="229"/>
      <c r="LWW110" s="229"/>
      <c r="LWX110" s="229"/>
      <c r="LWY110" s="229"/>
      <c r="LWZ110" s="229"/>
      <c r="LXA110" s="229"/>
      <c r="LXB110" s="229"/>
      <c r="LXC110" s="229"/>
      <c r="LXD110" s="229"/>
      <c r="LXE110" s="229"/>
      <c r="LXF110" s="229"/>
      <c r="LXG110" s="229"/>
      <c r="LXH110" s="229"/>
      <c r="LXI110" s="229"/>
      <c r="LXJ110" s="229"/>
      <c r="LXK110" s="229"/>
      <c r="LXL110" s="229"/>
      <c r="LXM110" s="229"/>
      <c r="LXN110" s="229"/>
      <c r="LXO110" s="229"/>
      <c r="LXP110" s="229"/>
      <c r="LXQ110" s="229"/>
      <c r="LXR110" s="229"/>
      <c r="LXS110" s="229"/>
      <c r="LXT110" s="229"/>
      <c r="LXU110" s="229"/>
      <c r="LXV110" s="229"/>
      <c r="LXW110" s="229"/>
      <c r="LXX110" s="229"/>
      <c r="LXY110" s="229"/>
      <c r="LXZ110" s="229"/>
      <c r="LYA110" s="229"/>
      <c r="LYB110" s="229"/>
      <c r="LYC110" s="229"/>
      <c r="LYD110" s="229"/>
      <c r="LYE110" s="229"/>
      <c r="LYF110" s="229"/>
      <c r="LYG110" s="229"/>
      <c r="LYH110" s="229"/>
      <c r="LYI110" s="229"/>
      <c r="LYJ110" s="229"/>
      <c r="LYK110" s="229"/>
      <c r="LYL110" s="229"/>
      <c r="LYM110" s="229"/>
      <c r="LYN110" s="229"/>
      <c r="LYO110" s="229"/>
      <c r="LYP110" s="229"/>
      <c r="LYQ110" s="229"/>
      <c r="LYR110" s="229"/>
      <c r="LYS110" s="229"/>
      <c r="LYT110" s="229"/>
      <c r="LYU110" s="229"/>
      <c r="LYV110" s="229"/>
      <c r="LYW110" s="229"/>
      <c r="LYX110" s="229"/>
      <c r="LYY110" s="229"/>
      <c r="LYZ110" s="229"/>
      <c r="LZA110" s="229"/>
      <c r="LZB110" s="229"/>
      <c r="LZC110" s="229"/>
      <c r="LZD110" s="229"/>
      <c r="LZE110" s="229"/>
      <c r="LZF110" s="229"/>
      <c r="LZG110" s="229"/>
      <c r="LZH110" s="229"/>
      <c r="LZI110" s="229"/>
      <c r="LZJ110" s="229"/>
      <c r="LZK110" s="229"/>
      <c r="LZL110" s="229"/>
      <c r="LZM110" s="229"/>
      <c r="LZN110" s="229"/>
      <c r="LZO110" s="229"/>
      <c r="LZP110" s="229"/>
      <c r="LZQ110" s="229"/>
      <c r="LZR110" s="229"/>
      <c r="LZS110" s="229"/>
      <c r="LZT110" s="229"/>
      <c r="LZU110" s="229"/>
      <c r="LZV110" s="229"/>
      <c r="LZW110" s="229"/>
      <c r="LZX110" s="229"/>
      <c r="LZY110" s="229"/>
      <c r="LZZ110" s="229"/>
      <c r="MAA110" s="229"/>
      <c r="MAB110" s="229"/>
      <c r="MAC110" s="229"/>
      <c r="MAD110" s="229"/>
      <c r="MAE110" s="229"/>
      <c r="MAF110" s="229"/>
      <c r="MAG110" s="229"/>
      <c r="MAH110" s="229"/>
      <c r="MAI110" s="229"/>
      <c r="MAJ110" s="229"/>
      <c r="MAK110" s="229"/>
      <c r="MAL110" s="229"/>
      <c r="MAM110" s="229"/>
      <c r="MAN110" s="229"/>
      <c r="MAO110" s="229"/>
      <c r="MAP110" s="229"/>
      <c r="MAQ110" s="229"/>
      <c r="MAR110" s="229"/>
      <c r="MAS110" s="229"/>
      <c r="MAT110" s="229"/>
      <c r="MAU110" s="229"/>
      <c r="MAV110" s="229"/>
      <c r="MAW110" s="229"/>
      <c r="MAX110" s="229"/>
      <c r="MAY110" s="229"/>
      <c r="MAZ110" s="229"/>
      <c r="MBA110" s="229"/>
      <c r="MBB110" s="229"/>
      <c r="MBC110" s="229"/>
      <c r="MBD110" s="229"/>
      <c r="MBE110" s="229"/>
      <c r="MBF110" s="229"/>
      <c r="MBG110" s="229"/>
      <c r="MBH110" s="229"/>
      <c r="MBI110" s="229"/>
      <c r="MBJ110" s="229"/>
      <c r="MBK110" s="229"/>
      <c r="MBL110" s="229"/>
      <c r="MBM110" s="229"/>
      <c r="MBN110" s="229"/>
      <c r="MBO110" s="229"/>
      <c r="MBP110" s="229"/>
      <c r="MBQ110" s="229"/>
      <c r="MBR110" s="229"/>
      <c r="MBS110" s="229"/>
      <c r="MBT110" s="229"/>
      <c r="MBU110" s="229"/>
      <c r="MBV110" s="229"/>
      <c r="MBW110" s="229"/>
      <c r="MBX110" s="229"/>
      <c r="MBY110" s="229"/>
      <c r="MBZ110" s="229"/>
      <c r="MCA110" s="229"/>
      <c r="MCB110" s="229"/>
      <c r="MCC110" s="229"/>
      <c r="MCD110" s="229"/>
      <c r="MCE110" s="229"/>
      <c r="MCF110" s="229"/>
      <c r="MCG110" s="229"/>
      <c r="MCH110" s="229"/>
      <c r="MCI110" s="229"/>
      <c r="MCJ110" s="229"/>
      <c r="MCK110" s="229"/>
      <c r="MCL110" s="229"/>
      <c r="MCM110" s="229"/>
      <c r="MCN110" s="229"/>
      <c r="MCO110" s="229"/>
      <c r="MCP110" s="229"/>
      <c r="MCQ110" s="229"/>
      <c r="MCR110" s="229"/>
      <c r="MCS110" s="229"/>
      <c r="MCT110" s="229"/>
      <c r="MCU110" s="229"/>
      <c r="MCV110" s="229"/>
      <c r="MCW110" s="229"/>
      <c r="MCX110" s="229"/>
      <c r="MCY110" s="229"/>
      <c r="MCZ110" s="229"/>
      <c r="MDA110" s="229"/>
      <c r="MDB110" s="229"/>
      <c r="MDC110" s="229"/>
      <c r="MDD110" s="229"/>
      <c r="MDE110" s="229"/>
      <c r="MDF110" s="229"/>
      <c r="MDG110" s="229"/>
      <c r="MDH110" s="229"/>
      <c r="MDI110" s="229"/>
      <c r="MDJ110" s="229"/>
      <c r="MDK110" s="229"/>
      <c r="MDL110" s="229"/>
      <c r="MDM110" s="229"/>
      <c r="MDN110" s="229"/>
      <c r="MDO110" s="229"/>
      <c r="MDP110" s="229"/>
      <c r="MDQ110" s="229"/>
      <c r="MDR110" s="229"/>
      <c r="MDS110" s="229"/>
      <c r="MDT110" s="229"/>
      <c r="MDU110" s="229"/>
      <c r="MDV110" s="229"/>
      <c r="MDW110" s="229"/>
      <c r="MDX110" s="229"/>
      <c r="MDY110" s="229"/>
      <c r="MDZ110" s="229"/>
      <c r="MEA110" s="229"/>
      <c r="MEB110" s="229"/>
      <c r="MEC110" s="229"/>
      <c r="MED110" s="229"/>
      <c r="MEE110" s="229"/>
      <c r="MEF110" s="229"/>
      <c r="MEG110" s="229"/>
      <c r="MEH110" s="229"/>
      <c r="MEI110" s="229"/>
      <c r="MEJ110" s="229"/>
      <c r="MEK110" s="229"/>
      <c r="MEL110" s="229"/>
      <c r="MEM110" s="229"/>
      <c r="MEN110" s="229"/>
      <c r="MEO110" s="229"/>
      <c r="MEP110" s="229"/>
      <c r="MEQ110" s="229"/>
      <c r="MER110" s="229"/>
      <c r="MES110" s="229"/>
      <c r="MET110" s="229"/>
      <c r="MEU110" s="229"/>
      <c r="MEV110" s="229"/>
      <c r="MEW110" s="229"/>
      <c r="MEX110" s="229"/>
      <c r="MEY110" s="229"/>
      <c r="MEZ110" s="229"/>
      <c r="MFA110" s="229"/>
      <c r="MFB110" s="229"/>
      <c r="MFC110" s="229"/>
      <c r="MFD110" s="229"/>
      <c r="MFE110" s="229"/>
      <c r="MFF110" s="229"/>
      <c r="MFG110" s="229"/>
      <c r="MFH110" s="229"/>
      <c r="MFI110" s="229"/>
      <c r="MFJ110" s="229"/>
      <c r="MFK110" s="229"/>
      <c r="MFL110" s="229"/>
      <c r="MFM110" s="229"/>
      <c r="MFN110" s="229"/>
      <c r="MFO110" s="229"/>
      <c r="MFP110" s="229"/>
      <c r="MFQ110" s="229"/>
      <c r="MFR110" s="229"/>
      <c r="MFS110" s="229"/>
      <c r="MFT110" s="229"/>
      <c r="MFU110" s="229"/>
      <c r="MFV110" s="229"/>
      <c r="MFW110" s="229"/>
      <c r="MFX110" s="229"/>
      <c r="MFY110" s="229"/>
      <c r="MFZ110" s="229"/>
      <c r="MGA110" s="229"/>
      <c r="MGB110" s="229"/>
      <c r="MGC110" s="229"/>
      <c r="MGD110" s="229"/>
      <c r="MGE110" s="229"/>
      <c r="MGF110" s="229"/>
      <c r="MGG110" s="229"/>
      <c r="MGH110" s="229"/>
      <c r="MGI110" s="229"/>
      <c r="MGJ110" s="229"/>
      <c r="MGK110" s="229"/>
      <c r="MGL110" s="229"/>
      <c r="MGM110" s="229"/>
      <c r="MGN110" s="229"/>
      <c r="MGO110" s="229"/>
      <c r="MGP110" s="229"/>
      <c r="MGQ110" s="229"/>
      <c r="MGR110" s="229"/>
      <c r="MGS110" s="229"/>
      <c r="MGT110" s="229"/>
      <c r="MGU110" s="229"/>
      <c r="MGV110" s="229"/>
      <c r="MGW110" s="229"/>
      <c r="MGX110" s="229"/>
      <c r="MGY110" s="229"/>
      <c r="MGZ110" s="229"/>
      <c r="MHA110" s="229"/>
      <c r="MHB110" s="229"/>
      <c r="MHC110" s="229"/>
      <c r="MHD110" s="229"/>
      <c r="MHE110" s="229"/>
      <c r="MHF110" s="229"/>
      <c r="MHG110" s="229"/>
      <c r="MHH110" s="229"/>
      <c r="MHI110" s="229"/>
      <c r="MHJ110" s="229"/>
      <c r="MHK110" s="229"/>
      <c r="MHL110" s="229"/>
      <c r="MHM110" s="229"/>
      <c r="MHN110" s="229"/>
      <c r="MHO110" s="229"/>
      <c r="MHP110" s="229"/>
      <c r="MHQ110" s="229"/>
      <c r="MHR110" s="229"/>
      <c r="MHS110" s="229"/>
      <c r="MHT110" s="229"/>
      <c r="MHU110" s="229"/>
      <c r="MHV110" s="229"/>
      <c r="MHW110" s="229"/>
      <c r="MHX110" s="229"/>
      <c r="MHY110" s="229"/>
      <c r="MHZ110" s="229"/>
      <c r="MIA110" s="229"/>
      <c r="MIB110" s="229"/>
      <c r="MIC110" s="229"/>
      <c r="MID110" s="229"/>
      <c r="MIE110" s="229"/>
      <c r="MIF110" s="229"/>
      <c r="MIG110" s="229"/>
      <c r="MIH110" s="229"/>
      <c r="MII110" s="229"/>
      <c r="MIJ110" s="229"/>
      <c r="MIK110" s="229"/>
      <c r="MIL110" s="229"/>
      <c r="MIM110" s="229"/>
      <c r="MIN110" s="229"/>
      <c r="MIO110" s="229"/>
      <c r="MIP110" s="229"/>
      <c r="MIQ110" s="229"/>
      <c r="MIR110" s="229"/>
      <c r="MIS110" s="229"/>
      <c r="MIT110" s="229"/>
      <c r="MIU110" s="229"/>
      <c r="MIV110" s="229"/>
      <c r="MIW110" s="229"/>
      <c r="MIX110" s="229"/>
      <c r="MIY110" s="229"/>
      <c r="MIZ110" s="229"/>
      <c r="MJA110" s="229"/>
      <c r="MJB110" s="229"/>
      <c r="MJC110" s="229"/>
      <c r="MJD110" s="229"/>
      <c r="MJE110" s="229"/>
      <c r="MJF110" s="229"/>
      <c r="MJG110" s="229"/>
      <c r="MJH110" s="229"/>
      <c r="MJI110" s="229"/>
      <c r="MJJ110" s="229"/>
      <c r="MJK110" s="229"/>
      <c r="MJL110" s="229"/>
      <c r="MJM110" s="229"/>
      <c r="MJN110" s="229"/>
      <c r="MJO110" s="229"/>
      <c r="MJP110" s="229"/>
      <c r="MJQ110" s="229"/>
      <c r="MJR110" s="229"/>
      <c r="MJS110" s="229"/>
      <c r="MJT110" s="229"/>
      <c r="MJU110" s="229"/>
      <c r="MJV110" s="229"/>
      <c r="MJW110" s="229"/>
      <c r="MJX110" s="229"/>
      <c r="MJY110" s="229"/>
      <c r="MJZ110" s="229"/>
      <c r="MKA110" s="229"/>
      <c r="MKB110" s="229"/>
      <c r="MKC110" s="229"/>
      <c r="MKD110" s="229"/>
      <c r="MKE110" s="229"/>
      <c r="MKF110" s="229"/>
      <c r="MKG110" s="229"/>
      <c r="MKH110" s="229"/>
      <c r="MKI110" s="229"/>
      <c r="MKJ110" s="229"/>
      <c r="MKK110" s="229"/>
      <c r="MKL110" s="229"/>
      <c r="MKM110" s="229"/>
      <c r="MKN110" s="229"/>
      <c r="MKO110" s="229"/>
      <c r="MKP110" s="229"/>
      <c r="MKQ110" s="229"/>
      <c r="MKR110" s="229"/>
      <c r="MKS110" s="229"/>
      <c r="MKT110" s="229"/>
      <c r="MKU110" s="229"/>
      <c r="MKV110" s="229"/>
      <c r="MKW110" s="229"/>
      <c r="MKX110" s="229"/>
      <c r="MKY110" s="229"/>
      <c r="MKZ110" s="229"/>
      <c r="MLA110" s="229"/>
      <c r="MLB110" s="229"/>
      <c r="MLC110" s="229"/>
      <c r="MLD110" s="229"/>
      <c r="MLE110" s="229"/>
      <c r="MLF110" s="229"/>
      <c r="MLG110" s="229"/>
      <c r="MLH110" s="229"/>
      <c r="MLI110" s="229"/>
      <c r="MLJ110" s="229"/>
      <c r="MLK110" s="229"/>
      <c r="MLL110" s="229"/>
      <c r="MLM110" s="229"/>
      <c r="MLN110" s="229"/>
      <c r="MLO110" s="229"/>
      <c r="MLP110" s="229"/>
      <c r="MLQ110" s="229"/>
      <c r="MLR110" s="229"/>
      <c r="MLS110" s="229"/>
      <c r="MLT110" s="229"/>
      <c r="MLU110" s="229"/>
      <c r="MLV110" s="229"/>
      <c r="MLW110" s="229"/>
      <c r="MLX110" s="229"/>
      <c r="MLY110" s="229"/>
      <c r="MLZ110" s="229"/>
      <c r="MMA110" s="229"/>
      <c r="MMB110" s="229"/>
      <c r="MMC110" s="229"/>
      <c r="MMD110" s="229"/>
      <c r="MME110" s="229"/>
      <c r="MMF110" s="229"/>
      <c r="MMG110" s="229"/>
      <c r="MMH110" s="229"/>
      <c r="MMI110" s="229"/>
      <c r="MMJ110" s="229"/>
      <c r="MMK110" s="229"/>
      <c r="MML110" s="229"/>
      <c r="MMM110" s="229"/>
      <c r="MMN110" s="229"/>
      <c r="MMO110" s="229"/>
      <c r="MMP110" s="229"/>
      <c r="MMQ110" s="229"/>
      <c r="MMR110" s="229"/>
      <c r="MMS110" s="229"/>
      <c r="MMT110" s="229"/>
      <c r="MMU110" s="229"/>
      <c r="MMV110" s="229"/>
      <c r="MMW110" s="229"/>
      <c r="MMX110" s="229"/>
      <c r="MMY110" s="229"/>
      <c r="MMZ110" s="229"/>
      <c r="MNA110" s="229"/>
      <c r="MNB110" s="229"/>
      <c r="MNC110" s="229"/>
      <c r="MND110" s="229"/>
      <c r="MNE110" s="229"/>
      <c r="MNF110" s="229"/>
      <c r="MNG110" s="229"/>
      <c r="MNH110" s="229"/>
      <c r="MNI110" s="229"/>
      <c r="MNJ110" s="229"/>
      <c r="MNK110" s="229"/>
      <c r="MNL110" s="229"/>
      <c r="MNM110" s="229"/>
      <c r="MNN110" s="229"/>
      <c r="MNO110" s="229"/>
      <c r="MNP110" s="229"/>
      <c r="MNQ110" s="229"/>
      <c r="MNR110" s="229"/>
      <c r="MNS110" s="229"/>
      <c r="MNT110" s="229"/>
      <c r="MNU110" s="229"/>
      <c r="MNV110" s="229"/>
      <c r="MNW110" s="229"/>
      <c r="MNX110" s="229"/>
      <c r="MNY110" s="229"/>
      <c r="MNZ110" s="229"/>
      <c r="MOA110" s="229"/>
      <c r="MOB110" s="229"/>
      <c r="MOC110" s="229"/>
      <c r="MOD110" s="229"/>
      <c r="MOE110" s="229"/>
      <c r="MOF110" s="229"/>
      <c r="MOG110" s="229"/>
      <c r="MOH110" s="229"/>
      <c r="MOI110" s="229"/>
      <c r="MOJ110" s="229"/>
      <c r="MOK110" s="229"/>
      <c r="MOL110" s="229"/>
      <c r="MOM110" s="229"/>
      <c r="MON110" s="229"/>
      <c r="MOO110" s="229"/>
      <c r="MOP110" s="229"/>
      <c r="MOQ110" s="229"/>
      <c r="MOR110" s="229"/>
      <c r="MOS110" s="229"/>
      <c r="MOT110" s="229"/>
      <c r="MOU110" s="229"/>
      <c r="MOV110" s="229"/>
      <c r="MOW110" s="229"/>
      <c r="MOX110" s="229"/>
      <c r="MOY110" s="229"/>
      <c r="MOZ110" s="229"/>
      <c r="MPA110" s="229"/>
      <c r="MPB110" s="229"/>
      <c r="MPC110" s="229"/>
      <c r="MPD110" s="229"/>
      <c r="MPE110" s="229"/>
      <c r="MPF110" s="229"/>
      <c r="MPG110" s="229"/>
      <c r="MPH110" s="229"/>
      <c r="MPI110" s="229"/>
      <c r="MPJ110" s="229"/>
      <c r="MPK110" s="229"/>
      <c r="MPL110" s="229"/>
      <c r="MPM110" s="229"/>
      <c r="MPN110" s="229"/>
      <c r="MPO110" s="229"/>
      <c r="MPP110" s="229"/>
      <c r="MPQ110" s="229"/>
      <c r="MPR110" s="229"/>
      <c r="MPS110" s="229"/>
      <c r="MPT110" s="229"/>
      <c r="MPU110" s="229"/>
      <c r="MPV110" s="229"/>
      <c r="MPW110" s="229"/>
      <c r="MPX110" s="229"/>
      <c r="MPY110" s="229"/>
      <c r="MPZ110" s="229"/>
      <c r="MQA110" s="229"/>
      <c r="MQB110" s="229"/>
      <c r="MQC110" s="229"/>
      <c r="MQD110" s="229"/>
      <c r="MQE110" s="229"/>
      <c r="MQF110" s="229"/>
      <c r="MQG110" s="229"/>
      <c r="MQH110" s="229"/>
      <c r="MQI110" s="229"/>
      <c r="MQJ110" s="229"/>
      <c r="MQK110" s="229"/>
      <c r="MQL110" s="229"/>
      <c r="MQM110" s="229"/>
      <c r="MQN110" s="229"/>
      <c r="MQO110" s="229"/>
      <c r="MQP110" s="229"/>
      <c r="MQQ110" s="229"/>
      <c r="MQR110" s="229"/>
      <c r="MQS110" s="229"/>
      <c r="MQT110" s="229"/>
      <c r="MQU110" s="229"/>
      <c r="MQV110" s="229"/>
      <c r="MQW110" s="229"/>
      <c r="MQX110" s="229"/>
      <c r="MQY110" s="229"/>
      <c r="MQZ110" s="229"/>
      <c r="MRA110" s="229"/>
      <c r="MRB110" s="229"/>
      <c r="MRC110" s="229"/>
      <c r="MRD110" s="229"/>
      <c r="MRE110" s="229"/>
      <c r="MRF110" s="229"/>
      <c r="MRG110" s="229"/>
      <c r="MRH110" s="229"/>
      <c r="MRI110" s="229"/>
      <c r="MRJ110" s="229"/>
      <c r="MRK110" s="229"/>
      <c r="MRL110" s="229"/>
      <c r="MRM110" s="229"/>
      <c r="MRN110" s="229"/>
      <c r="MRO110" s="229"/>
      <c r="MRP110" s="229"/>
      <c r="MRQ110" s="229"/>
      <c r="MRR110" s="229"/>
      <c r="MRS110" s="229"/>
      <c r="MRT110" s="229"/>
      <c r="MRU110" s="229"/>
      <c r="MRV110" s="229"/>
      <c r="MRW110" s="229"/>
      <c r="MRX110" s="229"/>
      <c r="MRY110" s="229"/>
      <c r="MRZ110" s="229"/>
      <c r="MSA110" s="229"/>
      <c r="MSB110" s="229"/>
      <c r="MSC110" s="229"/>
      <c r="MSD110" s="229"/>
      <c r="MSE110" s="229"/>
      <c r="MSF110" s="229"/>
      <c r="MSG110" s="229"/>
      <c r="MSH110" s="229"/>
      <c r="MSI110" s="229"/>
      <c r="MSJ110" s="229"/>
      <c r="MSK110" s="229"/>
      <c r="MSL110" s="229"/>
      <c r="MSM110" s="229"/>
      <c r="MSN110" s="229"/>
      <c r="MSO110" s="229"/>
      <c r="MSP110" s="229"/>
      <c r="MSQ110" s="229"/>
      <c r="MSR110" s="229"/>
      <c r="MSS110" s="229"/>
      <c r="MST110" s="229"/>
      <c r="MSU110" s="229"/>
      <c r="MSV110" s="229"/>
      <c r="MSW110" s="229"/>
      <c r="MSX110" s="229"/>
      <c r="MSY110" s="229"/>
      <c r="MSZ110" s="229"/>
      <c r="MTA110" s="229"/>
      <c r="MTB110" s="229"/>
      <c r="MTC110" s="229"/>
      <c r="MTD110" s="229"/>
      <c r="MTE110" s="229"/>
      <c r="MTF110" s="229"/>
      <c r="MTG110" s="229"/>
      <c r="MTH110" s="229"/>
      <c r="MTI110" s="229"/>
      <c r="MTJ110" s="229"/>
      <c r="MTK110" s="229"/>
      <c r="MTL110" s="229"/>
      <c r="MTM110" s="229"/>
      <c r="MTN110" s="229"/>
      <c r="MTO110" s="229"/>
      <c r="MTP110" s="229"/>
      <c r="MTQ110" s="229"/>
      <c r="MTR110" s="229"/>
      <c r="MTS110" s="229"/>
      <c r="MTT110" s="229"/>
      <c r="MTU110" s="229"/>
      <c r="MTV110" s="229"/>
      <c r="MTW110" s="229"/>
      <c r="MTX110" s="229"/>
      <c r="MTY110" s="229"/>
      <c r="MTZ110" s="229"/>
      <c r="MUA110" s="229"/>
      <c r="MUB110" s="229"/>
      <c r="MUC110" s="229"/>
      <c r="MUD110" s="229"/>
      <c r="MUE110" s="229"/>
      <c r="MUF110" s="229"/>
      <c r="MUG110" s="229"/>
      <c r="MUH110" s="229"/>
      <c r="MUI110" s="229"/>
      <c r="MUJ110" s="229"/>
      <c r="MUK110" s="229"/>
      <c r="MUL110" s="229"/>
      <c r="MUM110" s="229"/>
      <c r="MUN110" s="229"/>
      <c r="MUO110" s="229"/>
      <c r="MUP110" s="229"/>
      <c r="MUQ110" s="229"/>
      <c r="MUR110" s="229"/>
      <c r="MUS110" s="229"/>
      <c r="MUT110" s="229"/>
      <c r="MUU110" s="229"/>
      <c r="MUV110" s="229"/>
      <c r="MUW110" s="229"/>
      <c r="MUX110" s="229"/>
      <c r="MUY110" s="229"/>
      <c r="MUZ110" s="229"/>
      <c r="MVA110" s="229"/>
      <c r="MVB110" s="229"/>
      <c r="MVC110" s="229"/>
      <c r="MVD110" s="229"/>
      <c r="MVE110" s="229"/>
      <c r="MVF110" s="229"/>
      <c r="MVG110" s="229"/>
      <c r="MVH110" s="229"/>
      <c r="MVI110" s="229"/>
      <c r="MVJ110" s="229"/>
      <c r="MVK110" s="229"/>
      <c r="MVL110" s="229"/>
      <c r="MVM110" s="229"/>
      <c r="MVN110" s="229"/>
      <c r="MVO110" s="229"/>
      <c r="MVP110" s="229"/>
      <c r="MVQ110" s="229"/>
      <c r="MVR110" s="229"/>
      <c r="MVS110" s="229"/>
      <c r="MVT110" s="229"/>
      <c r="MVU110" s="229"/>
      <c r="MVV110" s="229"/>
      <c r="MVW110" s="229"/>
      <c r="MVX110" s="229"/>
      <c r="MVY110" s="229"/>
      <c r="MVZ110" s="229"/>
      <c r="MWA110" s="229"/>
      <c r="MWB110" s="229"/>
      <c r="MWC110" s="229"/>
      <c r="MWD110" s="229"/>
      <c r="MWE110" s="229"/>
      <c r="MWF110" s="229"/>
      <c r="MWG110" s="229"/>
      <c r="MWH110" s="229"/>
      <c r="MWI110" s="229"/>
      <c r="MWJ110" s="229"/>
      <c r="MWK110" s="229"/>
      <c r="MWL110" s="229"/>
      <c r="MWM110" s="229"/>
      <c r="MWN110" s="229"/>
      <c r="MWO110" s="229"/>
      <c r="MWP110" s="229"/>
      <c r="MWQ110" s="229"/>
      <c r="MWR110" s="229"/>
      <c r="MWS110" s="229"/>
      <c r="MWT110" s="229"/>
      <c r="MWU110" s="229"/>
      <c r="MWV110" s="229"/>
      <c r="MWW110" s="229"/>
      <c r="MWX110" s="229"/>
      <c r="MWY110" s="229"/>
      <c r="MWZ110" s="229"/>
      <c r="MXA110" s="229"/>
      <c r="MXB110" s="229"/>
      <c r="MXC110" s="229"/>
      <c r="MXD110" s="229"/>
      <c r="MXE110" s="229"/>
      <c r="MXF110" s="229"/>
      <c r="MXG110" s="229"/>
      <c r="MXH110" s="229"/>
      <c r="MXI110" s="229"/>
      <c r="MXJ110" s="229"/>
      <c r="MXK110" s="229"/>
      <c r="MXL110" s="229"/>
      <c r="MXM110" s="229"/>
      <c r="MXN110" s="229"/>
      <c r="MXO110" s="229"/>
      <c r="MXP110" s="229"/>
      <c r="MXQ110" s="229"/>
      <c r="MXR110" s="229"/>
      <c r="MXS110" s="229"/>
      <c r="MXT110" s="229"/>
      <c r="MXU110" s="229"/>
      <c r="MXV110" s="229"/>
      <c r="MXW110" s="229"/>
      <c r="MXX110" s="229"/>
      <c r="MXY110" s="229"/>
      <c r="MXZ110" s="229"/>
      <c r="MYA110" s="229"/>
      <c r="MYB110" s="229"/>
      <c r="MYC110" s="229"/>
      <c r="MYD110" s="229"/>
      <c r="MYE110" s="229"/>
      <c r="MYF110" s="229"/>
      <c r="MYG110" s="229"/>
      <c r="MYH110" s="229"/>
      <c r="MYI110" s="229"/>
      <c r="MYJ110" s="229"/>
      <c r="MYK110" s="229"/>
      <c r="MYL110" s="229"/>
      <c r="MYM110" s="229"/>
      <c r="MYN110" s="229"/>
      <c r="MYO110" s="229"/>
      <c r="MYP110" s="229"/>
      <c r="MYQ110" s="229"/>
      <c r="MYR110" s="229"/>
      <c r="MYS110" s="229"/>
      <c r="MYT110" s="229"/>
      <c r="MYU110" s="229"/>
      <c r="MYV110" s="229"/>
      <c r="MYW110" s="229"/>
      <c r="MYX110" s="229"/>
      <c r="MYY110" s="229"/>
      <c r="MYZ110" s="229"/>
      <c r="MZA110" s="229"/>
      <c r="MZB110" s="229"/>
      <c r="MZC110" s="229"/>
      <c r="MZD110" s="229"/>
      <c r="MZE110" s="229"/>
      <c r="MZF110" s="229"/>
      <c r="MZG110" s="229"/>
      <c r="MZH110" s="229"/>
      <c r="MZI110" s="229"/>
      <c r="MZJ110" s="229"/>
      <c r="MZK110" s="229"/>
      <c r="MZL110" s="229"/>
      <c r="MZM110" s="229"/>
      <c r="MZN110" s="229"/>
      <c r="MZO110" s="229"/>
      <c r="MZP110" s="229"/>
      <c r="MZQ110" s="229"/>
      <c r="MZR110" s="229"/>
      <c r="MZS110" s="229"/>
      <c r="MZT110" s="229"/>
      <c r="MZU110" s="229"/>
      <c r="MZV110" s="229"/>
      <c r="MZW110" s="229"/>
      <c r="MZX110" s="229"/>
      <c r="MZY110" s="229"/>
      <c r="MZZ110" s="229"/>
      <c r="NAA110" s="229"/>
      <c r="NAB110" s="229"/>
      <c r="NAC110" s="229"/>
      <c r="NAD110" s="229"/>
      <c r="NAE110" s="229"/>
      <c r="NAF110" s="229"/>
      <c r="NAG110" s="229"/>
      <c r="NAH110" s="229"/>
      <c r="NAI110" s="229"/>
      <c r="NAJ110" s="229"/>
      <c r="NAK110" s="229"/>
      <c r="NAL110" s="229"/>
      <c r="NAM110" s="229"/>
      <c r="NAN110" s="229"/>
      <c r="NAO110" s="229"/>
      <c r="NAP110" s="229"/>
      <c r="NAQ110" s="229"/>
      <c r="NAR110" s="229"/>
      <c r="NAS110" s="229"/>
      <c r="NAT110" s="229"/>
      <c r="NAU110" s="229"/>
      <c r="NAV110" s="229"/>
      <c r="NAW110" s="229"/>
      <c r="NAX110" s="229"/>
      <c r="NAY110" s="229"/>
      <c r="NAZ110" s="229"/>
      <c r="NBA110" s="229"/>
      <c r="NBB110" s="229"/>
      <c r="NBC110" s="229"/>
      <c r="NBD110" s="229"/>
      <c r="NBE110" s="229"/>
      <c r="NBF110" s="229"/>
      <c r="NBG110" s="229"/>
      <c r="NBH110" s="229"/>
      <c r="NBI110" s="229"/>
      <c r="NBJ110" s="229"/>
      <c r="NBK110" s="229"/>
      <c r="NBL110" s="229"/>
      <c r="NBM110" s="229"/>
      <c r="NBN110" s="229"/>
      <c r="NBO110" s="229"/>
      <c r="NBP110" s="229"/>
      <c r="NBQ110" s="229"/>
      <c r="NBR110" s="229"/>
      <c r="NBS110" s="229"/>
      <c r="NBT110" s="229"/>
      <c r="NBU110" s="229"/>
      <c r="NBV110" s="229"/>
      <c r="NBW110" s="229"/>
      <c r="NBX110" s="229"/>
      <c r="NBY110" s="229"/>
      <c r="NBZ110" s="229"/>
      <c r="NCA110" s="229"/>
      <c r="NCB110" s="229"/>
      <c r="NCC110" s="229"/>
      <c r="NCD110" s="229"/>
      <c r="NCE110" s="229"/>
      <c r="NCF110" s="229"/>
      <c r="NCG110" s="229"/>
      <c r="NCH110" s="229"/>
      <c r="NCI110" s="229"/>
      <c r="NCJ110" s="229"/>
      <c r="NCK110" s="229"/>
      <c r="NCL110" s="229"/>
      <c r="NCM110" s="229"/>
      <c r="NCN110" s="229"/>
      <c r="NCO110" s="229"/>
      <c r="NCP110" s="229"/>
      <c r="NCQ110" s="229"/>
      <c r="NCR110" s="229"/>
      <c r="NCS110" s="229"/>
      <c r="NCT110" s="229"/>
      <c r="NCU110" s="229"/>
      <c r="NCV110" s="229"/>
      <c r="NCW110" s="229"/>
      <c r="NCX110" s="229"/>
      <c r="NCY110" s="229"/>
      <c r="NCZ110" s="229"/>
      <c r="NDA110" s="229"/>
      <c r="NDB110" s="229"/>
      <c r="NDC110" s="229"/>
      <c r="NDD110" s="229"/>
      <c r="NDE110" s="229"/>
      <c r="NDF110" s="229"/>
      <c r="NDG110" s="229"/>
      <c r="NDH110" s="229"/>
      <c r="NDI110" s="229"/>
      <c r="NDJ110" s="229"/>
      <c r="NDK110" s="229"/>
      <c r="NDL110" s="229"/>
      <c r="NDM110" s="229"/>
      <c r="NDN110" s="229"/>
      <c r="NDO110" s="229"/>
      <c r="NDP110" s="229"/>
      <c r="NDQ110" s="229"/>
      <c r="NDR110" s="229"/>
      <c r="NDS110" s="229"/>
      <c r="NDT110" s="229"/>
      <c r="NDU110" s="229"/>
      <c r="NDV110" s="229"/>
      <c r="NDW110" s="229"/>
      <c r="NDX110" s="229"/>
      <c r="NDY110" s="229"/>
      <c r="NDZ110" s="229"/>
      <c r="NEA110" s="229"/>
      <c r="NEB110" s="229"/>
      <c r="NEC110" s="229"/>
      <c r="NED110" s="229"/>
      <c r="NEE110" s="229"/>
      <c r="NEF110" s="229"/>
      <c r="NEG110" s="229"/>
      <c r="NEH110" s="229"/>
      <c r="NEI110" s="229"/>
      <c r="NEJ110" s="229"/>
      <c r="NEK110" s="229"/>
      <c r="NEL110" s="229"/>
      <c r="NEM110" s="229"/>
      <c r="NEN110" s="229"/>
      <c r="NEO110" s="229"/>
      <c r="NEP110" s="229"/>
      <c r="NEQ110" s="229"/>
      <c r="NER110" s="229"/>
      <c r="NES110" s="229"/>
      <c r="NET110" s="229"/>
      <c r="NEU110" s="229"/>
      <c r="NEV110" s="229"/>
      <c r="NEW110" s="229"/>
      <c r="NEX110" s="229"/>
      <c r="NEY110" s="229"/>
      <c r="NEZ110" s="229"/>
      <c r="NFA110" s="229"/>
      <c r="NFB110" s="229"/>
      <c r="NFC110" s="229"/>
      <c r="NFD110" s="229"/>
      <c r="NFE110" s="229"/>
      <c r="NFF110" s="229"/>
      <c r="NFG110" s="229"/>
      <c r="NFH110" s="229"/>
      <c r="NFI110" s="229"/>
      <c r="NFJ110" s="229"/>
      <c r="NFK110" s="229"/>
      <c r="NFL110" s="229"/>
      <c r="NFM110" s="229"/>
      <c r="NFN110" s="229"/>
      <c r="NFO110" s="229"/>
      <c r="NFP110" s="229"/>
      <c r="NFQ110" s="229"/>
      <c r="NFR110" s="229"/>
      <c r="NFS110" s="229"/>
      <c r="NFT110" s="229"/>
      <c r="NFU110" s="229"/>
      <c r="NFV110" s="229"/>
      <c r="NFW110" s="229"/>
      <c r="NFX110" s="229"/>
      <c r="NFY110" s="229"/>
      <c r="NFZ110" s="229"/>
      <c r="NGA110" s="229"/>
      <c r="NGB110" s="229"/>
      <c r="NGC110" s="229"/>
      <c r="NGD110" s="229"/>
      <c r="NGE110" s="229"/>
      <c r="NGF110" s="229"/>
      <c r="NGG110" s="229"/>
      <c r="NGH110" s="229"/>
      <c r="NGI110" s="229"/>
      <c r="NGJ110" s="229"/>
      <c r="NGK110" s="229"/>
      <c r="NGL110" s="229"/>
      <c r="NGM110" s="229"/>
      <c r="NGN110" s="229"/>
      <c r="NGO110" s="229"/>
      <c r="NGP110" s="229"/>
      <c r="NGQ110" s="229"/>
      <c r="NGR110" s="229"/>
      <c r="NGS110" s="229"/>
      <c r="NGT110" s="229"/>
      <c r="NGU110" s="229"/>
      <c r="NGV110" s="229"/>
      <c r="NGW110" s="229"/>
      <c r="NGX110" s="229"/>
      <c r="NGY110" s="229"/>
      <c r="NGZ110" s="229"/>
      <c r="NHA110" s="229"/>
      <c r="NHB110" s="229"/>
      <c r="NHC110" s="229"/>
      <c r="NHD110" s="229"/>
      <c r="NHE110" s="229"/>
      <c r="NHF110" s="229"/>
      <c r="NHG110" s="229"/>
      <c r="NHH110" s="229"/>
      <c r="NHI110" s="229"/>
      <c r="NHJ110" s="229"/>
      <c r="NHK110" s="229"/>
      <c r="NHL110" s="229"/>
      <c r="NHM110" s="229"/>
      <c r="NHN110" s="229"/>
      <c r="NHO110" s="229"/>
      <c r="NHP110" s="229"/>
      <c r="NHQ110" s="229"/>
      <c r="NHR110" s="229"/>
      <c r="NHS110" s="229"/>
      <c r="NHT110" s="229"/>
      <c r="NHU110" s="229"/>
      <c r="NHV110" s="229"/>
      <c r="NHW110" s="229"/>
      <c r="NHX110" s="229"/>
      <c r="NHY110" s="229"/>
      <c r="NHZ110" s="229"/>
      <c r="NIA110" s="229"/>
      <c r="NIB110" s="229"/>
      <c r="NIC110" s="229"/>
      <c r="NID110" s="229"/>
      <c r="NIE110" s="229"/>
      <c r="NIF110" s="229"/>
      <c r="NIG110" s="229"/>
      <c r="NIH110" s="229"/>
      <c r="NII110" s="229"/>
      <c r="NIJ110" s="229"/>
      <c r="NIK110" s="229"/>
      <c r="NIL110" s="229"/>
      <c r="NIM110" s="229"/>
      <c r="NIN110" s="229"/>
      <c r="NIO110" s="229"/>
      <c r="NIP110" s="229"/>
      <c r="NIQ110" s="229"/>
      <c r="NIR110" s="229"/>
      <c r="NIS110" s="229"/>
      <c r="NIT110" s="229"/>
      <c r="NIU110" s="229"/>
      <c r="NIV110" s="229"/>
      <c r="NIW110" s="229"/>
      <c r="NIX110" s="229"/>
      <c r="NIY110" s="229"/>
      <c r="NIZ110" s="229"/>
      <c r="NJA110" s="229"/>
      <c r="NJB110" s="229"/>
      <c r="NJC110" s="229"/>
      <c r="NJD110" s="229"/>
      <c r="NJE110" s="229"/>
      <c r="NJF110" s="229"/>
      <c r="NJG110" s="229"/>
      <c r="NJH110" s="229"/>
      <c r="NJI110" s="229"/>
      <c r="NJJ110" s="229"/>
      <c r="NJK110" s="229"/>
      <c r="NJL110" s="229"/>
      <c r="NJM110" s="229"/>
      <c r="NJN110" s="229"/>
      <c r="NJO110" s="229"/>
      <c r="NJP110" s="229"/>
      <c r="NJQ110" s="229"/>
      <c r="NJR110" s="229"/>
      <c r="NJS110" s="229"/>
      <c r="NJT110" s="229"/>
      <c r="NJU110" s="229"/>
      <c r="NJV110" s="229"/>
      <c r="NJW110" s="229"/>
      <c r="NJX110" s="229"/>
      <c r="NJY110" s="229"/>
      <c r="NJZ110" s="229"/>
      <c r="NKA110" s="229"/>
      <c r="NKB110" s="229"/>
      <c r="NKC110" s="229"/>
      <c r="NKD110" s="229"/>
      <c r="NKE110" s="229"/>
      <c r="NKF110" s="229"/>
      <c r="NKG110" s="229"/>
      <c r="NKH110" s="229"/>
      <c r="NKI110" s="229"/>
      <c r="NKJ110" s="229"/>
      <c r="NKK110" s="229"/>
      <c r="NKL110" s="229"/>
      <c r="NKM110" s="229"/>
      <c r="NKN110" s="229"/>
      <c r="NKO110" s="229"/>
      <c r="NKP110" s="229"/>
      <c r="NKQ110" s="229"/>
      <c r="NKR110" s="229"/>
      <c r="NKS110" s="229"/>
      <c r="NKT110" s="229"/>
      <c r="NKU110" s="229"/>
      <c r="NKV110" s="229"/>
      <c r="NKW110" s="229"/>
      <c r="NKX110" s="229"/>
      <c r="NKY110" s="229"/>
      <c r="NKZ110" s="229"/>
      <c r="NLA110" s="229"/>
      <c r="NLB110" s="229"/>
      <c r="NLC110" s="229"/>
      <c r="NLD110" s="229"/>
      <c r="NLE110" s="229"/>
      <c r="NLF110" s="229"/>
      <c r="NLG110" s="229"/>
      <c r="NLH110" s="229"/>
      <c r="NLI110" s="229"/>
      <c r="NLJ110" s="229"/>
      <c r="NLK110" s="229"/>
      <c r="NLL110" s="229"/>
      <c r="NLM110" s="229"/>
      <c r="NLN110" s="229"/>
      <c r="NLO110" s="229"/>
      <c r="NLP110" s="229"/>
      <c r="NLQ110" s="229"/>
      <c r="NLR110" s="229"/>
      <c r="NLS110" s="229"/>
      <c r="NLT110" s="229"/>
      <c r="NLU110" s="229"/>
      <c r="NLV110" s="229"/>
      <c r="NLW110" s="229"/>
      <c r="NLX110" s="229"/>
      <c r="NLY110" s="229"/>
      <c r="NLZ110" s="229"/>
      <c r="NMA110" s="229"/>
      <c r="NMB110" s="229"/>
      <c r="NMC110" s="229"/>
      <c r="NMD110" s="229"/>
      <c r="NME110" s="229"/>
      <c r="NMF110" s="229"/>
      <c r="NMG110" s="229"/>
      <c r="NMH110" s="229"/>
      <c r="NMI110" s="229"/>
      <c r="NMJ110" s="229"/>
      <c r="NMK110" s="229"/>
      <c r="NML110" s="229"/>
      <c r="NMM110" s="229"/>
      <c r="NMN110" s="229"/>
      <c r="NMO110" s="229"/>
      <c r="NMP110" s="229"/>
      <c r="NMQ110" s="229"/>
      <c r="NMR110" s="229"/>
      <c r="NMS110" s="229"/>
      <c r="NMT110" s="229"/>
      <c r="NMU110" s="229"/>
      <c r="NMV110" s="229"/>
      <c r="NMW110" s="229"/>
      <c r="NMX110" s="229"/>
      <c r="NMY110" s="229"/>
      <c r="NMZ110" s="229"/>
      <c r="NNA110" s="229"/>
      <c r="NNB110" s="229"/>
      <c r="NNC110" s="229"/>
      <c r="NND110" s="229"/>
      <c r="NNE110" s="229"/>
      <c r="NNF110" s="229"/>
      <c r="NNG110" s="229"/>
      <c r="NNH110" s="229"/>
      <c r="NNI110" s="229"/>
      <c r="NNJ110" s="229"/>
      <c r="NNK110" s="229"/>
      <c r="NNL110" s="229"/>
      <c r="NNM110" s="229"/>
      <c r="NNN110" s="229"/>
      <c r="NNO110" s="229"/>
      <c r="NNP110" s="229"/>
      <c r="NNQ110" s="229"/>
      <c r="NNR110" s="229"/>
      <c r="NNS110" s="229"/>
      <c r="NNT110" s="229"/>
      <c r="NNU110" s="229"/>
      <c r="NNV110" s="229"/>
      <c r="NNW110" s="229"/>
      <c r="NNX110" s="229"/>
      <c r="NNY110" s="229"/>
      <c r="NNZ110" s="229"/>
      <c r="NOA110" s="229"/>
      <c r="NOB110" s="229"/>
      <c r="NOC110" s="229"/>
      <c r="NOD110" s="229"/>
      <c r="NOE110" s="229"/>
      <c r="NOF110" s="229"/>
      <c r="NOG110" s="229"/>
      <c r="NOH110" s="229"/>
      <c r="NOI110" s="229"/>
      <c r="NOJ110" s="229"/>
      <c r="NOK110" s="229"/>
      <c r="NOL110" s="229"/>
      <c r="NOM110" s="229"/>
      <c r="NON110" s="229"/>
      <c r="NOO110" s="229"/>
      <c r="NOP110" s="229"/>
      <c r="NOQ110" s="229"/>
      <c r="NOR110" s="229"/>
      <c r="NOS110" s="229"/>
      <c r="NOT110" s="229"/>
      <c r="NOU110" s="229"/>
      <c r="NOV110" s="229"/>
      <c r="NOW110" s="229"/>
      <c r="NOX110" s="229"/>
      <c r="NOY110" s="229"/>
      <c r="NOZ110" s="229"/>
      <c r="NPA110" s="229"/>
      <c r="NPB110" s="229"/>
      <c r="NPC110" s="229"/>
      <c r="NPD110" s="229"/>
      <c r="NPE110" s="229"/>
      <c r="NPF110" s="229"/>
      <c r="NPG110" s="229"/>
      <c r="NPH110" s="229"/>
      <c r="NPI110" s="229"/>
      <c r="NPJ110" s="229"/>
      <c r="NPK110" s="229"/>
      <c r="NPL110" s="229"/>
      <c r="NPM110" s="229"/>
      <c r="NPN110" s="229"/>
      <c r="NPO110" s="229"/>
      <c r="NPP110" s="229"/>
      <c r="NPQ110" s="229"/>
      <c r="NPR110" s="229"/>
      <c r="NPS110" s="229"/>
      <c r="NPT110" s="229"/>
      <c r="NPU110" s="229"/>
      <c r="NPV110" s="229"/>
      <c r="NPW110" s="229"/>
      <c r="NPX110" s="229"/>
      <c r="NPY110" s="229"/>
      <c r="NPZ110" s="229"/>
      <c r="NQA110" s="229"/>
      <c r="NQB110" s="229"/>
      <c r="NQC110" s="229"/>
      <c r="NQD110" s="229"/>
      <c r="NQE110" s="229"/>
      <c r="NQF110" s="229"/>
      <c r="NQG110" s="229"/>
      <c r="NQH110" s="229"/>
      <c r="NQI110" s="229"/>
      <c r="NQJ110" s="229"/>
      <c r="NQK110" s="229"/>
      <c r="NQL110" s="229"/>
      <c r="NQM110" s="229"/>
      <c r="NQN110" s="229"/>
      <c r="NQO110" s="229"/>
      <c r="NQP110" s="229"/>
      <c r="NQQ110" s="229"/>
      <c r="NQR110" s="229"/>
      <c r="NQS110" s="229"/>
      <c r="NQT110" s="229"/>
      <c r="NQU110" s="229"/>
      <c r="NQV110" s="229"/>
      <c r="NQW110" s="229"/>
      <c r="NQX110" s="229"/>
      <c r="NQY110" s="229"/>
      <c r="NQZ110" s="229"/>
      <c r="NRA110" s="229"/>
      <c r="NRB110" s="229"/>
      <c r="NRC110" s="229"/>
      <c r="NRD110" s="229"/>
      <c r="NRE110" s="229"/>
      <c r="NRF110" s="229"/>
      <c r="NRG110" s="229"/>
      <c r="NRH110" s="229"/>
      <c r="NRI110" s="229"/>
      <c r="NRJ110" s="229"/>
      <c r="NRK110" s="229"/>
      <c r="NRL110" s="229"/>
      <c r="NRM110" s="229"/>
      <c r="NRN110" s="229"/>
      <c r="NRO110" s="229"/>
      <c r="NRP110" s="229"/>
      <c r="NRQ110" s="229"/>
      <c r="NRR110" s="229"/>
      <c r="NRS110" s="229"/>
      <c r="NRT110" s="229"/>
      <c r="NRU110" s="229"/>
      <c r="NRV110" s="229"/>
      <c r="NRW110" s="229"/>
      <c r="NRX110" s="229"/>
      <c r="NRY110" s="229"/>
      <c r="NRZ110" s="229"/>
      <c r="NSA110" s="229"/>
      <c r="NSB110" s="229"/>
      <c r="NSC110" s="229"/>
      <c r="NSD110" s="229"/>
      <c r="NSE110" s="229"/>
      <c r="NSF110" s="229"/>
      <c r="NSG110" s="229"/>
      <c r="NSH110" s="229"/>
      <c r="NSI110" s="229"/>
      <c r="NSJ110" s="229"/>
      <c r="NSK110" s="229"/>
      <c r="NSL110" s="229"/>
      <c r="NSM110" s="229"/>
      <c r="NSN110" s="229"/>
      <c r="NSO110" s="229"/>
      <c r="NSP110" s="229"/>
      <c r="NSQ110" s="229"/>
      <c r="NSR110" s="229"/>
      <c r="NSS110" s="229"/>
      <c r="NST110" s="229"/>
      <c r="NSU110" s="229"/>
      <c r="NSV110" s="229"/>
      <c r="NSW110" s="229"/>
      <c r="NSX110" s="229"/>
      <c r="NSY110" s="229"/>
      <c r="NSZ110" s="229"/>
      <c r="NTA110" s="229"/>
      <c r="NTB110" s="229"/>
      <c r="NTC110" s="229"/>
      <c r="NTD110" s="229"/>
      <c r="NTE110" s="229"/>
      <c r="NTF110" s="229"/>
      <c r="NTG110" s="229"/>
      <c r="NTH110" s="229"/>
      <c r="NTI110" s="229"/>
      <c r="NTJ110" s="229"/>
      <c r="NTK110" s="229"/>
      <c r="NTL110" s="229"/>
      <c r="NTM110" s="229"/>
      <c r="NTN110" s="229"/>
      <c r="NTO110" s="229"/>
      <c r="NTP110" s="229"/>
      <c r="NTQ110" s="229"/>
      <c r="NTR110" s="229"/>
      <c r="NTS110" s="229"/>
      <c r="NTT110" s="229"/>
      <c r="NTU110" s="229"/>
      <c r="NTV110" s="229"/>
      <c r="NTW110" s="229"/>
      <c r="NTX110" s="229"/>
      <c r="NTY110" s="229"/>
      <c r="NTZ110" s="229"/>
      <c r="NUA110" s="229"/>
      <c r="NUB110" s="229"/>
      <c r="NUC110" s="229"/>
      <c r="NUD110" s="229"/>
      <c r="NUE110" s="229"/>
      <c r="NUF110" s="229"/>
      <c r="NUG110" s="229"/>
      <c r="NUH110" s="229"/>
      <c r="NUI110" s="229"/>
      <c r="NUJ110" s="229"/>
      <c r="NUK110" s="229"/>
      <c r="NUL110" s="229"/>
      <c r="NUM110" s="229"/>
      <c r="NUN110" s="229"/>
      <c r="NUO110" s="229"/>
      <c r="NUP110" s="229"/>
      <c r="NUQ110" s="229"/>
      <c r="NUR110" s="229"/>
      <c r="NUS110" s="229"/>
      <c r="NUT110" s="229"/>
      <c r="NUU110" s="229"/>
      <c r="NUV110" s="229"/>
      <c r="NUW110" s="229"/>
      <c r="NUX110" s="229"/>
      <c r="NUY110" s="229"/>
      <c r="NUZ110" s="229"/>
      <c r="NVA110" s="229"/>
      <c r="NVB110" s="229"/>
      <c r="NVC110" s="229"/>
      <c r="NVD110" s="229"/>
      <c r="NVE110" s="229"/>
      <c r="NVF110" s="229"/>
      <c r="NVG110" s="229"/>
      <c r="NVH110" s="229"/>
      <c r="NVI110" s="229"/>
      <c r="NVJ110" s="229"/>
      <c r="NVK110" s="229"/>
      <c r="NVL110" s="229"/>
      <c r="NVM110" s="229"/>
      <c r="NVN110" s="229"/>
      <c r="NVO110" s="229"/>
      <c r="NVP110" s="229"/>
      <c r="NVQ110" s="229"/>
      <c r="NVR110" s="229"/>
      <c r="NVS110" s="229"/>
      <c r="NVT110" s="229"/>
      <c r="NVU110" s="229"/>
      <c r="NVV110" s="229"/>
      <c r="NVW110" s="229"/>
      <c r="NVX110" s="229"/>
      <c r="NVY110" s="229"/>
      <c r="NVZ110" s="229"/>
      <c r="NWA110" s="229"/>
      <c r="NWB110" s="229"/>
      <c r="NWC110" s="229"/>
      <c r="NWD110" s="229"/>
      <c r="NWE110" s="229"/>
      <c r="NWF110" s="229"/>
      <c r="NWG110" s="229"/>
      <c r="NWH110" s="229"/>
      <c r="NWI110" s="229"/>
      <c r="NWJ110" s="229"/>
      <c r="NWK110" s="229"/>
      <c r="NWL110" s="229"/>
      <c r="NWM110" s="229"/>
      <c r="NWN110" s="229"/>
      <c r="NWO110" s="229"/>
      <c r="NWP110" s="229"/>
      <c r="NWQ110" s="229"/>
      <c r="NWR110" s="229"/>
      <c r="NWS110" s="229"/>
      <c r="NWT110" s="229"/>
      <c r="NWU110" s="229"/>
      <c r="NWV110" s="229"/>
      <c r="NWW110" s="229"/>
      <c r="NWX110" s="229"/>
      <c r="NWY110" s="229"/>
      <c r="NWZ110" s="229"/>
      <c r="NXA110" s="229"/>
      <c r="NXB110" s="229"/>
      <c r="NXC110" s="229"/>
      <c r="NXD110" s="229"/>
      <c r="NXE110" s="229"/>
      <c r="NXF110" s="229"/>
      <c r="NXG110" s="229"/>
      <c r="NXH110" s="229"/>
      <c r="NXI110" s="229"/>
      <c r="NXJ110" s="229"/>
      <c r="NXK110" s="229"/>
      <c r="NXL110" s="229"/>
      <c r="NXM110" s="229"/>
      <c r="NXN110" s="229"/>
      <c r="NXO110" s="229"/>
      <c r="NXP110" s="229"/>
      <c r="NXQ110" s="229"/>
      <c r="NXR110" s="229"/>
      <c r="NXS110" s="229"/>
      <c r="NXT110" s="229"/>
      <c r="NXU110" s="229"/>
      <c r="NXV110" s="229"/>
      <c r="NXW110" s="229"/>
      <c r="NXX110" s="229"/>
      <c r="NXY110" s="229"/>
      <c r="NXZ110" s="229"/>
      <c r="NYA110" s="229"/>
      <c r="NYB110" s="229"/>
      <c r="NYC110" s="229"/>
      <c r="NYD110" s="229"/>
      <c r="NYE110" s="229"/>
      <c r="NYF110" s="229"/>
      <c r="NYG110" s="229"/>
      <c r="NYH110" s="229"/>
      <c r="NYI110" s="229"/>
      <c r="NYJ110" s="229"/>
      <c r="NYK110" s="229"/>
      <c r="NYL110" s="229"/>
      <c r="NYM110" s="229"/>
      <c r="NYN110" s="229"/>
      <c r="NYO110" s="229"/>
      <c r="NYP110" s="229"/>
      <c r="NYQ110" s="229"/>
      <c r="NYR110" s="229"/>
      <c r="NYS110" s="229"/>
      <c r="NYT110" s="229"/>
      <c r="NYU110" s="229"/>
      <c r="NYV110" s="229"/>
      <c r="NYW110" s="229"/>
      <c r="NYX110" s="229"/>
      <c r="NYY110" s="229"/>
      <c r="NYZ110" s="229"/>
      <c r="NZA110" s="229"/>
      <c r="NZB110" s="229"/>
      <c r="NZC110" s="229"/>
      <c r="NZD110" s="229"/>
      <c r="NZE110" s="229"/>
      <c r="NZF110" s="229"/>
      <c r="NZG110" s="229"/>
      <c r="NZH110" s="229"/>
      <c r="NZI110" s="229"/>
      <c r="NZJ110" s="229"/>
      <c r="NZK110" s="229"/>
      <c r="NZL110" s="229"/>
      <c r="NZM110" s="229"/>
      <c r="NZN110" s="229"/>
      <c r="NZO110" s="229"/>
      <c r="NZP110" s="229"/>
      <c r="NZQ110" s="229"/>
      <c r="NZR110" s="229"/>
      <c r="NZS110" s="229"/>
      <c r="NZT110" s="229"/>
      <c r="NZU110" s="229"/>
      <c r="NZV110" s="229"/>
      <c r="NZW110" s="229"/>
      <c r="NZX110" s="229"/>
      <c r="NZY110" s="229"/>
      <c r="NZZ110" s="229"/>
      <c r="OAA110" s="229"/>
      <c r="OAB110" s="229"/>
      <c r="OAC110" s="229"/>
      <c r="OAD110" s="229"/>
      <c r="OAE110" s="229"/>
      <c r="OAF110" s="229"/>
      <c r="OAG110" s="229"/>
      <c r="OAH110" s="229"/>
      <c r="OAI110" s="229"/>
      <c r="OAJ110" s="229"/>
      <c r="OAK110" s="229"/>
      <c r="OAL110" s="229"/>
      <c r="OAM110" s="229"/>
      <c r="OAN110" s="229"/>
      <c r="OAO110" s="229"/>
      <c r="OAP110" s="229"/>
      <c r="OAQ110" s="229"/>
      <c r="OAR110" s="229"/>
      <c r="OAS110" s="229"/>
      <c r="OAT110" s="229"/>
      <c r="OAU110" s="229"/>
      <c r="OAV110" s="229"/>
      <c r="OAW110" s="229"/>
      <c r="OAX110" s="229"/>
      <c r="OAY110" s="229"/>
      <c r="OAZ110" s="229"/>
      <c r="OBA110" s="229"/>
      <c r="OBB110" s="229"/>
      <c r="OBC110" s="229"/>
      <c r="OBD110" s="229"/>
      <c r="OBE110" s="229"/>
      <c r="OBF110" s="229"/>
      <c r="OBG110" s="229"/>
      <c r="OBH110" s="229"/>
      <c r="OBI110" s="229"/>
      <c r="OBJ110" s="229"/>
      <c r="OBK110" s="229"/>
      <c r="OBL110" s="229"/>
      <c r="OBM110" s="229"/>
      <c r="OBN110" s="229"/>
      <c r="OBO110" s="229"/>
      <c r="OBP110" s="229"/>
      <c r="OBQ110" s="229"/>
      <c r="OBR110" s="229"/>
      <c r="OBS110" s="229"/>
      <c r="OBT110" s="229"/>
      <c r="OBU110" s="229"/>
      <c r="OBV110" s="229"/>
      <c r="OBW110" s="229"/>
      <c r="OBX110" s="229"/>
      <c r="OBY110" s="229"/>
      <c r="OBZ110" s="229"/>
      <c r="OCA110" s="229"/>
      <c r="OCB110" s="229"/>
      <c r="OCC110" s="229"/>
      <c r="OCD110" s="229"/>
      <c r="OCE110" s="229"/>
      <c r="OCF110" s="229"/>
      <c r="OCG110" s="229"/>
      <c r="OCH110" s="229"/>
      <c r="OCI110" s="229"/>
      <c r="OCJ110" s="229"/>
      <c r="OCK110" s="229"/>
      <c r="OCL110" s="229"/>
      <c r="OCM110" s="229"/>
      <c r="OCN110" s="229"/>
      <c r="OCO110" s="229"/>
      <c r="OCP110" s="229"/>
      <c r="OCQ110" s="229"/>
      <c r="OCR110" s="229"/>
      <c r="OCS110" s="229"/>
      <c r="OCT110" s="229"/>
      <c r="OCU110" s="229"/>
      <c r="OCV110" s="229"/>
      <c r="OCW110" s="229"/>
      <c r="OCX110" s="229"/>
      <c r="OCY110" s="229"/>
      <c r="OCZ110" s="229"/>
      <c r="ODA110" s="229"/>
      <c r="ODB110" s="229"/>
      <c r="ODC110" s="229"/>
      <c r="ODD110" s="229"/>
      <c r="ODE110" s="229"/>
      <c r="ODF110" s="229"/>
      <c r="ODG110" s="229"/>
      <c r="ODH110" s="229"/>
      <c r="ODI110" s="229"/>
      <c r="ODJ110" s="229"/>
      <c r="ODK110" s="229"/>
      <c r="ODL110" s="229"/>
      <c r="ODM110" s="229"/>
      <c r="ODN110" s="229"/>
      <c r="ODO110" s="229"/>
      <c r="ODP110" s="229"/>
      <c r="ODQ110" s="229"/>
      <c r="ODR110" s="229"/>
      <c r="ODS110" s="229"/>
      <c r="ODT110" s="229"/>
      <c r="ODU110" s="229"/>
      <c r="ODV110" s="229"/>
      <c r="ODW110" s="229"/>
      <c r="ODX110" s="229"/>
      <c r="ODY110" s="229"/>
      <c r="ODZ110" s="229"/>
      <c r="OEA110" s="229"/>
      <c r="OEB110" s="229"/>
      <c r="OEC110" s="229"/>
      <c r="OED110" s="229"/>
      <c r="OEE110" s="229"/>
      <c r="OEF110" s="229"/>
      <c r="OEG110" s="229"/>
      <c r="OEH110" s="229"/>
      <c r="OEI110" s="229"/>
      <c r="OEJ110" s="229"/>
      <c r="OEK110" s="229"/>
      <c r="OEL110" s="229"/>
      <c r="OEM110" s="229"/>
      <c r="OEN110" s="229"/>
      <c r="OEO110" s="229"/>
      <c r="OEP110" s="229"/>
      <c r="OEQ110" s="229"/>
      <c r="OER110" s="229"/>
      <c r="OES110" s="229"/>
      <c r="OET110" s="229"/>
      <c r="OEU110" s="229"/>
      <c r="OEV110" s="229"/>
      <c r="OEW110" s="229"/>
      <c r="OEX110" s="229"/>
      <c r="OEY110" s="229"/>
      <c r="OEZ110" s="229"/>
      <c r="OFA110" s="229"/>
      <c r="OFB110" s="229"/>
      <c r="OFC110" s="229"/>
      <c r="OFD110" s="229"/>
      <c r="OFE110" s="229"/>
      <c r="OFF110" s="229"/>
      <c r="OFG110" s="229"/>
      <c r="OFH110" s="229"/>
      <c r="OFI110" s="229"/>
      <c r="OFJ110" s="229"/>
      <c r="OFK110" s="229"/>
      <c r="OFL110" s="229"/>
      <c r="OFM110" s="229"/>
      <c r="OFN110" s="229"/>
      <c r="OFO110" s="229"/>
      <c r="OFP110" s="229"/>
      <c r="OFQ110" s="229"/>
      <c r="OFR110" s="229"/>
      <c r="OFS110" s="229"/>
      <c r="OFT110" s="229"/>
      <c r="OFU110" s="229"/>
      <c r="OFV110" s="229"/>
      <c r="OFW110" s="229"/>
      <c r="OFX110" s="229"/>
      <c r="OFY110" s="229"/>
      <c r="OFZ110" s="229"/>
      <c r="OGA110" s="229"/>
      <c r="OGB110" s="229"/>
      <c r="OGC110" s="229"/>
      <c r="OGD110" s="229"/>
      <c r="OGE110" s="229"/>
      <c r="OGF110" s="229"/>
      <c r="OGG110" s="229"/>
      <c r="OGH110" s="229"/>
      <c r="OGI110" s="229"/>
      <c r="OGJ110" s="229"/>
      <c r="OGK110" s="229"/>
      <c r="OGL110" s="229"/>
      <c r="OGM110" s="229"/>
      <c r="OGN110" s="229"/>
      <c r="OGO110" s="229"/>
      <c r="OGP110" s="229"/>
      <c r="OGQ110" s="229"/>
      <c r="OGR110" s="229"/>
      <c r="OGS110" s="229"/>
      <c r="OGT110" s="229"/>
      <c r="OGU110" s="229"/>
      <c r="OGV110" s="229"/>
      <c r="OGW110" s="229"/>
      <c r="OGX110" s="229"/>
      <c r="OGY110" s="229"/>
      <c r="OGZ110" s="229"/>
      <c r="OHA110" s="229"/>
      <c r="OHB110" s="229"/>
      <c r="OHC110" s="229"/>
      <c r="OHD110" s="229"/>
      <c r="OHE110" s="229"/>
      <c r="OHF110" s="229"/>
      <c r="OHG110" s="229"/>
      <c r="OHH110" s="229"/>
      <c r="OHI110" s="229"/>
      <c r="OHJ110" s="229"/>
      <c r="OHK110" s="229"/>
      <c r="OHL110" s="229"/>
      <c r="OHM110" s="229"/>
      <c r="OHN110" s="229"/>
      <c r="OHO110" s="229"/>
      <c r="OHP110" s="229"/>
      <c r="OHQ110" s="229"/>
      <c r="OHR110" s="229"/>
      <c r="OHS110" s="229"/>
      <c r="OHT110" s="229"/>
      <c r="OHU110" s="229"/>
      <c r="OHV110" s="229"/>
      <c r="OHW110" s="229"/>
      <c r="OHX110" s="229"/>
      <c r="OHY110" s="229"/>
      <c r="OHZ110" s="229"/>
      <c r="OIA110" s="229"/>
      <c r="OIB110" s="229"/>
      <c r="OIC110" s="229"/>
      <c r="OID110" s="229"/>
      <c r="OIE110" s="229"/>
      <c r="OIF110" s="229"/>
      <c r="OIG110" s="229"/>
      <c r="OIH110" s="229"/>
      <c r="OII110" s="229"/>
      <c r="OIJ110" s="229"/>
      <c r="OIK110" s="229"/>
      <c r="OIL110" s="229"/>
      <c r="OIM110" s="229"/>
      <c r="OIN110" s="229"/>
      <c r="OIO110" s="229"/>
      <c r="OIP110" s="229"/>
      <c r="OIQ110" s="229"/>
      <c r="OIR110" s="229"/>
      <c r="OIS110" s="229"/>
      <c r="OIT110" s="229"/>
      <c r="OIU110" s="229"/>
      <c r="OIV110" s="229"/>
      <c r="OIW110" s="229"/>
      <c r="OIX110" s="229"/>
      <c r="OIY110" s="229"/>
      <c r="OIZ110" s="229"/>
      <c r="OJA110" s="229"/>
      <c r="OJB110" s="229"/>
      <c r="OJC110" s="229"/>
      <c r="OJD110" s="229"/>
      <c r="OJE110" s="229"/>
      <c r="OJF110" s="229"/>
      <c r="OJG110" s="229"/>
      <c r="OJH110" s="229"/>
      <c r="OJI110" s="229"/>
      <c r="OJJ110" s="229"/>
      <c r="OJK110" s="229"/>
      <c r="OJL110" s="229"/>
      <c r="OJM110" s="229"/>
      <c r="OJN110" s="229"/>
      <c r="OJO110" s="229"/>
      <c r="OJP110" s="229"/>
      <c r="OJQ110" s="229"/>
      <c r="OJR110" s="229"/>
      <c r="OJS110" s="229"/>
      <c r="OJT110" s="229"/>
      <c r="OJU110" s="229"/>
      <c r="OJV110" s="229"/>
      <c r="OJW110" s="229"/>
      <c r="OJX110" s="229"/>
      <c r="OJY110" s="229"/>
      <c r="OJZ110" s="229"/>
      <c r="OKA110" s="229"/>
      <c r="OKB110" s="229"/>
      <c r="OKC110" s="229"/>
      <c r="OKD110" s="229"/>
      <c r="OKE110" s="229"/>
      <c r="OKF110" s="229"/>
      <c r="OKG110" s="229"/>
      <c r="OKH110" s="229"/>
      <c r="OKI110" s="229"/>
      <c r="OKJ110" s="229"/>
      <c r="OKK110" s="229"/>
      <c r="OKL110" s="229"/>
      <c r="OKM110" s="229"/>
      <c r="OKN110" s="229"/>
      <c r="OKO110" s="229"/>
      <c r="OKP110" s="229"/>
      <c r="OKQ110" s="229"/>
      <c r="OKR110" s="229"/>
      <c r="OKS110" s="229"/>
      <c r="OKT110" s="229"/>
      <c r="OKU110" s="229"/>
      <c r="OKV110" s="229"/>
      <c r="OKW110" s="229"/>
      <c r="OKX110" s="229"/>
      <c r="OKY110" s="229"/>
      <c r="OKZ110" s="229"/>
      <c r="OLA110" s="229"/>
      <c r="OLB110" s="229"/>
      <c r="OLC110" s="229"/>
      <c r="OLD110" s="229"/>
      <c r="OLE110" s="229"/>
      <c r="OLF110" s="229"/>
      <c r="OLG110" s="229"/>
      <c r="OLH110" s="229"/>
      <c r="OLI110" s="229"/>
      <c r="OLJ110" s="229"/>
      <c r="OLK110" s="229"/>
      <c r="OLL110" s="229"/>
      <c r="OLM110" s="229"/>
      <c r="OLN110" s="229"/>
      <c r="OLO110" s="229"/>
      <c r="OLP110" s="229"/>
      <c r="OLQ110" s="229"/>
      <c r="OLR110" s="229"/>
      <c r="OLS110" s="229"/>
      <c r="OLT110" s="229"/>
      <c r="OLU110" s="229"/>
      <c r="OLV110" s="229"/>
      <c r="OLW110" s="229"/>
      <c r="OLX110" s="229"/>
      <c r="OLY110" s="229"/>
      <c r="OLZ110" s="229"/>
      <c r="OMA110" s="229"/>
      <c r="OMB110" s="229"/>
      <c r="OMC110" s="229"/>
      <c r="OMD110" s="229"/>
      <c r="OME110" s="229"/>
      <c r="OMF110" s="229"/>
      <c r="OMG110" s="229"/>
      <c r="OMH110" s="229"/>
      <c r="OMI110" s="229"/>
      <c r="OMJ110" s="229"/>
      <c r="OMK110" s="229"/>
      <c r="OML110" s="229"/>
      <c r="OMM110" s="229"/>
      <c r="OMN110" s="229"/>
      <c r="OMO110" s="229"/>
      <c r="OMP110" s="229"/>
      <c r="OMQ110" s="229"/>
      <c r="OMR110" s="229"/>
      <c r="OMS110" s="229"/>
      <c r="OMT110" s="229"/>
      <c r="OMU110" s="229"/>
      <c r="OMV110" s="229"/>
      <c r="OMW110" s="229"/>
      <c r="OMX110" s="229"/>
      <c r="OMY110" s="229"/>
      <c r="OMZ110" s="229"/>
      <c r="ONA110" s="229"/>
      <c r="ONB110" s="229"/>
      <c r="ONC110" s="229"/>
      <c r="OND110" s="229"/>
      <c r="ONE110" s="229"/>
      <c r="ONF110" s="229"/>
      <c r="ONG110" s="229"/>
      <c r="ONH110" s="229"/>
      <c r="ONI110" s="229"/>
      <c r="ONJ110" s="229"/>
      <c r="ONK110" s="229"/>
      <c r="ONL110" s="229"/>
      <c r="ONM110" s="229"/>
      <c r="ONN110" s="229"/>
      <c r="ONO110" s="229"/>
      <c r="ONP110" s="229"/>
      <c r="ONQ110" s="229"/>
      <c r="ONR110" s="229"/>
      <c r="ONS110" s="229"/>
      <c r="ONT110" s="229"/>
      <c r="ONU110" s="229"/>
      <c r="ONV110" s="229"/>
      <c r="ONW110" s="229"/>
      <c r="ONX110" s="229"/>
      <c r="ONY110" s="229"/>
      <c r="ONZ110" s="229"/>
      <c r="OOA110" s="229"/>
      <c r="OOB110" s="229"/>
      <c r="OOC110" s="229"/>
      <c r="OOD110" s="229"/>
      <c r="OOE110" s="229"/>
      <c r="OOF110" s="229"/>
      <c r="OOG110" s="229"/>
      <c r="OOH110" s="229"/>
      <c r="OOI110" s="229"/>
      <c r="OOJ110" s="229"/>
      <c r="OOK110" s="229"/>
      <c r="OOL110" s="229"/>
      <c r="OOM110" s="229"/>
      <c r="OON110" s="229"/>
      <c r="OOO110" s="229"/>
      <c r="OOP110" s="229"/>
      <c r="OOQ110" s="229"/>
      <c r="OOR110" s="229"/>
      <c r="OOS110" s="229"/>
      <c r="OOT110" s="229"/>
      <c r="OOU110" s="229"/>
      <c r="OOV110" s="229"/>
      <c r="OOW110" s="229"/>
      <c r="OOX110" s="229"/>
      <c r="OOY110" s="229"/>
      <c r="OOZ110" s="229"/>
      <c r="OPA110" s="229"/>
      <c r="OPB110" s="229"/>
      <c r="OPC110" s="229"/>
      <c r="OPD110" s="229"/>
      <c r="OPE110" s="229"/>
      <c r="OPF110" s="229"/>
      <c r="OPG110" s="229"/>
      <c r="OPH110" s="229"/>
      <c r="OPI110" s="229"/>
      <c r="OPJ110" s="229"/>
      <c r="OPK110" s="229"/>
      <c r="OPL110" s="229"/>
      <c r="OPM110" s="229"/>
      <c r="OPN110" s="229"/>
      <c r="OPO110" s="229"/>
      <c r="OPP110" s="229"/>
      <c r="OPQ110" s="229"/>
      <c r="OPR110" s="229"/>
      <c r="OPS110" s="229"/>
      <c r="OPT110" s="229"/>
      <c r="OPU110" s="229"/>
      <c r="OPV110" s="229"/>
      <c r="OPW110" s="229"/>
      <c r="OPX110" s="229"/>
      <c r="OPY110" s="229"/>
      <c r="OPZ110" s="229"/>
      <c r="OQA110" s="229"/>
      <c r="OQB110" s="229"/>
      <c r="OQC110" s="229"/>
      <c r="OQD110" s="229"/>
      <c r="OQE110" s="229"/>
      <c r="OQF110" s="229"/>
      <c r="OQG110" s="229"/>
      <c r="OQH110" s="229"/>
      <c r="OQI110" s="229"/>
      <c r="OQJ110" s="229"/>
      <c r="OQK110" s="229"/>
      <c r="OQL110" s="229"/>
      <c r="OQM110" s="229"/>
      <c r="OQN110" s="229"/>
      <c r="OQO110" s="229"/>
      <c r="OQP110" s="229"/>
      <c r="OQQ110" s="229"/>
      <c r="OQR110" s="229"/>
      <c r="OQS110" s="229"/>
      <c r="OQT110" s="229"/>
      <c r="OQU110" s="229"/>
      <c r="OQV110" s="229"/>
      <c r="OQW110" s="229"/>
      <c r="OQX110" s="229"/>
      <c r="OQY110" s="229"/>
      <c r="OQZ110" s="229"/>
      <c r="ORA110" s="229"/>
      <c r="ORB110" s="229"/>
      <c r="ORC110" s="229"/>
      <c r="ORD110" s="229"/>
      <c r="ORE110" s="229"/>
      <c r="ORF110" s="229"/>
      <c r="ORG110" s="229"/>
      <c r="ORH110" s="229"/>
      <c r="ORI110" s="229"/>
      <c r="ORJ110" s="229"/>
      <c r="ORK110" s="229"/>
      <c r="ORL110" s="229"/>
      <c r="ORM110" s="229"/>
      <c r="ORN110" s="229"/>
      <c r="ORO110" s="229"/>
      <c r="ORP110" s="229"/>
      <c r="ORQ110" s="229"/>
      <c r="ORR110" s="229"/>
      <c r="ORS110" s="229"/>
      <c r="ORT110" s="229"/>
      <c r="ORU110" s="229"/>
      <c r="ORV110" s="229"/>
      <c r="ORW110" s="229"/>
      <c r="ORX110" s="229"/>
      <c r="ORY110" s="229"/>
      <c r="ORZ110" s="229"/>
      <c r="OSA110" s="229"/>
      <c r="OSB110" s="229"/>
      <c r="OSC110" s="229"/>
      <c r="OSD110" s="229"/>
      <c r="OSE110" s="229"/>
      <c r="OSF110" s="229"/>
      <c r="OSG110" s="229"/>
      <c r="OSH110" s="229"/>
      <c r="OSI110" s="229"/>
      <c r="OSJ110" s="229"/>
      <c r="OSK110" s="229"/>
      <c r="OSL110" s="229"/>
      <c r="OSM110" s="229"/>
      <c r="OSN110" s="229"/>
      <c r="OSO110" s="229"/>
      <c r="OSP110" s="229"/>
      <c r="OSQ110" s="229"/>
      <c r="OSR110" s="229"/>
      <c r="OSS110" s="229"/>
      <c r="OST110" s="229"/>
      <c r="OSU110" s="229"/>
      <c r="OSV110" s="229"/>
      <c r="OSW110" s="229"/>
      <c r="OSX110" s="229"/>
      <c r="OSY110" s="229"/>
      <c r="OSZ110" s="229"/>
      <c r="OTA110" s="229"/>
      <c r="OTB110" s="229"/>
      <c r="OTC110" s="229"/>
      <c r="OTD110" s="229"/>
      <c r="OTE110" s="229"/>
      <c r="OTF110" s="229"/>
      <c r="OTG110" s="229"/>
      <c r="OTH110" s="229"/>
      <c r="OTI110" s="229"/>
      <c r="OTJ110" s="229"/>
      <c r="OTK110" s="229"/>
      <c r="OTL110" s="229"/>
      <c r="OTM110" s="229"/>
      <c r="OTN110" s="229"/>
      <c r="OTO110" s="229"/>
      <c r="OTP110" s="229"/>
      <c r="OTQ110" s="229"/>
      <c r="OTR110" s="229"/>
      <c r="OTS110" s="229"/>
      <c r="OTT110" s="229"/>
      <c r="OTU110" s="229"/>
      <c r="OTV110" s="229"/>
      <c r="OTW110" s="229"/>
      <c r="OTX110" s="229"/>
      <c r="OTY110" s="229"/>
      <c r="OTZ110" s="229"/>
      <c r="OUA110" s="229"/>
      <c r="OUB110" s="229"/>
      <c r="OUC110" s="229"/>
      <c r="OUD110" s="229"/>
      <c r="OUE110" s="229"/>
      <c r="OUF110" s="229"/>
      <c r="OUG110" s="229"/>
      <c r="OUH110" s="229"/>
      <c r="OUI110" s="229"/>
      <c r="OUJ110" s="229"/>
      <c r="OUK110" s="229"/>
      <c r="OUL110" s="229"/>
      <c r="OUM110" s="229"/>
      <c r="OUN110" s="229"/>
      <c r="OUO110" s="229"/>
      <c r="OUP110" s="229"/>
      <c r="OUQ110" s="229"/>
      <c r="OUR110" s="229"/>
      <c r="OUS110" s="229"/>
      <c r="OUT110" s="229"/>
      <c r="OUU110" s="229"/>
      <c r="OUV110" s="229"/>
      <c r="OUW110" s="229"/>
      <c r="OUX110" s="229"/>
      <c r="OUY110" s="229"/>
      <c r="OUZ110" s="229"/>
      <c r="OVA110" s="229"/>
      <c r="OVB110" s="229"/>
      <c r="OVC110" s="229"/>
      <c r="OVD110" s="229"/>
      <c r="OVE110" s="229"/>
      <c r="OVF110" s="229"/>
      <c r="OVG110" s="229"/>
      <c r="OVH110" s="229"/>
      <c r="OVI110" s="229"/>
      <c r="OVJ110" s="229"/>
      <c r="OVK110" s="229"/>
      <c r="OVL110" s="229"/>
      <c r="OVM110" s="229"/>
      <c r="OVN110" s="229"/>
      <c r="OVO110" s="229"/>
      <c r="OVP110" s="229"/>
      <c r="OVQ110" s="229"/>
      <c r="OVR110" s="229"/>
      <c r="OVS110" s="229"/>
      <c r="OVT110" s="229"/>
      <c r="OVU110" s="229"/>
      <c r="OVV110" s="229"/>
      <c r="OVW110" s="229"/>
      <c r="OVX110" s="229"/>
      <c r="OVY110" s="229"/>
      <c r="OVZ110" s="229"/>
      <c r="OWA110" s="229"/>
      <c r="OWB110" s="229"/>
      <c r="OWC110" s="229"/>
      <c r="OWD110" s="229"/>
      <c r="OWE110" s="229"/>
      <c r="OWF110" s="229"/>
      <c r="OWG110" s="229"/>
      <c r="OWH110" s="229"/>
      <c r="OWI110" s="229"/>
      <c r="OWJ110" s="229"/>
      <c r="OWK110" s="229"/>
      <c r="OWL110" s="229"/>
      <c r="OWM110" s="229"/>
      <c r="OWN110" s="229"/>
      <c r="OWO110" s="229"/>
      <c r="OWP110" s="229"/>
      <c r="OWQ110" s="229"/>
      <c r="OWR110" s="229"/>
      <c r="OWS110" s="229"/>
      <c r="OWT110" s="229"/>
      <c r="OWU110" s="229"/>
      <c r="OWV110" s="229"/>
      <c r="OWW110" s="229"/>
      <c r="OWX110" s="229"/>
      <c r="OWY110" s="229"/>
      <c r="OWZ110" s="229"/>
      <c r="OXA110" s="229"/>
      <c r="OXB110" s="229"/>
      <c r="OXC110" s="229"/>
      <c r="OXD110" s="229"/>
      <c r="OXE110" s="229"/>
      <c r="OXF110" s="229"/>
      <c r="OXG110" s="229"/>
      <c r="OXH110" s="229"/>
      <c r="OXI110" s="229"/>
      <c r="OXJ110" s="229"/>
      <c r="OXK110" s="229"/>
      <c r="OXL110" s="229"/>
      <c r="OXM110" s="229"/>
      <c r="OXN110" s="229"/>
      <c r="OXO110" s="229"/>
      <c r="OXP110" s="229"/>
      <c r="OXQ110" s="229"/>
      <c r="OXR110" s="229"/>
      <c r="OXS110" s="229"/>
      <c r="OXT110" s="229"/>
      <c r="OXU110" s="229"/>
      <c r="OXV110" s="229"/>
      <c r="OXW110" s="229"/>
      <c r="OXX110" s="229"/>
      <c r="OXY110" s="229"/>
      <c r="OXZ110" s="229"/>
      <c r="OYA110" s="229"/>
      <c r="OYB110" s="229"/>
      <c r="OYC110" s="229"/>
      <c r="OYD110" s="229"/>
      <c r="OYE110" s="229"/>
      <c r="OYF110" s="229"/>
      <c r="OYG110" s="229"/>
      <c r="OYH110" s="229"/>
      <c r="OYI110" s="229"/>
      <c r="OYJ110" s="229"/>
      <c r="OYK110" s="229"/>
      <c r="OYL110" s="229"/>
      <c r="OYM110" s="229"/>
      <c r="OYN110" s="229"/>
      <c r="OYO110" s="229"/>
      <c r="OYP110" s="229"/>
      <c r="OYQ110" s="229"/>
      <c r="OYR110" s="229"/>
      <c r="OYS110" s="229"/>
      <c r="OYT110" s="229"/>
      <c r="OYU110" s="229"/>
      <c r="OYV110" s="229"/>
      <c r="OYW110" s="229"/>
      <c r="OYX110" s="229"/>
      <c r="OYY110" s="229"/>
      <c r="OYZ110" s="229"/>
      <c r="OZA110" s="229"/>
      <c r="OZB110" s="229"/>
      <c r="OZC110" s="229"/>
      <c r="OZD110" s="229"/>
      <c r="OZE110" s="229"/>
      <c r="OZF110" s="229"/>
      <c r="OZG110" s="229"/>
      <c r="OZH110" s="229"/>
      <c r="OZI110" s="229"/>
      <c r="OZJ110" s="229"/>
      <c r="OZK110" s="229"/>
      <c r="OZL110" s="229"/>
      <c r="OZM110" s="229"/>
      <c r="OZN110" s="229"/>
      <c r="OZO110" s="229"/>
      <c r="OZP110" s="229"/>
      <c r="OZQ110" s="229"/>
      <c r="OZR110" s="229"/>
      <c r="OZS110" s="229"/>
      <c r="OZT110" s="229"/>
      <c r="OZU110" s="229"/>
      <c r="OZV110" s="229"/>
      <c r="OZW110" s="229"/>
      <c r="OZX110" s="229"/>
      <c r="OZY110" s="229"/>
      <c r="OZZ110" s="229"/>
      <c r="PAA110" s="229"/>
      <c r="PAB110" s="229"/>
      <c r="PAC110" s="229"/>
      <c r="PAD110" s="229"/>
      <c r="PAE110" s="229"/>
      <c r="PAF110" s="229"/>
      <c r="PAG110" s="229"/>
      <c r="PAH110" s="229"/>
      <c r="PAI110" s="229"/>
      <c r="PAJ110" s="229"/>
      <c r="PAK110" s="229"/>
      <c r="PAL110" s="229"/>
      <c r="PAM110" s="229"/>
      <c r="PAN110" s="229"/>
      <c r="PAO110" s="229"/>
      <c r="PAP110" s="229"/>
      <c r="PAQ110" s="229"/>
      <c r="PAR110" s="229"/>
      <c r="PAS110" s="229"/>
      <c r="PAT110" s="229"/>
      <c r="PAU110" s="229"/>
      <c r="PAV110" s="229"/>
      <c r="PAW110" s="229"/>
      <c r="PAX110" s="229"/>
      <c r="PAY110" s="229"/>
      <c r="PAZ110" s="229"/>
      <c r="PBA110" s="229"/>
      <c r="PBB110" s="229"/>
      <c r="PBC110" s="229"/>
      <c r="PBD110" s="229"/>
      <c r="PBE110" s="229"/>
      <c r="PBF110" s="229"/>
      <c r="PBG110" s="229"/>
      <c r="PBH110" s="229"/>
      <c r="PBI110" s="229"/>
      <c r="PBJ110" s="229"/>
      <c r="PBK110" s="229"/>
      <c r="PBL110" s="229"/>
      <c r="PBM110" s="229"/>
      <c r="PBN110" s="229"/>
      <c r="PBO110" s="229"/>
      <c r="PBP110" s="229"/>
      <c r="PBQ110" s="229"/>
      <c r="PBR110" s="229"/>
      <c r="PBS110" s="229"/>
      <c r="PBT110" s="229"/>
      <c r="PBU110" s="229"/>
      <c r="PBV110" s="229"/>
      <c r="PBW110" s="229"/>
      <c r="PBX110" s="229"/>
      <c r="PBY110" s="229"/>
      <c r="PBZ110" s="229"/>
      <c r="PCA110" s="229"/>
      <c r="PCB110" s="229"/>
      <c r="PCC110" s="229"/>
      <c r="PCD110" s="229"/>
      <c r="PCE110" s="229"/>
      <c r="PCF110" s="229"/>
      <c r="PCG110" s="229"/>
      <c r="PCH110" s="229"/>
      <c r="PCI110" s="229"/>
      <c r="PCJ110" s="229"/>
      <c r="PCK110" s="229"/>
      <c r="PCL110" s="229"/>
      <c r="PCM110" s="229"/>
      <c r="PCN110" s="229"/>
      <c r="PCO110" s="229"/>
      <c r="PCP110" s="229"/>
      <c r="PCQ110" s="229"/>
      <c r="PCR110" s="229"/>
      <c r="PCS110" s="229"/>
      <c r="PCT110" s="229"/>
      <c r="PCU110" s="229"/>
      <c r="PCV110" s="229"/>
      <c r="PCW110" s="229"/>
      <c r="PCX110" s="229"/>
      <c r="PCY110" s="229"/>
      <c r="PCZ110" s="229"/>
      <c r="PDA110" s="229"/>
      <c r="PDB110" s="229"/>
      <c r="PDC110" s="229"/>
      <c r="PDD110" s="229"/>
      <c r="PDE110" s="229"/>
      <c r="PDF110" s="229"/>
      <c r="PDG110" s="229"/>
      <c r="PDH110" s="229"/>
      <c r="PDI110" s="229"/>
      <c r="PDJ110" s="229"/>
      <c r="PDK110" s="229"/>
      <c r="PDL110" s="229"/>
      <c r="PDM110" s="229"/>
      <c r="PDN110" s="229"/>
      <c r="PDO110" s="229"/>
      <c r="PDP110" s="229"/>
      <c r="PDQ110" s="229"/>
      <c r="PDR110" s="229"/>
      <c r="PDS110" s="229"/>
      <c r="PDT110" s="229"/>
      <c r="PDU110" s="229"/>
      <c r="PDV110" s="229"/>
      <c r="PDW110" s="229"/>
      <c r="PDX110" s="229"/>
      <c r="PDY110" s="229"/>
      <c r="PDZ110" s="229"/>
      <c r="PEA110" s="229"/>
      <c r="PEB110" s="229"/>
      <c r="PEC110" s="229"/>
      <c r="PED110" s="229"/>
      <c r="PEE110" s="229"/>
      <c r="PEF110" s="229"/>
      <c r="PEG110" s="229"/>
      <c r="PEH110" s="229"/>
      <c r="PEI110" s="229"/>
      <c r="PEJ110" s="229"/>
      <c r="PEK110" s="229"/>
      <c r="PEL110" s="229"/>
      <c r="PEM110" s="229"/>
      <c r="PEN110" s="229"/>
      <c r="PEO110" s="229"/>
      <c r="PEP110" s="229"/>
      <c r="PEQ110" s="229"/>
      <c r="PER110" s="229"/>
      <c r="PES110" s="229"/>
      <c r="PET110" s="229"/>
      <c r="PEU110" s="229"/>
      <c r="PEV110" s="229"/>
      <c r="PEW110" s="229"/>
      <c r="PEX110" s="229"/>
      <c r="PEY110" s="229"/>
      <c r="PEZ110" s="229"/>
      <c r="PFA110" s="229"/>
      <c r="PFB110" s="229"/>
      <c r="PFC110" s="229"/>
      <c r="PFD110" s="229"/>
      <c r="PFE110" s="229"/>
      <c r="PFF110" s="229"/>
      <c r="PFG110" s="229"/>
      <c r="PFH110" s="229"/>
      <c r="PFI110" s="229"/>
      <c r="PFJ110" s="229"/>
      <c r="PFK110" s="229"/>
      <c r="PFL110" s="229"/>
      <c r="PFM110" s="229"/>
      <c r="PFN110" s="229"/>
      <c r="PFO110" s="229"/>
      <c r="PFP110" s="229"/>
      <c r="PFQ110" s="229"/>
      <c r="PFR110" s="229"/>
      <c r="PFS110" s="229"/>
      <c r="PFT110" s="229"/>
      <c r="PFU110" s="229"/>
      <c r="PFV110" s="229"/>
      <c r="PFW110" s="229"/>
      <c r="PFX110" s="229"/>
      <c r="PFY110" s="229"/>
      <c r="PFZ110" s="229"/>
      <c r="PGA110" s="229"/>
      <c r="PGB110" s="229"/>
      <c r="PGC110" s="229"/>
      <c r="PGD110" s="229"/>
      <c r="PGE110" s="229"/>
      <c r="PGF110" s="229"/>
      <c r="PGG110" s="229"/>
      <c r="PGH110" s="229"/>
      <c r="PGI110" s="229"/>
      <c r="PGJ110" s="229"/>
      <c r="PGK110" s="229"/>
      <c r="PGL110" s="229"/>
      <c r="PGM110" s="229"/>
      <c r="PGN110" s="229"/>
      <c r="PGO110" s="229"/>
      <c r="PGP110" s="229"/>
      <c r="PGQ110" s="229"/>
      <c r="PGR110" s="229"/>
      <c r="PGS110" s="229"/>
      <c r="PGT110" s="229"/>
      <c r="PGU110" s="229"/>
      <c r="PGV110" s="229"/>
      <c r="PGW110" s="229"/>
      <c r="PGX110" s="229"/>
      <c r="PGY110" s="229"/>
      <c r="PGZ110" s="229"/>
      <c r="PHA110" s="229"/>
      <c r="PHB110" s="229"/>
      <c r="PHC110" s="229"/>
      <c r="PHD110" s="229"/>
      <c r="PHE110" s="229"/>
      <c r="PHF110" s="229"/>
      <c r="PHG110" s="229"/>
      <c r="PHH110" s="229"/>
      <c r="PHI110" s="229"/>
      <c r="PHJ110" s="229"/>
      <c r="PHK110" s="229"/>
      <c r="PHL110" s="229"/>
      <c r="PHM110" s="229"/>
      <c r="PHN110" s="229"/>
      <c r="PHO110" s="229"/>
      <c r="PHP110" s="229"/>
      <c r="PHQ110" s="229"/>
      <c r="PHR110" s="229"/>
      <c r="PHS110" s="229"/>
      <c r="PHT110" s="229"/>
      <c r="PHU110" s="229"/>
      <c r="PHV110" s="229"/>
      <c r="PHW110" s="229"/>
      <c r="PHX110" s="229"/>
      <c r="PHY110" s="229"/>
      <c r="PHZ110" s="229"/>
      <c r="PIA110" s="229"/>
      <c r="PIB110" s="229"/>
      <c r="PIC110" s="229"/>
      <c r="PID110" s="229"/>
      <c r="PIE110" s="229"/>
      <c r="PIF110" s="229"/>
      <c r="PIG110" s="229"/>
      <c r="PIH110" s="229"/>
      <c r="PII110" s="229"/>
      <c r="PIJ110" s="229"/>
      <c r="PIK110" s="229"/>
      <c r="PIL110" s="229"/>
      <c r="PIM110" s="229"/>
      <c r="PIN110" s="229"/>
      <c r="PIO110" s="229"/>
      <c r="PIP110" s="229"/>
      <c r="PIQ110" s="229"/>
      <c r="PIR110" s="229"/>
      <c r="PIS110" s="229"/>
      <c r="PIT110" s="229"/>
      <c r="PIU110" s="229"/>
      <c r="PIV110" s="229"/>
      <c r="PIW110" s="229"/>
      <c r="PIX110" s="229"/>
      <c r="PIY110" s="229"/>
      <c r="PIZ110" s="229"/>
      <c r="PJA110" s="229"/>
      <c r="PJB110" s="229"/>
      <c r="PJC110" s="229"/>
      <c r="PJD110" s="229"/>
      <c r="PJE110" s="229"/>
      <c r="PJF110" s="229"/>
      <c r="PJG110" s="229"/>
      <c r="PJH110" s="229"/>
      <c r="PJI110" s="229"/>
      <c r="PJJ110" s="229"/>
      <c r="PJK110" s="229"/>
      <c r="PJL110" s="229"/>
      <c r="PJM110" s="229"/>
      <c r="PJN110" s="229"/>
      <c r="PJO110" s="229"/>
      <c r="PJP110" s="229"/>
      <c r="PJQ110" s="229"/>
      <c r="PJR110" s="229"/>
      <c r="PJS110" s="229"/>
      <c r="PJT110" s="229"/>
      <c r="PJU110" s="229"/>
      <c r="PJV110" s="229"/>
      <c r="PJW110" s="229"/>
      <c r="PJX110" s="229"/>
      <c r="PJY110" s="229"/>
      <c r="PJZ110" s="229"/>
      <c r="PKA110" s="229"/>
      <c r="PKB110" s="229"/>
      <c r="PKC110" s="229"/>
      <c r="PKD110" s="229"/>
      <c r="PKE110" s="229"/>
      <c r="PKF110" s="229"/>
      <c r="PKG110" s="229"/>
      <c r="PKH110" s="229"/>
      <c r="PKI110" s="229"/>
      <c r="PKJ110" s="229"/>
      <c r="PKK110" s="229"/>
      <c r="PKL110" s="229"/>
      <c r="PKM110" s="229"/>
      <c r="PKN110" s="229"/>
      <c r="PKO110" s="229"/>
      <c r="PKP110" s="229"/>
      <c r="PKQ110" s="229"/>
      <c r="PKR110" s="229"/>
      <c r="PKS110" s="229"/>
      <c r="PKT110" s="229"/>
      <c r="PKU110" s="229"/>
      <c r="PKV110" s="229"/>
      <c r="PKW110" s="229"/>
      <c r="PKX110" s="229"/>
      <c r="PKY110" s="229"/>
      <c r="PKZ110" s="229"/>
      <c r="PLA110" s="229"/>
      <c r="PLB110" s="229"/>
      <c r="PLC110" s="229"/>
      <c r="PLD110" s="229"/>
      <c r="PLE110" s="229"/>
      <c r="PLF110" s="229"/>
      <c r="PLG110" s="229"/>
      <c r="PLH110" s="229"/>
      <c r="PLI110" s="229"/>
      <c r="PLJ110" s="229"/>
      <c r="PLK110" s="229"/>
      <c r="PLL110" s="229"/>
      <c r="PLM110" s="229"/>
      <c r="PLN110" s="229"/>
      <c r="PLO110" s="229"/>
      <c r="PLP110" s="229"/>
      <c r="PLQ110" s="229"/>
      <c r="PLR110" s="229"/>
      <c r="PLS110" s="229"/>
      <c r="PLT110" s="229"/>
      <c r="PLU110" s="229"/>
      <c r="PLV110" s="229"/>
      <c r="PLW110" s="229"/>
      <c r="PLX110" s="229"/>
      <c r="PLY110" s="229"/>
      <c r="PLZ110" s="229"/>
      <c r="PMA110" s="229"/>
      <c r="PMB110" s="229"/>
      <c r="PMC110" s="229"/>
      <c r="PMD110" s="229"/>
      <c r="PME110" s="229"/>
      <c r="PMF110" s="229"/>
      <c r="PMG110" s="229"/>
      <c r="PMH110" s="229"/>
      <c r="PMI110" s="229"/>
      <c r="PMJ110" s="229"/>
      <c r="PMK110" s="229"/>
      <c r="PML110" s="229"/>
      <c r="PMM110" s="229"/>
      <c r="PMN110" s="229"/>
      <c r="PMO110" s="229"/>
      <c r="PMP110" s="229"/>
      <c r="PMQ110" s="229"/>
      <c r="PMR110" s="229"/>
      <c r="PMS110" s="229"/>
      <c r="PMT110" s="229"/>
      <c r="PMU110" s="229"/>
      <c r="PMV110" s="229"/>
      <c r="PMW110" s="229"/>
      <c r="PMX110" s="229"/>
      <c r="PMY110" s="229"/>
      <c r="PMZ110" s="229"/>
      <c r="PNA110" s="229"/>
      <c r="PNB110" s="229"/>
      <c r="PNC110" s="229"/>
      <c r="PND110" s="229"/>
      <c r="PNE110" s="229"/>
      <c r="PNF110" s="229"/>
      <c r="PNG110" s="229"/>
      <c r="PNH110" s="229"/>
      <c r="PNI110" s="229"/>
      <c r="PNJ110" s="229"/>
      <c r="PNK110" s="229"/>
      <c r="PNL110" s="229"/>
      <c r="PNM110" s="229"/>
      <c r="PNN110" s="229"/>
      <c r="PNO110" s="229"/>
      <c r="PNP110" s="229"/>
      <c r="PNQ110" s="229"/>
      <c r="PNR110" s="229"/>
      <c r="PNS110" s="229"/>
      <c r="PNT110" s="229"/>
      <c r="PNU110" s="229"/>
      <c r="PNV110" s="229"/>
      <c r="PNW110" s="229"/>
      <c r="PNX110" s="229"/>
      <c r="PNY110" s="229"/>
      <c r="PNZ110" s="229"/>
      <c r="POA110" s="229"/>
      <c r="POB110" s="229"/>
      <c r="POC110" s="229"/>
      <c r="POD110" s="229"/>
      <c r="POE110" s="229"/>
      <c r="POF110" s="229"/>
      <c r="POG110" s="229"/>
      <c r="POH110" s="229"/>
      <c r="POI110" s="229"/>
      <c r="POJ110" s="229"/>
      <c r="POK110" s="229"/>
      <c r="POL110" s="229"/>
      <c r="POM110" s="229"/>
      <c r="PON110" s="229"/>
      <c r="POO110" s="229"/>
      <c r="POP110" s="229"/>
      <c r="POQ110" s="229"/>
      <c r="POR110" s="229"/>
      <c r="POS110" s="229"/>
      <c r="POT110" s="229"/>
      <c r="POU110" s="229"/>
      <c r="POV110" s="229"/>
      <c r="POW110" s="229"/>
      <c r="POX110" s="229"/>
      <c r="POY110" s="229"/>
      <c r="POZ110" s="229"/>
      <c r="PPA110" s="229"/>
      <c r="PPB110" s="229"/>
      <c r="PPC110" s="229"/>
      <c r="PPD110" s="229"/>
      <c r="PPE110" s="229"/>
      <c r="PPF110" s="229"/>
      <c r="PPG110" s="229"/>
      <c r="PPH110" s="229"/>
      <c r="PPI110" s="229"/>
      <c r="PPJ110" s="229"/>
      <c r="PPK110" s="229"/>
      <c r="PPL110" s="229"/>
      <c r="PPM110" s="229"/>
      <c r="PPN110" s="229"/>
      <c r="PPO110" s="229"/>
      <c r="PPP110" s="229"/>
      <c r="PPQ110" s="229"/>
      <c r="PPR110" s="229"/>
      <c r="PPS110" s="229"/>
      <c r="PPT110" s="229"/>
      <c r="PPU110" s="229"/>
      <c r="PPV110" s="229"/>
      <c r="PPW110" s="229"/>
      <c r="PPX110" s="229"/>
      <c r="PPY110" s="229"/>
      <c r="PPZ110" s="229"/>
      <c r="PQA110" s="229"/>
      <c r="PQB110" s="229"/>
      <c r="PQC110" s="229"/>
      <c r="PQD110" s="229"/>
      <c r="PQE110" s="229"/>
      <c r="PQF110" s="229"/>
      <c r="PQG110" s="229"/>
      <c r="PQH110" s="229"/>
      <c r="PQI110" s="229"/>
      <c r="PQJ110" s="229"/>
      <c r="PQK110" s="229"/>
      <c r="PQL110" s="229"/>
      <c r="PQM110" s="229"/>
      <c r="PQN110" s="229"/>
      <c r="PQO110" s="229"/>
      <c r="PQP110" s="229"/>
      <c r="PQQ110" s="229"/>
      <c r="PQR110" s="229"/>
      <c r="PQS110" s="229"/>
      <c r="PQT110" s="229"/>
      <c r="PQU110" s="229"/>
      <c r="PQV110" s="229"/>
      <c r="PQW110" s="229"/>
      <c r="PQX110" s="229"/>
      <c r="PQY110" s="229"/>
      <c r="PQZ110" s="229"/>
      <c r="PRA110" s="229"/>
      <c r="PRB110" s="229"/>
      <c r="PRC110" s="229"/>
      <c r="PRD110" s="229"/>
      <c r="PRE110" s="229"/>
      <c r="PRF110" s="229"/>
      <c r="PRG110" s="229"/>
      <c r="PRH110" s="229"/>
      <c r="PRI110" s="229"/>
      <c r="PRJ110" s="229"/>
      <c r="PRK110" s="229"/>
      <c r="PRL110" s="229"/>
      <c r="PRM110" s="229"/>
      <c r="PRN110" s="229"/>
      <c r="PRO110" s="229"/>
      <c r="PRP110" s="229"/>
      <c r="PRQ110" s="229"/>
      <c r="PRR110" s="229"/>
      <c r="PRS110" s="229"/>
      <c r="PRT110" s="229"/>
      <c r="PRU110" s="229"/>
      <c r="PRV110" s="229"/>
      <c r="PRW110" s="229"/>
      <c r="PRX110" s="229"/>
      <c r="PRY110" s="229"/>
      <c r="PRZ110" s="229"/>
      <c r="PSA110" s="229"/>
      <c r="PSB110" s="229"/>
      <c r="PSC110" s="229"/>
      <c r="PSD110" s="229"/>
      <c r="PSE110" s="229"/>
      <c r="PSF110" s="229"/>
      <c r="PSG110" s="229"/>
      <c r="PSH110" s="229"/>
      <c r="PSI110" s="229"/>
      <c r="PSJ110" s="229"/>
      <c r="PSK110" s="229"/>
      <c r="PSL110" s="229"/>
      <c r="PSM110" s="229"/>
      <c r="PSN110" s="229"/>
      <c r="PSO110" s="229"/>
      <c r="PSP110" s="229"/>
      <c r="PSQ110" s="229"/>
      <c r="PSR110" s="229"/>
      <c r="PSS110" s="229"/>
      <c r="PST110" s="229"/>
      <c r="PSU110" s="229"/>
      <c r="PSV110" s="229"/>
      <c r="PSW110" s="229"/>
      <c r="PSX110" s="229"/>
      <c r="PSY110" s="229"/>
      <c r="PSZ110" s="229"/>
      <c r="PTA110" s="229"/>
      <c r="PTB110" s="229"/>
      <c r="PTC110" s="229"/>
      <c r="PTD110" s="229"/>
      <c r="PTE110" s="229"/>
      <c r="PTF110" s="229"/>
      <c r="PTG110" s="229"/>
      <c r="PTH110" s="229"/>
      <c r="PTI110" s="229"/>
      <c r="PTJ110" s="229"/>
      <c r="PTK110" s="229"/>
      <c r="PTL110" s="229"/>
      <c r="PTM110" s="229"/>
      <c r="PTN110" s="229"/>
      <c r="PTO110" s="229"/>
      <c r="PTP110" s="229"/>
      <c r="PTQ110" s="229"/>
      <c r="PTR110" s="229"/>
      <c r="PTS110" s="229"/>
      <c r="PTT110" s="229"/>
      <c r="PTU110" s="229"/>
      <c r="PTV110" s="229"/>
      <c r="PTW110" s="229"/>
      <c r="PTX110" s="229"/>
      <c r="PTY110" s="229"/>
      <c r="PTZ110" s="229"/>
      <c r="PUA110" s="229"/>
      <c r="PUB110" s="229"/>
      <c r="PUC110" s="229"/>
      <c r="PUD110" s="229"/>
      <c r="PUE110" s="229"/>
      <c r="PUF110" s="229"/>
      <c r="PUG110" s="229"/>
      <c r="PUH110" s="229"/>
      <c r="PUI110" s="229"/>
      <c r="PUJ110" s="229"/>
      <c r="PUK110" s="229"/>
      <c r="PUL110" s="229"/>
      <c r="PUM110" s="229"/>
      <c r="PUN110" s="229"/>
      <c r="PUO110" s="229"/>
      <c r="PUP110" s="229"/>
      <c r="PUQ110" s="229"/>
      <c r="PUR110" s="229"/>
      <c r="PUS110" s="229"/>
      <c r="PUT110" s="229"/>
      <c r="PUU110" s="229"/>
      <c r="PUV110" s="229"/>
      <c r="PUW110" s="229"/>
      <c r="PUX110" s="229"/>
      <c r="PUY110" s="229"/>
      <c r="PUZ110" s="229"/>
      <c r="PVA110" s="229"/>
      <c r="PVB110" s="229"/>
      <c r="PVC110" s="229"/>
      <c r="PVD110" s="229"/>
      <c r="PVE110" s="229"/>
      <c r="PVF110" s="229"/>
      <c r="PVG110" s="229"/>
      <c r="PVH110" s="229"/>
      <c r="PVI110" s="229"/>
      <c r="PVJ110" s="229"/>
      <c r="PVK110" s="229"/>
      <c r="PVL110" s="229"/>
      <c r="PVM110" s="229"/>
      <c r="PVN110" s="229"/>
      <c r="PVO110" s="229"/>
      <c r="PVP110" s="229"/>
      <c r="PVQ110" s="229"/>
      <c r="PVR110" s="229"/>
      <c r="PVS110" s="229"/>
      <c r="PVT110" s="229"/>
      <c r="PVU110" s="229"/>
      <c r="PVV110" s="229"/>
      <c r="PVW110" s="229"/>
      <c r="PVX110" s="229"/>
      <c r="PVY110" s="229"/>
      <c r="PVZ110" s="229"/>
      <c r="PWA110" s="229"/>
      <c r="PWB110" s="229"/>
      <c r="PWC110" s="229"/>
      <c r="PWD110" s="229"/>
      <c r="PWE110" s="229"/>
      <c r="PWF110" s="229"/>
      <c r="PWG110" s="229"/>
      <c r="PWH110" s="229"/>
      <c r="PWI110" s="229"/>
      <c r="PWJ110" s="229"/>
      <c r="PWK110" s="229"/>
      <c r="PWL110" s="229"/>
      <c r="PWM110" s="229"/>
      <c r="PWN110" s="229"/>
      <c r="PWO110" s="229"/>
      <c r="PWP110" s="229"/>
      <c r="PWQ110" s="229"/>
      <c r="PWR110" s="229"/>
      <c r="PWS110" s="229"/>
      <c r="PWT110" s="229"/>
      <c r="PWU110" s="229"/>
      <c r="PWV110" s="229"/>
      <c r="PWW110" s="229"/>
      <c r="PWX110" s="229"/>
      <c r="PWY110" s="229"/>
      <c r="PWZ110" s="229"/>
      <c r="PXA110" s="229"/>
      <c r="PXB110" s="229"/>
      <c r="PXC110" s="229"/>
      <c r="PXD110" s="229"/>
      <c r="PXE110" s="229"/>
      <c r="PXF110" s="229"/>
      <c r="PXG110" s="229"/>
      <c r="PXH110" s="229"/>
      <c r="PXI110" s="229"/>
      <c r="PXJ110" s="229"/>
      <c r="PXK110" s="229"/>
      <c r="PXL110" s="229"/>
      <c r="PXM110" s="229"/>
      <c r="PXN110" s="229"/>
      <c r="PXO110" s="229"/>
      <c r="PXP110" s="229"/>
      <c r="PXQ110" s="229"/>
      <c r="PXR110" s="229"/>
      <c r="PXS110" s="229"/>
      <c r="PXT110" s="229"/>
      <c r="PXU110" s="229"/>
      <c r="PXV110" s="229"/>
      <c r="PXW110" s="229"/>
      <c r="PXX110" s="229"/>
      <c r="PXY110" s="229"/>
      <c r="PXZ110" s="229"/>
      <c r="PYA110" s="229"/>
      <c r="PYB110" s="229"/>
      <c r="PYC110" s="229"/>
      <c r="PYD110" s="229"/>
      <c r="PYE110" s="229"/>
      <c r="PYF110" s="229"/>
      <c r="PYG110" s="229"/>
      <c r="PYH110" s="229"/>
      <c r="PYI110" s="229"/>
      <c r="PYJ110" s="229"/>
      <c r="PYK110" s="229"/>
      <c r="PYL110" s="229"/>
      <c r="PYM110" s="229"/>
      <c r="PYN110" s="229"/>
      <c r="PYO110" s="229"/>
      <c r="PYP110" s="229"/>
      <c r="PYQ110" s="229"/>
      <c r="PYR110" s="229"/>
      <c r="PYS110" s="229"/>
      <c r="PYT110" s="229"/>
      <c r="PYU110" s="229"/>
      <c r="PYV110" s="229"/>
      <c r="PYW110" s="229"/>
      <c r="PYX110" s="229"/>
      <c r="PYY110" s="229"/>
      <c r="PYZ110" s="229"/>
      <c r="PZA110" s="229"/>
      <c r="PZB110" s="229"/>
      <c r="PZC110" s="229"/>
      <c r="PZD110" s="229"/>
      <c r="PZE110" s="229"/>
      <c r="PZF110" s="229"/>
      <c r="PZG110" s="229"/>
      <c r="PZH110" s="229"/>
      <c r="PZI110" s="229"/>
      <c r="PZJ110" s="229"/>
      <c r="PZK110" s="229"/>
      <c r="PZL110" s="229"/>
      <c r="PZM110" s="229"/>
      <c r="PZN110" s="229"/>
      <c r="PZO110" s="229"/>
      <c r="PZP110" s="229"/>
      <c r="PZQ110" s="229"/>
      <c r="PZR110" s="229"/>
      <c r="PZS110" s="229"/>
      <c r="PZT110" s="229"/>
      <c r="PZU110" s="229"/>
      <c r="PZV110" s="229"/>
      <c r="PZW110" s="229"/>
      <c r="PZX110" s="229"/>
      <c r="PZY110" s="229"/>
      <c r="PZZ110" s="229"/>
      <c r="QAA110" s="229"/>
      <c r="QAB110" s="229"/>
      <c r="QAC110" s="229"/>
      <c r="QAD110" s="229"/>
      <c r="QAE110" s="229"/>
      <c r="QAF110" s="229"/>
      <c r="QAG110" s="229"/>
      <c r="QAH110" s="229"/>
      <c r="QAI110" s="229"/>
      <c r="QAJ110" s="229"/>
      <c r="QAK110" s="229"/>
      <c r="QAL110" s="229"/>
      <c r="QAM110" s="229"/>
      <c r="QAN110" s="229"/>
      <c r="QAO110" s="229"/>
      <c r="QAP110" s="229"/>
      <c r="QAQ110" s="229"/>
      <c r="QAR110" s="229"/>
      <c r="QAS110" s="229"/>
      <c r="QAT110" s="229"/>
      <c r="QAU110" s="229"/>
      <c r="QAV110" s="229"/>
      <c r="QAW110" s="229"/>
      <c r="QAX110" s="229"/>
      <c r="QAY110" s="229"/>
      <c r="QAZ110" s="229"/>
      <c r="QBA110" s="229"/>
      <c r="QBB110" s="229"/>
      <c r="QBC110" s="229"/>
      <c r="QBD110" s="229"/>
      <c r="QBE110" s="229"/>
      <c r="QBF110" s="229"/>
      <c r="QBG110" s="229"/>
      <c r="QBH110" s="229"/>
      <c r="QBI110" s="229"/>
      <c r="QBJ110" s="229"/>
      <c r="QBK110" s="229"/>
      <c r="QBL110" s="229"/>
      <c r="QBM110" s="229"/>
      <c r="QBN110" s="229"/>
      <c r="QBO110" s="229"/>
      <c r="QBP110" s="229"/>
      <c r="QBQ110" s="229"/>
      <c r="QBR110" s="229"/>
      <c r="QBS110" s="229"/>
      <c r="QBT110" s="229"/>
      <c r="QBU110" s="229"/>
      <c r="QBV110" s="229"/>
      <c r="QBW110" s="229"/>
      <c r="QBX110" s="229"/>
      <c r="QBY110" s="229"/>
      <c r="QBZ110" s="229"/>
      <c r="QCA110" s="229"/>
      <c r="QCB110" s="229"/>
      <c r="QCC110" s="229"/>
      <c r="QCD110" s="229"/>
      <c r="QCE110" s="229"/>
      <c r="QCF110" s="229"/>
      <c r="QCG110" s="229"/>
      <c r="QCH110" s="229"/>
      <c r="QCI110" s="229"/>
      <c r="QCJ110" s="229"/>
      <c r="QCK110" s="229"/>
      <c r="QCL110" s="229"/>
      <c r="QCM110" s="229"/>
      <c r="QCN110" s="229"/>
      <c r="QCO110" s="229"/>
      <c r="QCP110" s="229"/>
      <c r="QCQ110" s="229"/>
      <c r="QCR110" s="229"/>
      <c r="QCS110" s="229"/>
      <c r="QCT110" s="229"/>
      <c r="QCU110" s="229"/>
      <c r="QCV110" s="229"/>
      <c r="QCW110" s="229"/>
      <c r="QCX110" s="229"/>
      <c r="QCY110" s="229"/>
      <c r="QCZ110" s="229"/>
      <c r="QDA110" s="229"/>
      <c r="QDB110" s="229"/>
      <c r="QDC110" s="229"/>
      <c r="QDD110" s="229"/>
      <c r="QDE110" s="229"/>
      <c r="QDF110" s="229"/>
      <c r="QDG110" s="229"/>
      <c r="QDH110" s="229"/>
      <c r="QDI110" s="229"/>
      <c r="QDJ110" s="229"/>
      <c r="QDK110" s="229"/>
      <c r="QDL110" s="229"/>
      <c r="QDM110" s="229"/>
      <c r="QDN110" s="229"/>
      <c r="QDO110" s="229"/>
      <c r="QDP110" s="229"/>
      <c r="QDQ110" s="229"/>
      <c r="QDR110" s="229"/>
      <c r="QDS110" s="229"/>
      <c r="QDT110" s="229"/>
      <c r="QDU110" s="229"/>
      <c r="QDV110" s="229"/>
      <c r="QDW110" s="229"/>
      <c r="QDX110" s="229"/>
      <c r="QDY110" s="229"/>
      <c r="QDZ110" s="229"/>
      <c r="QEA110" s="229"/>
      <c r="QEB110" s="229"/>
      <c r="QEC110" s="229"/>
      <c r="QED110" s="229"/>
      <c r="QEE110" s="229"/>
      <c r="QEF110" s="229"/>
      <c r="QEG110" s="229"/>
      <c r="QEH110" s="229"/>
      <c r="QEI110" s="229"/>
      <c r="QEJ110" s="229"/>
      <c r="QEK110" s="229"/>
      <c r="QEL110" s="229"/>
      <c r="QEM110" s="229"/>
      <c r="QEN110" s="229"/>
      <c r="QEO110" s="229"/>
      <c r="QEP110" s="229"/>
      <c r="QEQ110" s="229"/>
      <c r="QER110" s="229"/>
      <c r="QES110" s="229"/>
      <c r="QET110" s="229"/>
      <c r="QEU110" s="229"/>
      <c r="QEV110" s="229"/>
      <c r="QEW110" s="229"/>
      <c r="QEX110" s="229"/>
      <c r="QEY110" s="229"/>
      <c r="QEZ110" s="229"/>
      <c r="QFA110" s="229"/>
      <c r="QFB110" s="229"/>
      <c r="QFC110" s="229"/>
      <c r="QFD110" s="229"/>
      <c r="QFE110" s="229"/>
      <c r="QFF110" s="229"/>
      <c r="QFG110" s="229"/>
      <c r="QFH110" s="229"/>
      <c r="QFI110" s="229"/>
      <c r="QFJ110" s="229"/>
      <c r="QFK110" s="229"/>
      <c r="QFL110" s="229"/>
      <c r="QFM110" s="229"/>
      <c r="QFN110" s="229"/>
      <c r="QFO110" s="229"/>
      <c r="QFP110" s="229"/>
      <c r="QFQ110" s="229"/>
      <c r="QFR110" s="229"/>
      <c r="QFS110" s="229"/>
      <c r="QFT110" s="229"/>
      <c r="QFU110" s="229"/>
      <c r="QFV110" s="229"/>
      <c r="QFW110" s="229"/>
      <c r="QFX110" s="229"/>
      <c r="QFY110" s="229"/>
      <c r="QFZ110" s="229"/>
      <c r="QGA110" s="229"/>
      <c r="QGB110" s="229"/>
      <c r="QGC110" s="229"/>
      <c r="QGD110" s="229"/>
      <c r="QGE110" s="229"/>
      <c r="QGF110" s="229"/>
      <c r="QGG110" s="229"/>
      <c r="QGH110" s="229"/>
      <c r="QGI110" s="229"/>
      <c r="QGJ110" s="229"/>
      <c r="QGK110" s="229"/>
      <c r="QGL110" s="229"/>
      <c r="QGM110" s="229"/>
      <c r="QGN110" s="229"/>
      <c r="QGO110" s="229"/>
      <c r="QGP110" s="229"/>
      <c r="QGQ110" s="229"/>
      <c r="QGR110" s="229"/>
      <c r="QGS110" s="229"/>
      <c r="QGT110" s="229"/>
      <c r="QGU110" s="229"/>
      <c r="QGV110" s="229"/>
      <c r="QGW110" s="229"/>
      <c r="QGX110" s="229"/>
      <c r="QGY110" s="229"/>
      <c r="QGZ110" s="229"/>
      <c r="QHA110" s="229"/>
      <c r="QHB110" s="229"/>
      <c r="QHC110" s="229"/>
      <c r="QHD110" s="229"/>
      <c r="QHE110" s="229"/>
      <c r="QHF110" s="229"/>
      <c r="QHG110" s="229"/>
      <c r="QHH110" s="229"/>
      <c r="QHI110" s="229"/>
      <c r="QHJ110" s="229"/>
      <c r="QHK110" s="229"/>
      <c r="QHL110" s="229"/>
      <c r="QHM110" s="229"/>
      <c r="QHN110" s="229"/>
      <c r="QHO110" s="229"/>
      <c r="QHP110" s="229"/>
      <c r="QHQ110" s="229"/>
      <c r="QHR110" s="229"/>
      <c r="QHS110" s="229"/>
      <c r="QHT110" s="229"/>
      <c r="QHU110" s="229"/>
      <c r="QHV110" s="229"/>
      <c r="QHW110" s="229"/>
      <c r="QHX110" s="229"/>
      <c r="QHY110" s="229"/>
      <c r="QHZ110" s="229"/>
      <c r="QIA110" s="229"/>
      <c r="QIB110" s="229"/>
      <c r="QIC110" s="229"/>
      <c r="QID110" s="229"/>
      <c r="QIE110" s="229"/>
      <c r="QIF110" s="229"/>
      <c r="QIG110" s="229"/>
      <c r="QIH110" s="229"/>
      <c r="QII110" s="229"/>
      <c r="QIJ110" s="229"/>
      <c r="QIK110" s="229"/>
      <c r="QIL110" s="229"/>
      <c r="QIM110" s="229"/>
      <c r="QIN110" s="229"/>
      <c r="QIO110" s="229"/>
      <c r="QIP110" s="229"/>
      <c r="QIQ110" s="229"/>
      <c r="QIR110" s="229"/>
      <c r="QIS110" s="229"/>
      <c r="QIT110" s="229"/>
      <c r="QIU110" s="229"/>
      <c r="QIV110" s="229"/>
      <c r="QIW110" s="229"/>
      <c r="QIX110" s="229"/>
      <c r="QIY110" s="229"/>
      <c r="QIZ110" s="229"/>
      <c r="QJA110" s="229"/>
      <c r="QJB110" s="229"/>
      <c r="QJC110" s="229"/>
      <c r="QJD110" s="229"/>
      <c r="QJE110" s="229"/>
      <c r="QJF110" s="229"/>
      <c r="QJG110" s="229"/>
      <c r="QJH110" s="229"/>
      <c r="QJI110" s="229"/>
      <c r="QJJ110" s="229"/>
      <c r="QJK110" s="229"/>
      <c r="QJL110" s="229"/>
      <c r="QJM110" s="229"/>
      <c r="QJN110" s="229"/>
      <c r="QJO110" s="229"/>
      <c r="QJP110" s="229"/>
      <c r="QJQ110" s="229"/>
      <c r="QJR110" s="229"/>
      <c r="QJS110" s="229"/>
      <c r="QJT110" s="229"/>
      <c r="QJU110" s="229"/>
      <c r="QJV110" s="229"/>
      <c r="QJW110" s="229"/>
      <c r="QJX110" s="229"/>
      <c r="QJY110" s="229"/>
      <c r="QJZ110" s="229"/>
      <c r="QKA110" s="229"/>
      <c r="QKB110" s="229"/>
      <c r="QKC110" s="229"/>
      <c r="QKD110" s="229"/>
      <c r="QKE110" s="229"/>
      <c r="QKF110" s="229"/>
      <c r="QKG110" s="229"/>
      <c r="QKH110" s="229"/>
      <c r="QKI110" s="229"/>
      <c r="QKJ110" s="229"/>
      <c r="QKK110" s="229"/>
      <c r="QKL110" s="229"/>
      <c r="QKM110" s="229"/>
      <c r="QKN110" s="229"/>
      <c r="QKO110" s="229"/>
      <c r="QKP110" s="229"/>
      <c r="QKQ110" s="229"/>
      <c r="QKR110" s="229"/>
      <c r="QKS110" s="229"/>
      <c r="QKT110" s="229"/>
      <c r="QKU110" s="229"/>
      <c r="QKV110" s="229"/>
      <c r="QKW110" s="229"/>
      <c r="QKX110" s="229"/>
      <c r="QKY110" s="229"/>
      <c r="QKZ110" s="229"/>
      <c r="QLA110" s="229"/>
      <c r="QLB110" s="229"/>
      <c r="QLC110" s="229"/>
      <c r="QLD110" s="229"/>
      <c r="QLE110" s="229"/>
      <c r="QLF110" s="229"/>
      <c r="QLG110" s="229"/>
      <c r="QLH110" s="229"/>
      <c r="QLI110" s="229"/>
      <c r="QLJ110" s="229"/>
      <c r="QLK110" s="229"/>
      <c r="QLL110" s="229"/>
      <c r="QLM110" s="229"/>
      <c r="QLN110" s="229"/>
      <c r="QLO110" s="229"/>
      <c r="QLP110" s="229"/>
      <c r="QLQ110" s="229"/>
      <c r="QLR110" s="229"/>
      <c r="QLS110" s="229"/>
      <c r="QLT110" s="229"/>
      <c r="QLU110" s="229"/>
      <c r="QLV110" s="229"/>
      <c r="QLW110" s="229"/>
      <c r="QLX110" s="229"/>
      <c r="QLY110" s="229"/>
      <c r="QLZ110" s="229"/>
      <c r="QMA110" s="229"/>
      <c r="QMB110" s="229"/>
      <c r="QMC110" s="229"/>
      <c r="QMD110" s="229"/>
      <c r="QME110" s="229"/>
      <c r="QMF110" s="229"/>
      <c r="QMG110" s="229"/>
      <c r="QMH110" s="229"/>
      <c r="QMI110" s="229"/>
      <c r="QMJ110" s="229"/>
      <c r="QMK110" s="229"/>
      <c r="QML110" s="229"/>
      <c r="QMM110" s="229"/>
      <c r="QMN110" s="229"/>
      <c r="QMO110" s="229"/>
      <c r="QMP110" s="229"/>
      <c r="QMQ110" s="229"/>
      <c r="QMR110" s="229"/>
      <c r="QMS110" s="229"/>
      <c r="QMT110" s="229"/>
      <c r="QMU110" s="229"/>
      <c r="QMV110" s="229"/>
      <c r="QMW110" s="229"/>
      <c r="QMX110" s="229"/>
      <c r="QMY110" s="229"/>
      <c r="QMZ110" s="229"/>
      <c r="QNA110" s="229"/>
      <c r="QNB110" s="229"/>
      <c r="QNC110" s="229"/>
      <c r="QND110" s="229"/>
      <c r="QNE110" s="229"/>
      <c r="QNF110" s="229"/>
      <c r="QNG110" s="229"/>
      <c r="QNH110" s="229"/>
      <c r="QNI110" s="229"/>
      <c r="QNJ110" s="229"/>
      <c r="QNK110" s="229"/>
      <c r="QNL110" s="229"/>
      <c r="QNM110" s="229"/>
      <c r="QNN110" s="229"/>
      <c r="QNO110" s="229"/>
      <c r="QNP110" s="229"/>
      <c r="QNQ110" s="229"/>
      <c r="QNR110" s="229"/>
      <c r="QNS110" s="229"/>
      <c r="QNT110" s="229"/>
      <c r="QNU110" s="229"/>
      <c r="QNV110" s="229"/>
      <c r="QNW110" s="229"/>
      <c r="QNX110" s="229"/>
      <c r="QNY110" s="229"/>
      <c r="QNZ110" s="229"/>
      <c r="QOA110" s="229"/>
      <c r="QOB110" s="229"/>
      <c r="QOC110" s="229"/>
      <c r="QOD110" s="229"/>
      <c r="QOE110" s="229"/>
      <c r="QOF110" s="229"/>
      <c r="QOG110" s="229"/>
      <c r="QOH110" s="229"/>
      <c r="QOI110" s="229"/>
      <c r="QOJ110" s="229"/>
      <c r="QOK110" s="229"/>
      <c r="QOL110" s="229"/>
      <c r="QOM110" s="229"/>
      <c r="QON110" s="229"/>
      <c r="QOO110" s="229"/>
      <c r="QOP110" s="229"/>
      <c r="QOQ110" s="229"/>
      <c r="QOR110" s="229"/>
      <c r="QOS110" s="229"/>
      <c r="QOT110" s="229"/>
      <c r="QOU110" s="229"/>
      <c r="QOV110" s="229"/>
      <c r="QOW110" s="229"/>
      <c r="QOX110" s="229"/>
      <c r="QOY110" s="229"/>
      <c r="QOZ110" s="229"/>
      <c r="QPA110" s="229"/>
      <c r="QPB110" s="229"/>
      <c r="QPC110" s="229"/>
      <c r="QPD110" s="229"/>
      <c r="QPE110" s="229"/>
      <c r="QPF110" s="229"/>
      <c r="QPG110" s="229"/>
      <c r="QPH110" s="229"/>
      <c r="QPI110" s="229"/>
      <c r="QPJ110" s="229"/>
      <c r="QPK110" s="229"/>
      <c r="QPL110" s="229"/>
      <c r="QPM110" s="229"/>
      <c r="QPN110" s="229"/>
      <c r="QPO110" s="229"/>
      <c r="QPP110" s="229"/>
      <c r="QPQ110" s="229"/>
      <c r="QPR110" s="229"/>
      <c r="QPS110" s="229"/>
      <c r="QPT110" s="229"/>
      <c r="QPU110" s="229"/>
      <c r="QPV110" s="229"/>
      <c r="QPW110" s="229"/>
      <c r="QPX110" s="229"/>
      <c r="QPY110" s="229"/>
      <c r="QPZ110" s="229"/>
      <c r="QQA110" s="229"/>
      <c r="QQB110" s="229"/>
      <c r="QQC110" s="229"/>
      <c r="QQD110" s="229"/>
      <c r="QQE110" s="229"/>
      <c r="QQF110" s="229"/>
      <c r="QQG110" s="229"/>
      <c r="QQH110" s="229"/>
      <c r="QQI110" s="229"/>
      <c r="QQJ110" s="229"/>
      <c r="QQK110" s="229"/>
      <c r="QQL110" s="229"/>
      <c r="QQM110" s="229"/>
      <c r="QQN110" s="229"/>
      <c r="QQO110" s="229"/>
      <c r="QQP110" s="229"/>
      <c r="QQQ110" s="229"/>
      <c r="QQR110" s="229"/>
      <c r="QQS110" s="229"/>
      <c r="QQT110" s="229"/>
      <c r="QQU110" s="229"/>
      <c r="QQV110" s="229"/>
      <c r="QQW110" s="229"/>
      <c r="QQX110" s="229"/>
      <c r="QQY110" s="229"/>
      <c r="QQZ110" s="229"/>
      <c r="QRA110" s="229"/>
      <c r="QRB110" s="229"/>
      <c r="QRC110" s="229"/>
      <c r="QRD110" s="229"/>
      <c r="QRE110" s="229"/>
      <c r="QRF110" s="229"/>
      <c r="QRG110" s="229"/>
      <c r="QRH110" s="229"/>
      <c r="QRI110" s="229"/>
      <c r="QRJ110" s="229"/>
      <c r="QRK110" s="229"/>
      <c r="QRL110" s="229"/>
      <c r="QRM110" s="229"/>
      <c r="QRN110" s="229"/>
      <c r="QRO110" s="229"/>
      <c r="QRP110" s="229"/>
      <c r="QRQ110" s="229"/>
      <c r="QRR110" s="229"/>
      <c r="QRS110" s="229"/>
      <c r="QRT110" s="229"/>
      <c r="QRU110" s="229"/>
      <c r="QRV110" s="229"/>
      <c r="QRW110" s="229"/>
      <c r="QRX110" s="229"/>
      <c r="QRY110" s="229"/>
      <c r="QRZ110" s="229"/>
      <c r="QSA110" s="229"/>
      <c r="QSB110" s="229"/>
      <c r="QSC110" s="229"/>
      <c r="QSD110" s="229"/>
      <c r="QSE110" s="229"/>
      <c r="QSF110" s="229"/>
      <c r="QSG110" s="229"/>
      <c r="QSH110" s="229"/>
      <c r="QSI110" s="229"/>
      <c r="QSJ110" s="229"/>
      <c r="QSK110" s="229"/>
      <c r="QSL110" s="229"/>
      <c r="QSM110" s="229"/>
      <c r="QSN110" s="229"/>
      <c r="QSO110" s="229"/>
      <c r="QSP110" s="229"/>
      <c r="QSQ110" s="229"/>
      <c r="QSR110" s="229"/>
      <c r="QSS110" s="229"/>
      <c r="QST110" s="229"/>
      <c r="QSU110" s="229"/>
      <c r="QSV110" s="229"/>
      <c r="QSW110" s="229"/>
      <c r="QSX110" s="229"/>
      <c r="QSY110" s="229"/>
      <c r="QSZ110" s="229"/>
      <c r="QTA110" s="229"/>
      <c r="QTB110" s="229"/>
      <c r="QTC110" s="229"/>
      <c r="QTD110" s="229"/>
      <c r="QTE110" s="229"/>
      <c r="QTF110" s="229"/>
      <c r="QTG110" s="229"/>
      <c r="QTH110" s="229"/>
      <c r="QTI110" s="229"/>
      <c r="QTJ110" s="229"/>
      <c r="QTK110" s="229"/>
      <c r="QTL110" s="229"/>
      <c r="QTM110" s="229"/>
      <c r="QTN110" s="229"/>
      <c r="QTO110" s="229"/>
      <c r="QTP110" s="229"/>
      <c r="QTQ110" s="229"/>
      <c r="QTR110" s="229"/>
      <c r="QTS110" s="229"/>
      <c r="QTT110" s="229"/>
      <c r="QTU110" s="229"/>
      <c r="QTV110" s="229"/>
      <c r="QTW110" s="229"/>
      <c r="QTX110" s="229"/>
      <c r="QTY110" s="229"/>
      <c r="QTZ110" s="229"/>
      <c r="QUA110" s="229"/>
      <c r="QUB110" s="229"/>
      <c r="QUC110" s="229"/>
      <c r="QUD110" s="229"/>
      <c r="QUE110" s="229"/>
      <c r="QUF110" s="229"/>
      <c r="QUG110" s="229"/>
      <c r="QUH110" s="229"/>
      <c r="QUI110" s="229"/>
      <c r="QUJ110" s="229"/>
      <c r="QUK110" s="229"/>
      <c r="QUL110" s="229"/>
      <c r="QUM110" s="229"/>
      <c r="QUN110" s="229"/>
      <c r="QUO110" s="229"/>
      <c r="QUP110" s="229"/>
      <c r="QUQ110" s="229"/>
      <c r="QUR110" s="229"/>
      <c r="QUS110" s="229"/>
      <c r="QUT110" s="229"/>
      <c r="QUU110" s="229"/>
      <c r="QUV110" s="229"/>
      <c r="QUW110" s="229"/>
      <c r="QUX110" s="229"/>
      <c r="QUY110" s="229"/>
      <c r="QUZ110" s="229"/>
      <c r="QVA110" s="229"/>
      <c r="QVB110" s="229"/>
      <c r="QVC110" s="229"/>
      <c r="QVD110" s="229"/>
      <c r="QVE110" s="229"/>
      <c r="QVF110" s="229"/>
      <c r="QVG110" s="229"/>
      <c r="QVH110" s="229"/>
      <c r="QVI110" s="229"/>
      <c r="QVJ110" s="229"/>
      <c r="QVK110" s="229"/>
      <c r="QVL110" s="229"/>
      <c r="QVM110" s="229"/>
      <c r="QVN110" s="229"/>
      <c r="QVO110" s="229"/>
      <c r="QVP110" s="229"/>
      <c r="QVQ110" s="229"/>
      <c r="QVR110" s="229"/>
      <c r="QVS110" s="229"/>
      <c r="QVT110" s="229"/>
      <c r="QVU110" s="229"/>
      <c r="QVV110" s="229"/>
      <c r="QVW110" s="229"/>
      <c r="QVX110" s="229"/>
      <c r="QVY110" s="229"/>
      <c r="QVZ110" s="229"/>
      <c r="QWA110" s="229"/>
      <c r="QWB110" s="229"/>
      <c r="QWC110" s="229"/>
      <c r="QWD110" s="229"/>
      <c r="QWE110" s="229"/>
      <c r="QWF110" s="229"/>
      <c r="QWG110" s="229"/>
      <c r="QWH110" s="229"/>
      <c r="QWI110" s="229"/>
      <c r="QWJ110" s="229"/>
      <c r="QWK110" s="229"/>
      <c r="QWL110" s="229"/>
      <c r="QWM110" s="229"/>
      <c r="QWN110" s="229"/>
      <c r="QWO110" s="229"/>
      <c r="QWP110" s="229"/>
      <c r="QWQ110" s="229"/>
      <c r="QWR110" s="229"/>
      <c r="QWS110" s="229"/>
      <c r="QWT110" s="229"/>
      <c r="QWU110" s="229"/>
      <c r="QWV110" s="229"/>
      <c r="QWW110" s="229"/>
      <c r="QWX110" s="229"/>
      <c r="QWY110" s="229"/>
      <c r="QWZ110" s="229"/>
      <c r="QXA110" s="229"/>
      <c r="QXB110" s="229"/>
      <c r="QXC110" s="229"/>
      <c r="QXD110" s="229"/>
      <c r="QXE110" s="229"/>
      <c r="QXF110" s="229"/>
      <c r="QXG110" s="229"/>
      <c r="QXH110" s="229"/>
      <c r="QXI110" s="229"/>
      <c r="QXJ110" s="229"/>
      <c r="QXK110" s="229"/>
      <c r="QXL110" s="229"/>
      <c r="QXM110" s="229"/>
      <c r="QXN110" s="229"/>
      <c r="QXO110" s="229"/>
      <c r="QXP110" s="229"/>
      <c r="QXQ110" s="229"/>
      <c r="QXR110" s="229"/>
      <c r="QXS110" s="229"/>
      <c r="QXT110" s="229"/>
      <c r="QXU110" s="229"/>
      <c r="QXV110" s="229"/>
      <c r="QXW110" s="229"/>
      <c r="QXX110" s="229"/>
      <c r="QXY110" s="229"/>
      <c r="QXZ110" s="229"/>
      <c r="QYA110" s="229"/>
      <c r="QYB110" s="229"/>
      <c r="QYC110" s="229"/>
      <c r="QYD110" s="229"/>
      <c r="QYE110" s="229"/>
      <c r="QYF110" s="229"/>
      <c r="QYG110" s="229"/>
      <c r="QYH110" s="229"/>
      <c r="QYI110" s="229"/>
      <c r="QYJ110" s="229"/>
      <c r="QYK110" s="229"/>
      <c r="QYL110" s="229"/>
      <c r="QYM110" s="229"/>
      <c r="QYN110" s="229"/>
      <c r="QYO110" s="229"/>
      <c r="QYP110" s="229"/>
      <c r="QYQ110" s="229"/>
      <c r="QYR110" s="229"/>
      <c r="QYS110" s="229"/>
      <c r="QYT110" s="229"/>
      <c r="QYU110" s="229"/>
      <c r="QYV110" s="229"/>
      <c r="QYW110" s="229"/>
      <c r="QYX110" s="229"/>
      <c r="QYY110" s="229"/>
      <c r="QYZ110" s="229"/>
      <c r="QZA110" s="229"/>
      <c r="QZB110" s="229"/>
      <c r="QZC110" s="229"/>
      <c r="QZD110" s="229"/>
      <c r="QZE110" s="229"/>
      <c r="QZF110" s="229"/>
      <c r="QZG110" s="229"/>
      <c r="QZH110" s="229"/>
      <c r="QZI110" s="229"/>
      <c r="QZJ110" s="229"/>
      <c r="QZK110" s="229"/>
      <c r="QZL110" s="229"/>
      <c r="QZM110" s="229"/>
      <c r="QZN110" s="229"/>
      <c r="QZO110" s="229"/>
      <c r="QZP110" s="229"/>
      <c r="QZQ110" s="229"/>
      <c r="QZR110" s="229"/>
      <c r="QZS110" s="229"/>
      <c r="QZT110" s="229"/>
      <c r="QZU110" s="229"/>
      <c r="QZV110" s="229"/>
      <c r="QZW110" s="229"/>
      <c r="QZX110" s="229"/>
      <c r="QZY110" s="229"/>
      <c r="QZZ110" s="229"/>
      <c r="RAA110" s="229"/>
      <c r="RAB110" s="229"/>
      <c r="RAC110" s="229"/>
      <c r="RAD110" s="229"/>
      <c r="RAE110" s="229"/>
      <c r="RAF110" s="229"/>
      <c r="RAG110" s="229"/>
      <c r="RAH110" s="229"/>
      <c r="RAI110" s="229"/>
      <c r="RAJ110" s="229"/>
      <c r="RAK110" s="229"/>
      <c r="RAL110" s="229"/>
      <c r="RAM110" s="229"/>
      <c r="RAN110" s="229"/>
      <c r="RAO110" s="229"/>
      <c r="RAP110" s="229"/>
      <c r="RAQ110" s="229"/>
      <c r="RAR110" s="229"/>
      <c r="RAS110" s="229"/>
      <c r="RAT110" s="229"/>
      <c r="RAU110" s="229"/>
      <c r="RAV110" s="229"/>
      <c r="RAW110" s="229"/>
      <c r="RAX110" s="229"/>
      <c r="RAY110" s="229"/>
      <c r="RAZ110" s="229"/>
      <c r="RBA110" s="229"/>
      <c r="RBB110" s="229"/>
      <c r="RBC110" s="229"/>
      <c r="RBD110" s="229"/>
      <c r="RBE110" s="229"/>
      <c r="RBF110" s="229"/>
      <c r="RBG110" s="229"/>
      <c r="RBH110" s="229"/>
      <c r="RBI110" s="229"/>
      <c r="RBJ110" s="229"/>
      <c r="RBK110" s="229"/>
      <c r="RBL110" s="229"/>
      <c r="RBM110" s="229"/>
      <c r="RBN110" s="229"/>
      <c r="RBO110" s="229"/>
      <c r="RBP110" s="229"/>
      <c r="RBQ110" s="229"/>
      <c r="RBR110" s="229"/>
      <c r="RBS110" s="229"/>
      <c r="RBT110" s="229"/>
      <c r="RBU110" s="229"/>
      <c r="RBV110" s="229"/>
      <c r="RBW110" s="229"/>
      <c r="RBX110" s="229"/>
      <c r="RBY110" s="229"/>
      <c r="RBZ110" s="229"/>
      <c r="RCA110" s="229"/>
      <c r="RCB110" s="229"/>
      <c r="RCC110" s="229"/>
      <c r="RCD110" s="229"/>
      <c r="RCE110" s="229"/>
      <c r="RCF110" s="229"/>
      <c r="RCG110" s="229"/>
      <c r="RCH110" s="229"/>
      <c r="RCI110" s="229"/>
      <c r="RCJ110" s="229"/>
      <c r="RCK110" s="229"/>
      <c r="RCL110" s="229"/>
      <c r="RCM110" s="229"/>
      <c r="RCN110" s="229"/>
      <c r="RCO110" s="229"/>
      <c r="RCP110" s="229"/>
      <c r="RCQ110" s="229"/>
      <c r="RCR110" s="229"/>
      <c r="RCS110" s="229"/>
      <c r="RCT110" s="229"/>
      <c r="RCU110" s="229"/>
      <c r="RCV110" s="229"/>
      <c r="RCW110" s="229"/>
      <c r="RCX110" s="229"/>
      <c r="RCY110" s="229"/>
      <c r="RCZ110" s="229"/>
      <c r="RDA110" s="229"/>
      <c r="RDB110" s="229"/>
      <c r="RDC110" s="229"/>
      <c r="RDD110" s="229"/>
      <c r="RDE110" s="229"/>
      <c r="RDF110" s="229"/>
      <c r="RDG110" s="229"/>
      <c r="RDH110" s="229"/>
      <c r="RDI110" s="229"/>
      <c r="RDJ110" s="229"/>
      <c r="RDK110" s="229"/>
      <c r="RDL110" s="229"/>
      <c r="RDM110" s="229"/>
      <c r="RDN110" s="229"/>
      <c r="RDO110" s="229"/>
      <c r="RDP110" s="229"/>
      <c r="RDQ110" s="229"/>
      <c r="RDR110" s="229"/>
      <c r="RDS110" s="229"/>
      <c r="RDT110" s="229"/>
      <c r="RDU110" s="229"/>
      <c r="RDV110" s="229"/>
      <c r="RDW110" s="229"/>
      <c r="RDX110" s="229"/>
      <c r="RDY110" s="229"/>
      <c r="RDZ110" s="229"/>
      <c r="REA110" s="229"/>
      <c r="REB110" s="229"/>
      <c r="REC110" s="229"/>
      <c r="RED110" s="229"/>
      <c r="REE110" s="229"/>
      <c r="REF110" s="229"/>
      <c r="REG110" s="229"/>
      <c r="REH110" s="229"/>
      <c r="REI110" s="229"/>
      <c r="REJ110" s="229"/>
      <c r="REK110" s="229"/>
      <c r="REL110" s="229"/>
      <c r="REM110" s="229"/>
      <c r="REN110" s="229"/>
      <c r="REO110" s="229"/>
      <c r="REP110" s="229"/>
      <c r="REQ110" s="229"/>
      <c r="RER110" s="229"/>
      <c r="RES110" s="229"/>
      <c r="RET110" s="229"/>
      <c r="REU110" s="229"/>
      <c r="REV110" s="229"/>
      <c r="REW110" s="229"/>
      <c r="REX110" s="229"/>
      <c r="REY110" s="229"/>
      <c r="REZ110" s="229"/>
      <c r="RFA110" s="229"/>
      <c r="RFB110" s="229"/>
      <c r="RFC110" s="229"/>
      <c r="RFD110" s="229"/>
      <c r="RFE110" s="229"/>
      <c r="RFF110" s="229"/>
      <c r="RFG110" s="229"/>
      <c r="RFH110" s="229"/>
      <c r="RFI110" s="229"/>
      <c r="RFJ110" s="229"/>
      <c r="RFK110" s="229"/>
      <c r="RFL110" s="229"/>
      <c r="RFM110" s="229"/>
      <c r="RFN110" s="229"/>
      <c r="RFO110" s="229"/>
      <c r="RFP110" s="229"/>
      <c r="RFQ110" s="229"/>
      <c r="RFR110" s="229"/>
      <c r="RFS110" s="229"/>
      <c r="RFT110" s="229"/>
      <c r="RFU110" s="229"/>
      <c r="RFV110" s="229"/>
      <c r="RFW110" s="229"/>
      <c r="RFX110" s="229"/>
      <c r="RFY110" s="229"/>
      <c r="RFZ110" s="229"/>
      <c r="RGA110" s="229"/>
      <c r="RGB110" s="229"/>
      <c r="RGC110" s="229"/>
      <c r="RGD110" s="229"/>
      <c r="RGE110" s="229"/>
      <c r="RGF110" s="229"/>
      <c r="RGG110" s="229"/>
      <c r="RGH110" s="229"/>
      <c r="RGI110" s="229"/>
      <c r="RGJ110" s="229"/>
      <c r="RGK110" s="229"/>
      <c r="RGL110" s="229"/>
      <c r="RGM110" s="229"/>
      <c r="RGN110" s="229"/>
      <c r="RGO110" s="229"/>
      <c r="RGP110" s="229"/>
      <c r="RGQ110" s="229"/>
      <c r="RGR110" s="229"/>
      <c r="RGS110" s="229"/>
      <c r="RGT110" s="229"/>
      <c r="RGU110" s="229"/>
      <c r="RGV110" s="229"/>
      <c r="RGW110" s="229"/>
      <c r="RGX110" s="229"/>
      <c r="RGY110" s="229"/>
      <c r="RGZ110" s="229"/>
      <c r="RHA110" s="229"/>
      <c r="RHB110" s="229"/>
      <c r="RHC110" s="229"/>
      <c r="RHD110" s="229"/>
      <c r="RHE110" s="229"/>
      <c r="RHF110" s="229"/>
      <c r="RHG110" s="229"/>
      <c r="RHH110" s="229"/>
      <c r="RHI110" s="229"/>
      <c r="RHJ110" s="229"/>
      <c r="RHK110" s="229"/>
      <c r="RHL110" s="229"/>
      <c r="RHM110" s="229"/>
      <c r="RHN110" s="229"/>
      <c r="RHO110" s="229"/>
      <c r="RHP110" s="229"/>
      <c r="RHQ110" s="229"/>
      <c r="RHR110" s="229"/>
      <c r="RHS110" s="229"/>
      <c r="RHT110" s="229"/>
      <c r="RHU110" s="229"/>
      <c r="RHV110" s="229"/>
      <c r="RHW110" s="229"/>
      <c r="RHX110" s="229"/>
      <c r="RHY110" s="229"/>
      <c r="RHZ110" s="229"/>
      <c r="RIA110" s="229"/>
      <c r="RIB110" s="229"/>
      <c r="RIC110" s="229"/>
      <c r="RID110" s="229"/>
      <c r="RIE110" s="229"/>
      <c r="RIF110" s="229"/>
      <c r="RIG110" s="229"/>
      <c r="RIH110" s="229"/>
      <c r="RII110" s="229"/>
      <c r="RIJ110" s="229"/>
      <c r="RIK110" s="229"/>
      <c r="RIL110" s="229"/>
      <c r="RIM110" s="229"/>
      <c r="RIN110" s="229"/>
      <c r="RIO110" s="229"/>
      <c r="RIP110" s="229"/>
      <c r="RIQ110" s="229"/>
      <c r="RIR110" s="229"/>
      <c r="RIS110" s="229"/>
      <c r="RIT110" s="229"/>
      <c r="RIU110" s="229"/>
      <c r="RIV110" s="229"/>
      <c r="RIW110" s="229"/>
      <c r="RIX110" s="229"/>
      <c r="RIY110" s="229"/>
      <c r="RIZ110" s="229"/>
      <c r="RJA110" s="229"/>
      <c r="RJB110" s="229"/>
      <c r="RJC110" s="229"/>
      <c r="RJD110" s="229"/>
      <c r="RJE110" s="229"/>
      <c r="RJF110" s="229"/>
      <c r="RJG110" s="229"/>
      <c r="RJH110" s="229"/>
      <c r="RJI110" s="229"/>
      <c r="RJJ110" s="229"/>
      <c r="RJK110" s="229"/>
      <c r="RJL110" s="229"/>
      <c r="RJM110" s="229"/>
      <c r="RJN110" s="229"/>
      <c r="RJO110" s="229"/>
      <c r="RJP110" s="229"/>
      <c r="RJQ110" s="229"/>
      <c r="RJR110" s="229"/>
      <c r="RJS110" s="229"/>
      <c r="RJT110" s="229"/>
      <c r="RJU110" s="229"/>
      <c r="RJV110" s="229"/>
      <c r="RJW110" s="229"/>
      <c r="RJX110" s="229"/>
      <c r="RJY110" s="229"/>
      <c r="RJZ110" s="229"/>
      <c r="RKA110" s="229"/>
      <c r="RKB110" s="229"/>
      <c r="RKC110" s="229"/>
      <c r="RKD110" s="229"/>
      <c r="RKE110" s="229"/>
      <c r="RKF110" s="229"/>
      <c r="RKG110" s="229"/>
      <c r="RKH110" s="229"/>
      <c r="RKI110" s="229"/>
      <c r="RKJ110" s="229"/>
      <c r="RKK110" s="229"/>
      <c r="RKL110" s="229"/>
      <c r="RKM110" s="229"/>
      <c r="RKN110" s="229"/>
      <c r="RKO110" s="229"/>
      <c r="RKP110" s="229"/>
      <c r="RKQ110" s="229"/>
      <c r="RKR110" s="229"/>
      <c r="RKS110" s="229"/>
      <c r="RKT110" s="229"/>
      <c r="RKU110" s="229"/>
      <c r="RKV110" s="229"/>
      <c r="RKW110" s="229"/>
      <c r="RKX110" s="229"/>
      <c r="RKY110" s="229"/>
      <c r="RKZ110" s="229"/>
      <c r="RLA110" s="229"/>
      <c r="RLB110" s="229"/>
      <c r="RLC110" s="229"/>
      <c r="RLD110" s="229"/>
      <c r="RLE110" s="229"/>
      <c r="RLF110" s="229"/>
      <c r="RLG110" s="229"/>
      <c r="RLH110" s="229"/>
      <c r="RLI110" s="229"/>
      <c r="RLJ110" s="229"/>
      <c r="RLK110" s="229"/>
      <c r="RLL110" s="229"/>
      <c r="RLM110" s="229"/>
      <c r="RLN110" s="229"/>
      <c r="RLO110" s="229"/>
      <c r="RLP110" s="229"/>
      <c r="RLQ110" s="229"/>
      <c r="RLR110" s="229"/>
      <c r="RLS110" s="229"/>
      <c r="RLT110" s="229"/>
      <c r="RLU110" s="229"/>
      <c r="RLV110" s="229"/>
      <c r="RLW110" s="229"/>
      <c r="RLX110" s="229"/>
      <c r="RLY110" s="229"/>
      <c r="RLZ110" s="229"/>
      <c r="RMA110" s="229"/>
      <c r="RMB110" s="229"/>
      <c r="RMC110" s="229"/>
      <c r="RMD110" s="229"/>
      <c r="RME110" s="229"/>
      <c r="RMF110" s="229"/>
      <c r="RMG110" s="229"/>
      <c r="RMH110" s="229"/>
      <c r="RMI110" s="229"/>
      <c r="RMJ110" s="229"/>
      <c r="RMK110" s="229"/>
      <c r="RML110" s="229"/>
      <c r="RMM110" s="229"/>
      <c r="RMN110" s="229"/>
      <c r="RMO110" s="229"/>
      <c r="RMP110" s="229"/>
      <c r="RMQ110" s="229"/>
      <c r="RMR110" s="229"/>
      <c r="RMS110" s="229"/>
      <c r="RMT110" s="229"/>
      <c r="RMU110" s="229"/>
      <c r="RMV110" s="229"/>
      <c r="RMW110" s="229"/>
      <c r="RMX110" s="229"/>
      <c r="RMY110" s="229"/>
      <c r="RMZ110" s="229"/>
      <c r="RNA110" s="229"/>
      <c r="RNB110" s="229"/>
      <c r="RNC110" s="229"/>
      <c r="RND110" s="229"/>
      <c r="RNE110" s="229"/>
      <c r="RNF110" s="229"/>
      <c r="RNG110" s="229"/>
      <c r="RNH110" s="229"/>
      <c r="RNI110" s="229"/>
      <c r="RNJ110" s="229"/>
      <c r="RNK110" s="229"/>
      <c r="RNL110" s="229"/>
      <c r="RNM110" s="229"/>
      <c r="RNN110" s="229"/>
      <c r="RNO110" s="229"/>
      <c r="RNP110" s="229"/>
      <c r="RNQ110" s="229"/>
      <c r="RNR110" s="229"/>
      <c r="RNS110" s="229"/>
      <c r="RNT110" s="229"/>
      <c r="RNU110" s="229"/>
      <c r="RNV110" s="229"/>
      <c r="RNW110" s="229"/>
      <c r="RNX110" s="229"/>
      <c r="RNY110" s="229"/>
      <c r="RNZ110" s="229"/>
      <c r="ROA110" s="229"/>
      <c r="ROB110" s="229"/>
      <c r="ROC110" s="229"/>
      <c r="ROD110" s="229"/>
      <c r="ROE110" s="229"/>
      <c r="ROF110" s="229"/>
      <c r="ROG110" s="229"/>
      <c r="ROH110" s="229"/>
      <c r="ROI110" s="229"/>
      <c r="ROJ110" s="229"/>
      <c r="ROK110" s="229"/>
      <c r="ROL110" s="229"/>
      <c r="ROM110" s="229"/>
      <c r="RON110" s="229"/>
      <c r="ROO110" s="229"/>
      <c r="ROP110" s="229"/>
      <c r="ROQ110" s="229"/>
      <c r="ROR110" s="229"/>
      <c r="ROS110" s="229"/>
      <c r="ROT110" s="229"/>
      <c r="ROU110" s="229"/>
      <c r="ROV110" s="229"/>
      <c r="ROW110" s="229"/>
      <c r="ROX110" s="229"/>
      <c r="ROY110" s="229"/>
      <c r="ROZ110" s="229"/>
      <c r="RPA110" s="229"/>
      <c r="RPB110" s="229"/>
      <c r="RPC110" s="229"/>
      <c r="RPD110" s="229"/>
      <c r="RPE110" s="229"/>
      <c r="RPF110" s="229"/>
      <c r="RPG110" s="229"/>
      <c r="RPH110" s="229"/>
      <c r="RPI110" s="229"/>
      <c r="RPJ110" s="229"/>
      <c r="RPK110" s="229"/>
      <c r="RPL110" s="229"/>
      <c r="RPM110" s="229"/>
      <c r="RPN110" s="229"/>
      <c r="RPO110" s="229"/>
      <c r="RPP110" s="229"/>
      <c r="RPQ110" s="229"/>
      <c r="RPR110" s="229"/>
      <c r="RPS110" s="229"/>
      <c r="RPT110" s="229"/>
      <c r="RPU110" s="229"/>
      <c r="RPV110" s="229"/>
      <c r="RPW110" s="229"/>
      <c r="RPX110" s="229"/>
      <c r="RPY110" s="229"/>
      <c r="RPZ110" s="229"/>
      <c r="RQA110" s="229"/>
      <c r="RQB110" s="229"/>
      <c r="RQC110" s="229"/>
      <c r="RQD110" s="229"/>
      <c r="RQE110" s="229"/>
      <c r="RQF110" s="229"/>
      <c r="RQG110" s="229"/>
      <c r="RQH110" s="229"/>
      <c r="RQI110" s="229"/>
      <c r="RQJ110" s="229"/>
      <c r="RQK110" s="229"/>
      <c r="RQL110" s="229"/>
      <c r="RQM110" s="229"/>
      <c r="RQN110" s="229"/>
      <c r="RQO110" s="229"/>
      <c r="RQP110" s="229"/>
      <c r="RQQ110" s="229"/>
      <c r="RQR110" s="229"/>
      <c r="RQS110" s="229"/>
      <c r="RQT110" s="229"/>
      <c r="RQU110" s="229"/>
      <c r="RQV110" s="229"/>
      <c r="RQW110" s="229"/>
      <c r="RQX110" s="229"/>
      <c r="RQY110" s="229"/>
      <c r="RQZ110" s="229"/>
      <c r="RRA110" s="229"/>
      <c r="RRB110" s="229"/>
      <c r="RRC110" s="229"/>
      <c r="RRD110" s="229"/>
      <c r="RRE110" s="229"/>
      <c r="RRF110" s="229"/>
      <c r="RRG110" s="229"/>
      <c r="RRH110" s="229"/>
      <c r="RRI110" s="229"/>
      <c r="RRJ110" s="229"/>
      <c r="RRK110" s="229"/>
      <c r="RRL110" s="229"/>
      <c r="RRM110" s="229"/>
      <c r="RRN110" s="229"/>
      <c r="RRO110" s="229"/>
      <c r="RRP110" s="229"/>
      <c r="RRQ110" s="229"/>
      <c r="RRR110" s="229"/>
      <c r="RRS110" s="229"/>
      <c r="RRT110" s="229"/>
      <c r="RRU110" s="229"/>
      <c r="RRV110" s="229"/>
      <c r="RRW110" s="229"/>
      <c r="RRX110" s="229"/>
      <c r="RRY110" s="229"/>
      <c r="RRZ110" s="229"/>
      <c r="RSA110" s="229"/>
      <c r="RSB110" s="229"/>
      <c r="RSC110" s="229"/>
      <c r="RSD110" s="229"/>
      <c r="RSE110" s="229"/>
      <c r="RSF110" s="229"/>
      <c r="RSG110" s="229"/>
      <c r="RSH110" s="229"/>
      <c r="RSI110" s="229"/>
      <c r="RSJ110" s="229"/>
      <c r="RSK110" s="229"/>
      <c r="RSL110" s="229"/>
      <c r="RSM110" s="229"/>
      <c r="RSN110" s="229"/>
      <c r="RSO110" s="229"/>
      <c r="RSP110" s="229"/>
      <c r="RSQ110" s="229"/>
      <c r="RSR110" s="229"/>
      <c r="RSS110" s="229"/>
      <c r="RST110" s="229"/>
      <c r="RSU110" s="229"/>
      <c r="RSV110" s="229"/>
      <c r="RSW110" s="229"/>
      <c r="RSX110" s="229"/>
      <c r="RSY110" s="229"/>
      <c r="RSZ110" s="229"/>
      <c r="RTA110" s="229"/>
      <c r="RTB110" s="229"/>
      <c r="RTC110" s="229"/>
      <c r="RTD110" s="229"/>
      <c r="RTE110" s="229"/>
      <c r="RTF110" s="229"/>
      <c r="RTG110" s="229"/>
      <c r="RTH110" s="229"/>
      <c r="RTI110" s="229"/>
      <c r="RTJ110" s="229"/>
      <c r="RTK110" s="229"/>
      <c r="RTL110" s="229"/>
      <c r="RTM110" s="229"/>
      <c r="RTN110" s="229"/>
      <c r="RTO110" s="229"/>
      <c r="RTP110" s="229"/>
      <c r="RTQ110" s="229"/>
      <c r="RTR110" s="229"/>
      <c r="RTS110" s="229"/>
      <c r="RTT110" s="229"/>
      <c r="RTU110" s="229"/>
      <c r="RTV110" s="229"/>
      <c r="RTW110" s="229"/>
      <c r="RTX110" s="229"/>
      <c r="RTY110" s="229"/>
      <c r="RTZ110" s="229"/>
      <c r="RUA110" s="229"/>
      <c r="RUB110" s="229"/>
      <c r="RUC110" s="229"/>
      <c r="RUD110" s="229"/>
      <c r="RUE110" s="229"/>
      <c r="RUF110" s="229"/>
      <c r="RUG110" s="229"/>
      <c r="RUH110" s="229"/>
      <c r="RUI110" s="229"/>
      <c r="RUJ110" s="229"/>
      <c r="RUK110" s="229"/>
      <c r="RUL110" s="229"/>
      <c r="RUM110" s="229"/>
      <c r="RUN110" s="229"/>
      <c r="RUO110" s="229"/>
      <c r="RUP110" s="229"/>
      <c r="RUQ110" s="229"/>
      <c r="RUR110" s="229"/>
      <c r="RUS110" s="229"/>
      <c r="RUT110" s="229"/>
      <c r="RUU110" s="229"/>
      <c r="RUV110" s="229"/>
      <c r="RUW110" s="229"/>
      <c r="RUX110" s="229"/>
      <c r="RUY110" s="229"/>
      <c r="RUZ110" s="229"/>
      <c r="RVA110" s="229"/>
      <c r="RVB110" s="229"/>
      <c r="RVC110" s="229"/>
      <c r="RVD110" s="229"/>
      <c r="RVE110" s="229"/>
      <c r="RVF110" s="229"/>
      <c r="RVG110" s="229"/>
      <c r="RVH110" s="229"/>
      <c r="RVI110" s="229"/>
      <c r="RVJ110" s="229"/>
      <c r="RVK110" s="229"/>
      <c r="RVL110" s="229"/>
      <c r="RVM110" s="229"/>
      <c r="RVN110" s="229"/>
      <c r="RVO110" s="229"/>
      <c r="RVP110" s="229"/>
      <c r="RVQ110" s="229"/>
      <c r="RVR110" s="229"/>
      <c r="RVS110" s="229"/>
      <c r="RVT110" s="229"/>
      <c r="RVU110" s="229"/>
      <c r="RVV110" s="229"/>
      <c r="RVW110" s="229"/>
      <c r="RVX110" s="229"/>
      <c r="RVY110" s="229"/>
      <c r="RVZ110" s="229"/>
      <c r="RWA110" s="229"/>
      <c r="RWB110" s="229"/>
      <c r="RWC110" s="229"/>
      <c r="RWD110" s="229"/>
      <c r="RWE110" s="229"/>
      <c r="RWF110" s="229"/>
      <c r="RWG110" s="229"/>
      <c r="RWH110" s="229"/>
      <c r="RWI110" s="229"/>
      <c r="RWJ110" s="229"/>
      <c r="RWK110" s="229"/>
      <c r="RWL110" s="229"/>
      <c r="RWM110" s="229"/>
      <c r="RWN110" s="229"/>
      <c r="RWO110" s="229"/>
      <c r="RWP110" s="229"/>
      <c r="RWQ110" s="229"/>
      <c r="RWR110" s="229"/>
      <c r="RWS110" s="229"/>
      <c r="RWT110" s="229"/>
      <c r="RWU110" s="229"/>
      <c r="RWV110" s="229"/>
      <c r="RWW110" s="229"/>
      <c r="RWX110" s="229"/>
      <c r="RWY110" s="229"/>
      <c r="RWZ110" s="229"/>
      <c r="RXA110" s="229"/>
      <c r="RXB110" s="229"/>
      <c r="RXC110" s="229"/>
      <c r="RXD110" s="229"/>
      <c r="RXE110" s="229"/>
      <c r="RXF110" s="229"/>
      <c r="RXG110" s="229"/>
      <c r="RXH110" s="229"/>
      <c r="RXI110" s="229"/>
      <c r="RXJ110" s="229"/>
      <c r="RXK110" s="229"/>
      <c r="RXL110" s="229"/>
      <c r="RXM110" s="229"/>
      <c r="RXN110" s="229"/>
      <c r="RXO110" s="229"/>
      <c r="RXP110" s="229"/>
      <c r="RXQ110" s="229"/>
      <c r="RXR110" s="229"/>
      <c r="RXS110" s="229"/>
      <c r="RXT110" s="229"/>
      <c r="RXU110" s="229"/>
      <c r="RXV110" s="229"/>
      <c r="RXW110" s="229"/>
      <c r="RXX110" s="229"/>
      <c r="RXY110" s="229"/>
      <c r="RXZ110" s="229"/>
      <c r="RYA110" s="229"/>
      <c r="RYB110" s="229"/>
      <c r="RYC110" s="229"/>
      <c r="RYD110" s="229"/>
      <c r="RYE110" s="229"/>
      <c r="RYF110" s="229"/>
      <c r="RYG110" s="229"/>
      <c r="RYH110" s="229"/>
      <c r="RYI110" s="229"/>
      <c r="RYJ110" s="229"/>
      <c r="RYK110" s="229"/>
      <c r="RYL110" s="229"/>
      <c r="RYM110" s="229"/>
      <c r="RYN110" s="229"/>
      <c r="RYO110" s="229"/>
      <c r="RYP110" s="229"/>
      <c r="RYQ110" s="229"/>
      <c r="RYR110" s="229"/>
      <c r="RYS110" s="229"/>
      <c r="RYT110" s="229"/>
      <c r="RYU110" s="229"/>
      <c r="RYV110" s="229"/>
      <c r="RYW110" s="229"/>
      <c r="RYX110" s="229"/>
      <c r="RYY110" s="229"/>
      <c r="RYZ110" s="229"/>
      <c r="RZA110" s="229"/>
      <c r="RZB110" s="229"/>
      <c r="RZC110" s="229"/>
      <c r="RZD110" s="229"/>
      <c r="RZE110" s="229"/>
      <c r="RZF110" s="229"/>
      <c r="RZG110" s="229"/>
      <c r="RZH110" s="229"/>
      <c r="RZI110" s="229"/>
      <c r="RZJ110" s="229"/>
      <c r="RZK110" s="229"/>
      <c r="RZL110" s="229"/>
      <c r="RZM110" s="229"/>
      <c r="RZN110" s="229"/>
      <c r="RZO110" s="229"/>
      <c r="RZP110" s="229"/>
      <c r="RZQ110" s="229"/>
      <c r="RZR110" s="229"/>
      <c r="RZS110" s="229"/>
      <c r="RZT110" s="229"/>
      <c r="RZU110" s="229"/>
      <c r="RZV110" s="229"/>
      <c r="RZW110" s="229"/>
      <c r="RZX110" s="229"/>
      <c r="RZY110" s="229"/>
      <c r="RZZ110" s="229"/>
      <c r="SAA110" s="229"/>
      <c r="SAB110" s="229"/>
      <c r="SAC110" s="229"/>
      <c r="SAD110" s="229"/>
      <c r="SAE110" s="229"/>
      <c r="SAF110" s="229"/>
      <c r="SAG110" s="229"/>
      <c r="SAH110" s="229"/>
      <c r="SAI110" s="229"/>
      <c r="SAJ110" s="229"/>
      <c r="SAK110" s="229"/>
      <c r="SAL110" s="229"/>
      <c r="SAM110" s="229"/>
      <c r="SAN110" s="229"/>
      <c r="SAO110" s="229"/>
      <c r="SAP110" s="229"/>
      <c r="SAQ110" s="229"/>
      <c r="SAR110" s="229"/>
      <c r="SAS110" s="229"/>
      <c r="SAT110" s="229"/>
      <c r="SAU110" s="229"/>
      <c r="SAV110" s="229"/>
      <c r="SAW110" s="229"/>
      <c r="SAX110" s="229"/>
      <c r="SAY110" s="229"/>
      <c r="SAZ110" s="229"/>
      <c r="SBA110" s="229"/>
      <c r="SBB110" s="229"/>
      <c r="SBC110" s="229"/>
      <c r="SBD110" s="229"/>
      <c r="SBE110" s="229"/>
      <c r="SBF110" s="229"/>
      <c r="SBG110" s="229"/>
      <c r="SBH110" s="229"/>
      <c r="SBI110" s="229"/>
      <c r="SBJ110" s="229"/>
      <c r="SBK110" s="229"/>
      <c r="SBL110" s="229"/>
      <c r="SBM110" s="229"/>
      <c r="SBN110" s="229"/>
      <c r="SBO110" s="229"/>
      <c r="SBP110" s="229"/>
      <c r="SBQ110" s="229"/>
      <c r="SBR110" s="229"/>
      <c r="SBS110" s="229"/>
      <c r="SBT110" s="229"/>
      <c r="SBU110" s="229"/>
      <c r="SBV110" s="229"/>
      <c r="SBW110" s="229"/>
      <c r="SBX110" s="229"/>
      <c r="SBY110" s="229"/>
      <c r="SBZ110" s="229"/>
      <c r="SCA110" s="229"/>
      <c r="SCB110" s="229"/>
      <c r="SCC110" s="229"/>
      <c r="SCD110" s="229"/>
      <c r="SCE110" s="229"/>
      <c r="SCF110" s="229"/>
      <c r="SCG110" s="229"/>
      <c r="SCH110" s="229"/>
      <c r="SCI110" s="229"/>
      <c r="SCJ110" s="229"/>
      <c r="SCK110" s="229"/>
      <c r="SCL110" s="229"/>
      <c r="SCM110" s="229"/>
      <c r="SCN110" s="229"/>
      <c r="SCO110" s="229"/>
      <c r="SCP110" s="229"/>
      <c r="SCQ110" s="229"/>
      <c r="SCR110" s="229"/>
      <c r="SCS110" s="229"/>
      <c r="SCT110" s="229"/>
      <c r="SCU110" s="229"/>
      <c r="SCV110" s="229"/>
      <c r="SCW110" s="229"/>
      <c r="SCX110" s="229"/>
      <c r="SCY110" s="229"/>
      <c r="SCZ110" s="229"/>
      <c r="SDA110" s="229"/>
      <c r="SDB110" s="229"/>
      <c r="SDC110" s="229"/>
      <c r="SDD110" s="229"/>
      <c r="SDE110" s="229"/>
      <c r="SDF110" s="229"/>
      <c r="SDG110" s="229"/>
      <c r="SDH110" s="229"/>
      <c r="SDI110" s="229"/>
      <c r="SDJ110" s="229"/>
      <c r="SDK110" s="229"/>
      <c r="SDL110" s="229"/>
      <c r="SDM110" s="229"/>
      <c r="SDN110" s="229"/>
      <c r="SDO110" s="229"/>
      <c r="SDP110" s="229"/>
      <c r="SDQ110" s="229"/>
      <c r="SDR110" s="229"/>
      <c r="SDS110" s="229"/>
      <c r="SDT110" s="229"/>
      <c r="SDU110" s="229"/>
      <c r="SDV110" s="229"/>
      <c r="SDW110" s="229"/>
      <c r="SDX110" s="229"/>
      <c r="SDY110" s="229"/>
      <c r="SDZ110" s="229"/>
      <c r="SEA110" s="229"/>
      <c r="SEB110" s="229"/>
      <c r="SEC110" s="229"/>
      <c r="SED110" s="229"/>
      <c r="SEE110" s="229"/>
      <c r="SEF110" s="229"/>
      <c r="SEG110" s="229"/>
      <c r="SEH110" s="229"/>
      <c r="SEI110" s="229"/>
      <c r="SEJ110" s="229"/>
      <c r="SEK110" s="229"/>
      <c r="SEL110" s="229"/>
      <c r="SEM110" s="229"/>
      <c r="SEN110" s="229"/>
      <c r="SEO110" s="229"/>
      <c r="SEP110" s="229"/>
      <c r="SEQ110" s="229"/>
      <c r="SER110" s="229"/>
      <c r="SES110" s="229"/>
      <c r="SET110" s="229"/>
      <c r="SEU110" s="229"/>
      <c r="SEV110" s="229"/>
      <c r="SEW110" s="229"/>
      <c r="SEX110" s="229"/>
      <c r="SEY110" s="229"/>
      <c r="SEZ110" s="229"/>
      <c r="SFA110" s="229"/>
      <c r="SFB110" s="229"/>
      <c r="SFC110" s="229"/>
      <c r="SFD110" s="229"/>
      <c r="SFE110" s="229"/>
      <c r="SFF110" s="229"/>
      <c r="SFG110" s="229"/>
      <c r="SFH110" s="229"/>
      <c r="SFI110" s="229"/>
      <c r="SFJ110" s="229"/>
      <c r="SFK110" s="229"/>
      <c r="SFL110" s="229"/>
      <c r="SFM110" s="229"/>
      <c r="SFN110" s="229"/>
      <c r="SFO110" s="229"/>
      <c r="SFP110" s="229"/>
      <c r="SFQ110" s="229"/>
      <c r="SFR110" s="229"/>
      <c r="SFS110" s="229"/>
      <c r="SFT110" s="229"/>
      <c r="SFU110" s="229"/>
      <c r="SFV110" s="229"/>
      <c r="SFW110" s="229"/>
      <c r="SFX110" s="229"/>
      <c r="SFY110" s="229"/>
      <c r="SFZ110" s="229"/>
      <c r="SGA110" s="229"/>
      <c r="SGB110" s="229"/>
      <c r="SGC110" s="229"/>
      <c r="SGD110" s="229"/>
      <c r="SGE110" s="229"/>
      <c r="SGF110" s="229"/>
      <c r="SGG110" s="229"/>
      <c r="SGH110" s="229"/>
      <c r="SGI110" s="229"/>
      <c r="SGJ110" s="229"/>
      <c r="SGK110" s="229"/>
      <c r="SGL110" s="229"/>
      <c r="SGM110" s="229"/>
      <c r="SGN110" s="229"/>
      <c r="SGO110" s="229"/>
      <c r="SGP110" s="229"/>
      <c r="SGQ110" s="229"/>
      <c r="SGR110" s="229"/>
      <c r="SGS110" s="229"/>
      <c r="SGT110" s="229"/>
      <c r="SGU110" s="229"/>
      <c r="SGV110" s="229"/>
      <c r="SGW110" s="229"/>
      <c r="SGX110" s="229"/>
      <c r="SGY110" s="229"/>
      <c r="SGZ110" s="229"/>
      <c r="SHA110" s="229"/>
      <c r="SHB110" s="229"/>
      <c r="SHC110" s="229"/>
      <c r="SHD110" s="229"/>
      <c r="SHE110" s="229"/>
      <c r="SHF110" s="229"/>
      <c r="SHG110" s="229"/>
      <c r="SHH110" s="229"/>
      <c r="SHI110" s="229"/>
      <c r="SHJ110" s="229"/>
      <c r="SHK110" s="229"/>
      <c r="SHL110" s="229"/>
      <c r="SHM110" s="229"/>
      <c r="SHN110" s="229"/>
      <c r="SHO110" s="229"/>
      <c r="SHP110" s="229"/>
      <c r="SHQ110" s="229"/>
      <c r="SHR110" s="229"/>
      <c r="SHS110" s="229"/>
      <c r="SHT110" s="229"/>
      <c r="SHU110" s="229"/>
      <c r="SHV110" s="229"/>
      <c r="SHW110" s="229"/>
      <c r="SHX110" s="229"/>
      <c r="SHY110" s="229"/>
      <c r="SHZ110" s="229"/>
      <c r="SIA110" s="229"/>
      <c r="SIB110" s="229"/>
      <c r="SIC110" s="229"/>
      <c r="SID110" s="229"/>
      <c r="SIE110" s="229"/>
      <c r="SIF110" s="229"/>
      <c r="SIG110" s="229"/>
      <c r="SIH110" s="229"/>
      <c r="SII110" s="229"/>
      <c r="SIJ110" s="229"/>
      <c r="SIK110" s="229"/>
      <c r="SIL110" s="229"/>
      <c r="SIM110" s="229"/>
      <c r="SIN110" s="229"/>
      <c r="SIO110" s="229"/>
      <c r="SIP110" s="229"/>
      <c r="SIQ110" s="229"/>
      <c r="SIR110" s="229"/>
      <c r="SIS110" s="229"/>
      <c r="SIT110" s="229"/>
      <c r="SIU110" s="229"/>
      <c r="SIV110" s="229"/>
      <c r="SIW110" s="229"/>
      <c r="SIX110" s="229"/>
      <c r="SIY110" s="229"/>
      <c r="SIZ110" s="229"/>
      <c r="SJA110" s="229"/>
      <c r="SJB110" s="229"/>
      <c r="SJC110" s="229"/>
      <c r="SJD110" s="229"/>
      <c r="SJE110" s="229"/>
      <c r="SJF110" s="229"/>
      <c r="SJG110" s="229"/>
      <c r="SJH110" s="229"/>
      <c r="SJI110" s="229"/>
      <c r="SJJ110" s="229"/>
      <c r="SJK110" s="229"/>
      <c r="SJL110" s="229"/>
      <c r="SJM110" s="229"/>
      <c r="SJN110" s="229"/>
      <c r="SJO110" s="229"/>
      <c r="SJP110" s="229"/>
      <c r="SJQ110" s="229"/>
      <c r="SJR110" s="229"/>
      <c r="SJS110" s="229"/>
      <c r="SJT110" s="229"/>
      <c r="SJU110" s="229"/>
      <c r="SJV110" s="229"/>
      <c r="SJW110" s="229"/>
      <c r="SJX110" s="229"/>
      <c r="SJY110" s="229"/>
      <c r="SJZ110" s="229"/>
      <c r="SKA110" s="229"/>
      <c r="SKB110" s="229"/>
      <c r="SKC110" s="229"/>
      <c r="SKD110" s="229"/>
      <c r="SKE110" s="229"/>
      <c r="SKF110" s="229"/>
      <c r="SKG110" s="229"/>
      <c r="SKH110" s="229"/>
      <c r="SKI110" s="229"/>
      <c r="SKJ110" s="229"/>
      <c r="SKK110" s="229"/>
      <c r="SKL110" s="229"/>
      <c r="SKM110" s="229"/>
      <c r="SKN110" s="229"/>
      <c r="SKO110" s="229"/>
      <c r="SKP110" s="229"/>
      <c r="SKQ110" s="229"/>
      <c r="SKR110" s="229"/>
      <c r="SKS110" s="229"/>
      <c r="SKT110" s="229"/>
      <c r="SKU110" s="229"/>
      <c r="SKV110" s="229"/>
      <c r="SKW110" s="229"/>
      <c r="SKX110" s="229"/>
      <c r="SKY110" s="229"/>
      <c r="SKZ110" s="229"/>
      <c r="SLA110" s="229"/>
      <c r="SLB110" s="229"/>
      <c r="SLC110" s="229"/>
      <c r="SLD110" s="229"/>
      <c r="SLE110" s="229"/>
      <c r="SLF110" s="229"/>
      <c r="SLG110" s="229"/>
      <c r="SLH110" s="229"/>
      <c r="SLI110" s="229"/>
      <c r="SLJ110" s="229"/>
      <c r="SLK110" s="229"/>
      <c r="SLL110" s="229"/>
      <c r="SLM110" s="229"/>
      <c r="SLN110" s="229"/>
      <c r="SLO110" s="229"/>
      <c r="SLP110" s="229"/>
      <c r="SLQ110" s="229"/>
      <c r="SLR110" s="229"/>
      <c r="SLS110" s="229"/>
      <c r="SLT110" s="229"/>
      <c r="SLU110" s="229"/>
      <c r="SLV110" s="229"/>
      <c r="SLW110" s="229"/>
      <c r="SLX110" s="229"/>
      <c r="SLY110" s="229"/>
      <c r="SLZ110" s="229"/>
      <c r="SMA110" s="229"/>
      <c r="SMB110" s="229"/>
      <c r="SMC110" s="229"/>
      <c r="SMD110" s="229"/>
      <c r="SME110" s="229"/>
      <c r="SMF110" s="229"/>
      <c r="SMG110" s="229"/>
      <c r="SMH110" s="229"/>
      <c r="SMI110" s="229"/>
      <c r="SMJ110" s="229"/>
      <c r="SMK110" s="229"/>
      <c r="SML110" s="229"/>
      <c r="SMM110" s="229"/>
      <c r="SMN110" s="229"/>
      <c r="SMO110" s="229"/>
      <c r="SMP110" s="229"/>
      <c r="SMQ110" s="229"/>
      <c r="SMR110" s="229"/>
      <c r="SMS110" s="229"/>
      <c r="SMT110" s="229"/>
      <c r="SMU110" s="229"/>
      <c r="SMV110" s="229"/>
      <c r="SMW110" s="229"/>
      <c r="SMX110" s="229"/>
      <c r="SMY110" s="229"/>
      <c r="SMZ110" s="229"/>
      <c r="SNA110" s="229"/>
      <c r="SNB110" s="229"/>
      <c r="SNC110" s="229"/>
      <c r="SND110" s="229"/>
      <c r="SNE110" s="229"/>
      <c r="SNF110" s="229"/>
      <c r="SNG110" s="229"/>
      <c r="SNH110" s="229"/>
      <c r="SNI110" s="229"/>
      <c r="SNJ110" s="229"/>
      <c r="SNK110" s="229"/>
      <c r="SNL110" s="229"/>
      <c r="SNM110" s="229"/>
      <c r="SNN110" s="229"/>
      <c r="SNO110" s="229"/>
      <c r="SNP110" s="229"/>
      <c r="SNQ110" s="229"/>
      <c r="SNR110" s="229"/>
      <c r="SNS110" s="229"/>
      <c r="SNT110" s="229"/>
      <c r="SNU110" s="229"/>
      <c r="SNV110" s="229"/>
      <c r="SNW110" s="229"/>
      <c r="SNX110" s="229"/>
      <c r="SNY110" s="229"/>
      <c r="SNZ110" s="229"/>
      <c r="SOA110" s="229"/>
      <c r="SOB110" s="229"/>
      <c r="SOC110" s="229"/>
      <c r="SOD110" s="229"/>
      <c r="SOE110" s="229"/>
      <c r="SOF110" s="229"/>
      <c r="SOG110" s="229"/>
      <c r="SOH110" s="229"/>
      <c r="SOI110" s="229"/>
      <c r="SOJ110" s="229"/>
      <c r="SOK110" s="229"/>
      <c r="SOL110" s="229"/>
      <c r="SOM110" s="229"/>
      <c r="SON110" s="229"/>
      <c r="SOO110" s="229"/>
      <c r="SOP110" s="229"/>
      <c r="SOQ110" s="229"/>
      <c r="SOR110" s="229"/>
      <c r="SOS110" s="229"/>
      <c r="SOT110" s="229"/>
      <c r="SOU110" s="229"/>
      <c r="SOV110" s="229"/>
      <c r="SOW110" s="229"/>
      <c r="SOX110" s="229"/>
      <c r="SOY110" s="229"/>
      <c r="SOZ110" s="229"/>
      <c r="SPA110" s="229"/>
      <c r="SPB110" s="229"/>
      <c r="SPC110" s="229"/>
      <c r="SPD110" s="229"/>
      <c r="SPE110" s="229"/>
      <c r="SPF110" s="229"/>
      <c r="SPG110" s="229"/>
      <c r="SPH110" s="229"/>
      <c r="SPI110" s="229"/>
      <c r="SPJ110" s="229"/>
      <c r="SPK110" s="229"/>
      <c r="SPL110" s="229"/>
      <c r="SPM110" s="229"/>
      <c r="SPN110" s="229"/>
      <c r="SPO110" s="229"/>
      <c r="SPP110" s="229"/>
      <c r="SPQ110" s="229"/>
      <c r="SPR110" s="229"/>
      <c r="SPS110" s="229"/>
      <c r="SPT110" s="229"/>
      <c r="SPU110" s="229"/>
      <c r="SPV110" s="229"/>
      <c r="SPW110" s="229"/>
      <c r="SPX110" s="229"/>
      <c r="SPY110" s="229"/>
      <c r="SPZ110" s="229"/>
      <c r="SQA110" s="229"/>
      <c r="SQB110" s="229"/>
      <c r="SQC110" s="229"/>
      <c r="SQD110" s="229"/>
      <c r="SQE110" s="229"/>
      <c r="SQF110" s="229"/>
      <c r="SQG110" s="229"/>
      <c r="SQH110" s="229"/>
      <c r="SQI110" s="229"/>
      <c r="SQJ110" s="229"/>
      <c r="SQK110" s="229"/>
      <c r="SQL110" s="229"/>
      <c r="SQM110" s="229"/>
      <c r="SQN110" s="229"/>
      <c r="SQO110" s="229"/>
      <c r="SQP110" s="229"/>
      <c r="SQQ110" s="229"/>
      <c r="SQR110" s="229"/>
      <c r="SQS110" s="229"/>
      <c r="SQT110" s="229"/>
      <c r="SQU110" s="229"/>
      <c r="SQV110" s="229"/>
      <c r="SQW110" s="229"/>
      <c r="SQX110" s="229"/>
      <c r="SQY110" s="229"/>
      <c r="SQZ110" s="229"/>
      <c r="SRA110" s="229"/>
      <c r="SRB110" s="229"/>
      <c r="SRC110" s="229"/>
      <c r="SRD110" s="229"/>
      <c r="SRE110" s="229"/>
      <c r="SRF110" s="229"/>
      <c r="SRG110" s="229"/>
      <c r="SRH110" s="229"/>
      <c r="SRI110" s="229"/>
      <c r="SRJ110" s="229"/>
      <c r="SRK110" s="229"/>
      <c r="SRL110" s="229"/>
      <c r="SRM110" s="229"/>
      <c r="SRN110" s="229"/>
      <c r="SRO110" s="229"/>
      <c r="SRP110" s="229"/>
      <c r="SRQ110" s="229"/>
      <c r="SRR110" s="229"/>
      <c r="SRS110" s="229"/>
      <c r="SRT110" s="229"/>
      <c r="SRU110" s="229"/>
      <c r="SRV110" s="229"/>
      <c r="SRW110" s="229"/>
      <c r="SRX110" s="229"/>
      <c r="SRY110" s="229"/>
      <c r="SRZ110" s="229"/>
      <c r="SSA110" s="229"/>
      <c r="SSB110" s="229"/>
      <c r="SSC110" s="229"/>
      <c r="SSD110" s="229"/>
      <c r="SSE110" s="229"/>
      <c r="SSF110" s="229"/>
      <c r="SSG110" s="229"/>
      <c r="SSH110" s="229"/>
      <c r="SSI110" s="229"/>
      <c r="SSJ110" s="229"/>
      <c r="SSK110" s="229"/>
      <c r="SSL110" s="229"/>
      <c r="SSM110" s="229"/>
      <c r="SSN110" s="229"/>
      <c r="SSO110" s="229"/>
      <c r="SSP110" s="229"/>
      <c r="SSQ110" s="229"/>
      <c r="SSR110" s="229"/>
      <c r="SSS110" s="229"/>
      <c r="SST110" s="229"/>
      <c r="SSU110" s="229"/>
      <c r="SSV110" s="229"/>
      <c r="SSW110" s="229"/>
      <c r="SSX110" s="229"/>
      <c r="SSY110" s="229"/>
      <c r="SSZ110" s="229"/>
      <c r="STA110" s="229"/>
      <c r="STB110" s="229"/>
      <c r="STC110" s="229"/>
      <c r="STD110" s="229"/>
      <c r="STE110" s="229"/>
      <c r="STF110" s="229"/>
      <c r="STG110" s="229"/>
      <c r="STH110" s="229"/>
      <c r="STI110" s="229"/>
      <c r="STJ110" s="229"/>
      <c r="STK110" s="229"/>
      <c r="STL110" s="229"/>
      <c r="STM110" s="229"/>
      <c r="STN110" s="229"/>
      <c r="STO110" s="229"/>
      <c r="STP110" s="229"/>
      <c r="STQ110" s="229"/>
      <c r="STR110" s="229"/>
      <c r="STS110" s="229"/>
      <c r="STT110" s="229"/>
      <c r="STU110" s="229"/>
      <c r="STV110" s="229"/>
      <c r="STW110" s="229"/>
      <c r="STX110" s="229"/>
      <c r="STY110" s="229"/>
      <c r="STZ110" s="229"/>
      <c r="SUA110" s="229"/>
      <c r="SUB110" s="229"/>
      <c r="SUC110" s="229"/>
      <c r="SUD110" s="229"/>
      <c r="SUE110" s="229"/>
      <c r="SUF110" s="229"/>
      <c r="SUG110" s="229"/>
      <c r="SUH110" s="229"/>
      <c r="SUI110" s="229"/>
      <c r="SUJ110" s="229"/>
      <c r="SUK110" s="229"/>
      <c r="SUL110" s="229"/>
      <c r="SUM110" s="229"/>
      <c r="SUN110" s="229"/>
      <c r="SUO110" s="229"/>
      <c r="SUP110" s="229"/>
      <c r="SUQ110" s="229"/>
      <c r="SUR110" s="229"/>
      <c r="SUS110" s="229"/>
      <c r="SUT110" s="229"/>
      <c r="SUU110" s="229"/>
      <c r="SUV110" s="229"/>
      <c r="SUW110" s="229"/>
      <c r="SUX110" s="229"/>
      <c r="SUY110" s="229"/>
      <c r="SUZ110" s="229"/>
      <c r="SVA110" s="229"/>
      <c r="SVB110" s="229"/>
      <c r="SVC110" s="229"/>
      <c r="SVD110" s="229"/>
      <c r="SVE110" s="229"/>
      <c r="SVF110" s="229"/>
      <c r="SVG110" s="229"/>
      <c r="SVH110" s="229"/>
      <c r="SVI110" s="229"/>
      <c r="SVJ110" s="229"/>
      <c r="SVK110" s="229"/>
      <c r="SVL110" s="229"/>
      <c r="SVM110" s="229"/>
      <c r="SVN110" s="229"/>
      <c r="SVO110" s="229"/>
      <c r="SVP110" s="229"/>
      <c r="SVQ110" s="229"/>
      <c r="SVR110" s="229"/>
      <c r="SVS110" s="229"/>
      <c r="SVT110" s="229"/>
      <c r="SVU110" s="229"/>
      <c r="SVV110" s="229"/>
      <c r="SVW110" s="229"/>
      <c r="SVX110" s="229"/>
      <c r="SVY110" s="229"/>
      <c r="SVZ110" s="229"/>
      <c r="SWA110" s="229"/>
      <c r="SWB110" s="229"/>
      <c r="SWC110" s="229"/>
      <c r="SWD110" s="229"/>
      <c r="SWE110" s="229"/>
      <c r="SWF110" s="229"/>
      <c r="SWG110" s="229"/>
      <c r="SWH110" s="229"/>
      <c r="SWI110" s="229"/>
      <c r="SWJ110" s="229"/>
      <c r="SWK110" s="229"/>
      <c r="SWL110" s="229"/>
      <c r="SWM110" s="229"/>
      <c r="SWN110" s="229"/>
      <c r="SWO110" s="229"/>
      <c r="SWP110" s="229"/>
      <c r="SWQ110" s="229"/>
      <c r="SWR110" s="229"/>
      <c r="SWS110" s="229"/>
      <c r="SWT110" s="229"/>
      <c r="SWU110" s="229"/>
      <c r="SWV110" s="229"/>
      <c r="SWW110" s="229"/>
      <c r="SWX110" s="229"/>
      <c r="SWY110" s="229"/>
      <c r="SWZ110" s="229"/>
      <c r="SXA110" s="229"/>
      <c r="SXB110" s="229"/>
      <c r="SXC110" s="229"/>
      <c r="SXD110" s="229"/>
      <c r="SXE110" s="229"/>
      <c r="SXF110" s="229"/>
      <c r="SXG110" s="229"/>
      <c r="SXH110" s="229"/>
      <c r="SXI110" s="229"/>
      <c r="SXJ110" s="229"/>
      <c r="SXK110" s="229"/>
      <c r="SXL110" s="229"/>
      <c r="SXM110" s="229"/>
      <c r="SXN110" s="229"/>
      <c r="SXO110" s="229"/>
      <c r="SXP110" s="229"/>
      <c r="SXQ110" s="229"/>
      <c r="SXR110" s="229"/>
      <c r="SXS110" s="229"/>
      <c r="SXT110" s="229"/>
      <c r="SXU110" s="229"/>
      <c r="SXV110" s="229"/>
      <c r="SXW110" s="229"/>
      <c r="SXX110" s="229"/>
      <c r="SXY110" s="229"/>
      <c r="SXZ110" s="229"/>
      <c r="SYA110" s="229"/>
      <c r="SYB110" s="229"/>
      <c r="SYC110" s="229"/>
      <c r="SYD110" s="229"/>
      <c r="SYE110" s="229"/>
      <c r="SYF110" s="229"/>
      <c r="SYG110" s="229"/>
      <c r="SYH110" s="229"/>
      <c r="SYI110" s="229"/>
      <c r="SYJ110" s="229"/>
      <c r="SYK110" s="229"/>
      <c r="SYL110" s="229"/>
      <c r="SYM110" s="229"/>
      <c r="SYN110" s="229"/>
      <c r="SYO110" s="229"/>
      <c r="SYP110" s="229"/>
      <c r="SYQ110" s="229"/>
      <c r="SYR110" s="229"/>
      <c r="SYS110" s="229"/>
      <c r="SYT110" s="229"/>
      <c r="SYU110" s="229"/>
      <c r="SYV110" s="229"/>
      <c r="SYW110" s="229"/>
      <c r="SYX110" s="229"/>
      <c r="SYY110" s="229"/>
      <c r="SYZ110" s="229"/>
      <c r="SZA110" s="229"/>
      <c r="SZB110" s="229"/>
      <c r="SZC110" s="229"/>
      <c r="SZD110" s="229"/>
      <c r="SZE110" s="229"/>
      <c r="SZF110" s="229"/>
      <c r="SZG110" s="229"/>
      <c r="SZH110" s="229"/>
      <c r="SZI110" s="229"/>
      <c r="SZJ110" s="229"/>
      <c r="SZK110" s="229"/>
      <c r="SZL110" s="229"/>
      <c r="SZM110" s="229"/>
      <c r="SZN110" s="229"/>
      <c r="SZO110" s="229"/>
      <c r="SZP110" s="229"/>
      <c r="SZQ110" s="229"/>
      <c r="SZR110" s="229"/>
      <c r="SZS110" s="229"/>
      <c r="SZT110" s="229"/>
      <c r="SZU110" s="229"/>
      <c r="SZV110" s="229"/>
      <c r="SZW110" s="229"/>
      <c r="SZX110" s="229"/>
      <c r="SZY110" s="229"/>
      <c r="SZZ110" s="229"/>
      <c r="TAA110" s="229"/>
      <c r="TAB110" s="229"/>
      <c r="TAC110" s="229"/>
      <c r="TAD110" s="229"/>
      <c r="TAE110" s="229"/>
      <c r="TAF110" s="229"/>
      <c r="TAG110" s="229"/>
      <c r="TAH110" s="229"/>
      <c r="TAI110" s="229"/>
      <c r="TAJ110" s="229"/>
      <c r="TAK110" s="229"/>
      <c r="TAL110" s="229"/>
      <c r="TAM110" s="229"/>
      <c r="TAN110" s="229"/>
      <c r="TAO110" s="229"/>
      <c r="TAP110" s="229"/>
      <c r="TAQ110" s="229"/>
      <c r="TAR110" s="229"/>
      <c r="TAS110" s="229"/>
      <c r="TAT110" s="229"/>
      <c r="TAU110" s="229"/>
      <c r="TAV110" s="229"/>
      <c r="TAW110" s="229"/>
      <c r="TAX110" s="229"/>
      <c r="TAY110" s="229"/>
      <c r="TAZ110" s="229"/>
      <c r="TBA110" s="229"/>
      <c r="TBB110" s="229"/>
      <c r="TBC110" s="229"/>
      <c r="TBD110" s="229"/>
      <c r="TBE110" s="229"/>
      <c r="TBF110" s="229"/>
      <c r="TBG110" s="229"/>
      <c r="TBH110" s="229"/>
      <c r="TBI110" s="229"/>
      <c r="TBJ110" s="229"/>
      <c r="TBK110" s="229"/>
      <c r="TBL110" s="229"/>
      <c r="TBM110" s="229"/>
      <c r="TBN110" s="229"/>
      <c r="TBO110" s="229"/>
      <c r="TBP110" s="229"/>
      <c r="TBQ110" s="229"/>
      <c r="TBR110" s="229"/>
      <c r="TBS110" s="229"/>
      <c r="TBT110" s="229"/>
      <c r="TBU110" s="229"/>
      <c r="TBV110" s="229"/>
      <c r="TBW110" s="229"/>
      <c r="TBX110" s="229"/>
      <c r="TBY110" s="229"/>
      <c r="TBZ110" s="229"/>
      <c r="TCA110" s="229"/>
      <c r="TCB110" s="229"/>
      <c r="TCC110" s="229"/>
      <c r="TCD110" s="229"/>
      <c r="TCE110" s="229"/>
      <c r="TCF110" s="229"/>
      <c r="TCG110" s="229"/>
      <c r="TCH110" s="229"/>
      <c r="TCI110" s="229"/>
      <c r="TCJ110" s="229"/>
      <c r="TCK110" s="229"/>
      <c r="TCL110" s="229"/>
      <c r="TCM110" s="229"/>
      <c r="TCN110" s="229"/>
      <c r="TCO110" s="229"/>
      <c r="TCP110" s="229"/>
      <c r="TCQ110" s="229"/>
      <c r="TCR110" s="229"/>
      <c r="TCS110" s="229"/>
      <c r="TCT110" s="229"/>
      <c r="TCU110" s="229"/>
      <c r="TCV110" s="229"/>
      <c r="TCW110" s="229"/>
      <c r="TCX110" s="229"/>
      <c r="TCY110" s="229"/>
      <c r="TCZ110" s="229"/>
      <c r="TDA110" s="229"/>
      <c r="TDB110" s="229"/>
      <c r="TDC110" s="229"/>
      <c r="TDD110" s="229"/>
      <c r="TDE110" s="229"/>
      <c r="TDF110" s="229"/>
      <c r="TDG110" s="229"/>
      <c r="TDH110" s="229"/>
      <c r="TDI110" s="229"/>
      <c r="TDJ110" s="229"/>
      <c r="TDK110" s="229"/>
      <c r="TDL110" s="229"/>
      <c r="TDM110" s="229"/>
      <c r="TDN110" s="229"/>
      <c r="TDO110" s="229"/>
      <c r="TDP110" s="229"/>
      <c r="TDQ110" s="229"/>
      <c r="TDR110" s="229"/>
      <c r="TDS110" s="229"/>
      <c r="TDT110" s="229"/>
      <c r="TDU110" s="229"/>
      <c r="TDV110" s="229"/>
      <c r="TDW110" s="229"/>
      <c r="TDX110" s="229"/>
      <c r="TDY110" s="229"/>
      <c r="TDZ110" s="229"/>
      <c r="TEA110" s="229"/>
      <c r="TEB110" s="229"/>
      <c r="TEC110" s="229"/>
      <c r="TED110" s="229"/>
      <c r="TEE110" s="229"/>
      <c r="TEF110" s="229"/>
      <c r="TEG110" s="229"/>
      <c r="TEH110" s="229"/>
      <c r="TEI110" s="229"/>
      <c r="TEJ110" s="229"/>
      <c r="TEK110" s="229"/>
      <c r="TEL110" s="229"/>
      <c r="TEM110" s="229"/>
      <c r="TEN110" s="229"/>
      <c r="TEO110" s="229"/>
      <c r="TEP110" s="229"/>
      <c r="TEQ110" s="229"/>
      <c r="TER110" s="229"/>
      <c r="TES110" s="229"/>
      <c r="TET110" s="229"/>
      <c r="TEU110" s="229"/>
      <c r="TEV110" s="229"/>
      <c r="TEW110" s="229"/>
      <c r="TEX110" s="229"/>
      <c r="TEY110" s="229"/>
      <c r="TEZ110" s="229"/>
      <c r="TFA110" s="229"/>
      <c r="TFB110" s="229"/>
      <c r="TFC110" s="229"/>
      <c r="TFD110" s="229"/>
      <c r="TFE110" s="229"/>
      <c r="TFF110" s="229"/>
      <c r="TFG110" s="229"/>
      <c r="TFH110" s="229"/>
      <c r="TFI110" s="229"/>
      <c r="TFJ110" s="229"/>
      <c r="TFK110" s="229"/>
      <c r="TFL110" s="229"/>
      <c r="TFM110" s="229"/>
      <c r="TFN110" s="229"/>
      <c r="TFO110" s="229"/>
      <c r="TFP110" s="229"/>
      <c r="TFQ110" s="229"/>
      <c r="TFR110" s="229"/>
      <c r="TFS110" s="229"/>
      <c r="TFT110" s="229"/>
      <c r="TFU110" s="229"/>
      <c r="TFV110" s="229"/>
      <c r="TFW110" s="229"/>
      <c r="TFX110" s="229"/>
      <c r="TFY110" s="229"/>
      <c r="TFZ110" s="229"/>
      <c r="TGA110" s="229"/>
      <c r="TGB110" s="229"/>
      <c r="TGC110" s="229"/>
      <c r="TGD110" s="229"/>
      <c r="TGE110" s="229"/>
      <c r="TGF110" s="229"/>
      <c r="TGG110" s="229"/>
      <c r="TGH110" s="229"/>
      <c r="TGI110" s="229"/>
      <c r="TGJ110" s="229"/>
      <c r="TGK110" s="229"/>
      <c r="TGL110" s="229"/>
      <c r="TGM110" s="229"/>
      <c r="TGN110" s="229"/>
      <c r="TGO110" s="229"/>
      <c r="TGP110" s="229"/>
      <c r="TGQ110" s="229"/>
      <c r="TGR110" s="229"/>
      <c r="TGS110" s="229"/>
      <c r="TGT110" s="229"/>
      <c r="TGU110" s="229"/>
      <c r="TGV110" s="229"/>
      <c r="TGW110" s="229"/>
      <c r="TGX110" s="229"/>
      <c r="TGY110" s="229"/>
      <c r="TGZ110" s="229"/>
      <c r="THA110" s="229"/>
      <c r="THB110" s="229"/>
      <c r="THC110" s="229"/>
      <c r="THD110" s="229"/>
      <c r="THE110" s="229"/>
      <c r="THF110" s="229"/>
      <c r="THG110" s="229"/>
      <c r="THH110" s="229"/>
      <c r="THI110" s="229"/>
      <c r="THJ110" s="229"/>
      <c r="THK110" s="229"/>
      <c r="THL110" s="229"/>
      <c r="THM110" s="229"/>
      <c r="THN110" s="229"/>
      <c r="THO110" s="229"/>
      <c r="THP110" s="229"/>
      <c r="THQ110" s="229"/>
      <c r="THR110" s="229"/>
      <c r="THS110" s="229"/>
      <c r="THT110" s="229"/>
      <c r="THU110" s="229"/>
      <c r="THV110" s="229"/>
      <c r="THW110" s="229"/>
      <c r="THX110" s="229"/>
      <c r="THY110" s="229"/>
      <c r="THZ110" s="229"/>
      <c r="TIA110" s="229"/>
      <c r="TIB110" s="229"/>
      <c r="TIC110" s="229"/>
      <c r="TID110" s="229"/>
      <c r="TIE110" s="229"/>
      <c r="TIF110" s="229"/>
      <c r="TIG110" s="229"/>
      <c r="TIH110" s="229"/>
      <c r="TII110" s="229"/>
      <c r="TIJ110" s="229"/>
      <c r="TIK110" s="229"/>
      <c r="TIL110" s="229"/>
      <c r="TIM110" s="229"/>
      <c r="TIN110" s="229"/>
      <c r="TIO110" s="229"/>
      <c r="TIP110" s="229"/>
      <c r="TIQ110" s="229"/>
      <c r="TIR110" s="229"/>
      <c r="TIS110" s="229"/>
      <c r="TIT110" s="229"/>
      <c r="TIU110" s="229"/>
      <c r="TIV110" s="229"/>
      <c r="TIW110" s="229"/>
      <c r="TIX110" s="229"/>
      <c r="TIY110" s="229"/>
      <c r="TIZ110" s="229"/>
      <c r="TJA110" s="229"/>
      <c r="TJB110" s="229"/>
      <c r="TJC110" s="229"/>
      <c r="TJD110" s="229"/>
      <c r="TJE110" s="229"/>
      <c r="TJF110" s="229"/>
      <c r="TJG110" s="229"/>
      <c r="TJH110" s="229"/>
      <c r="TJI110" s="229"/>
      <c r="TJJ110" s="229"/>
      <c r="TJK110" s="229"/>
      <c r="TJL110" s="229"/>
      <c r="TJM110" s="229"/>
      <c r="TJN110" s="229"/>
      <c r="TJO110" s="229"/>
      <c r="TJP110" s="229"/>
      <c r="TJQ110" s="229"/>
      <c r="TJR110" s="229"/>
      <c r="TJS110" s="229"/>
      <c r="TJT110" s="229"/>
      <c r="TJU110" s="229"/>
      <c r="TJV110" s="229"/>
      <c r="TJW110" s="229"/>
      <c r="TJX110" s="229"/>
      <c r="TJY110" s="229"/>
      <c r="TJZ110" s="229"/>
      <c r="TKA110" s="229"/>
      <c r="TKB110" s="229"/>
      <c r="TKC110" s="229"/>
      <c r="TKD110" s="229"/>
      <c r="TKE110" s="229"/>
      <c r="TKF110" s="229"/>
      <c r="TKG110" s="229"/>
      <c r="TKH110" s="229"/>
      <c r="TKI110" s="229"/>
      <c r="TKJ110" s="229"/>
      <c r="TKK110" s="229"/>
      <c r="TKL110" s="229"/>
      <c r="TKM110" s="229"/>
      <c r="TKN110" s="229"/>
      <c r="TKO110" s="229"/>
      <c r="TKP110" s="229"/>
      <c r="TKQ110" s="229"/>
      <c r="TKR110" s="229"/>
      <c r="TKS110" s="229"/>
      <c r="TKT110" s="229"/>
      <c r="TKU110" s="229"/>
      <c r="TKV110" s="229"/>
      <c r="TKW110" s="229"/>
      <c r="TKX110" s="229"/>
      <c r="TKY110" s="229"/>
      <c r="TKZ110" s="229"/>
      <c r="TLA110" s="229"/>
      <c r="TLB110" s="229"/>
      <c r="TLC110" s="229"/>
      <c r="TLD110" s="229"/>
      <c r="TLE110" s="229"/>
      <c r="TLF110" s="229"/>
      <c r="TLG110" s="229"/>
      <c r="TLH110" s="229"/>
      <c r="TLI110" s="229"/>
      <c r="TLJ110" s="229"/>
      <c r="TLK110" s="229"/>
      <c r="TLL110" s="229"/>
      <c r="TLM110" s="229"/>
      <c r="TLN110" s="229"/>
      <c r="TLO110" s="229"/>
      <c r="TLP110" s="229"/>
      <c r="TLQ110" s="229"/>
      <c r="TLR110" s="229"/>
      <c r="TLS110" s="229"/>
      <c r="TLT110" s="229"/>
      <c r="TLU110" s="229"/>
      <c r="TLV110" s="229"/>
      <c r="TLW110" s="229"/>
      <c r="TLX110" s="229"/>
      <c r="TLY110" s="229"/>
      <c r="TLZ110" s="229"/>
      <c r="TMA110" s="229"/>
      <c r="TMB110" s="229"/>
      <c r="TMC110" s="229"/>
      <c r="TMD110" s="229"/>
      <c r="TME110" s="229"/>
      <c r="TMF110" s="229"/>
      <c r="TMG110" s="229"/>
      <c r="TMH110" s="229"/>
      <c r="TMI110" s="229"/>
      <c r="TMJ110" s="229"/>
      <c r="TMK110" s="229"/>
      <c r="TML110" s="229"/>
      <c r="TMM110" s="229"/>
      <c r="TMN110" s="229"/>
      <c r="TMO110" s="229"/>
      <c r="TMP110" s="229"/>
      <c r="TMQ110" s="229"/>
      <c r="TMR110" s="229"/>
      <c r="TMS110" s="229"/>
      <c r="TMT110" s="229"/>
      <c r="TMU110" s="229"/>
      <c r="TMV110" s="229"/>
      <c r="TMW110" s="229"/>
      <c r="TMX110" s="229"/>
      <c r="TMY110" s="229"/>
      <c r="TMZ110" s="229"/>
      <c r="TNA110" s="229"/>
      <c r="TNB110" s="229"/>
      <c r="TNC110" s="229"/>
      <c r="TND110" s="229"/>
      <c r="TNE110" s="229"/>
      <c r="TNF110" s="229"/>
      <c r="TNG110" s="229"/>
      <c r="TNH110" s="229"/>
      <c r="TNI110" s="229"/>
      <c r="TNJ110" s="229"/>
      <c r="TNK110" s="229"/>
      <c r="TNL110" s="229"/>
      <c r="TNM110" s="229"/>
      <c r="TNN110" s="229"/>
      <c r="TNO110" s="229"/>
      <c r="TNP110" s="229"/>
      <c r="TNQ110" s="229"/>
      <c r="TNR110" s="229"/>
      <c r="TNS110" s="229"/>
      <c r="TNT110" s="229"/>
      <c r="TNU110" s="229"/>
      <c r="TNV110" s="229"/>
      <c r="TNW110" s="229"/>
      <c r="TNX110" s="229"/>
      <c r="TNY110" s="229"/>
      <c r="TNZ110" s="229"/>
      <c r="TOA110" s="229"/>
      <c r="TOB110" s="229"/>
      <c r="TOC110" s="229"/>
      <c r="TOD110" s="229"/>
      <c r="TOE110" s="229"/>
      <c r="TOF110" s="229"/>
      <c r="TOG110" s="229"/>
      <c r="TOH110" s="229"/>
      <c r="TOI110" s="229"/>
      <c r="TOJ110" s="229"/>
      <c r="TOK110" s="229"/>
      <c r="TOL110" s="229"/>
      <c r="TOM110" s="229"/>
      <c r="TON110" s="229"/>
      <c r="TOO110" s="229"/>
      <c r="TOP110" s="229"/>
      <c r="TOQ110" s="229"/>
      <c r="TOR110" s="229"/>
      <c r="TOS110" s="229"/>
      <c r="TOT110" s="229"/>
      <c r="TOU110" s="229"/>
      <c r="TOV110" s="229"/>
      <c r="TOW110" s="229"/>
      <c r="TOX110" s="229"/>
      <c r="TOY110" s="229"/>
      <c r="TOZ110" s="229"/>
      <c r="TPA110" s="229"/>
      <c r="TPB110" s="229"/>
      <c r="TPC110" s="229"/>
      <c r="TPD110" s="229"/>
      <c r="TPE110" s="229"/>
      <c r="TPF110" s="229"/>
      <c r="TPG110" s="229"/>
      <c r="TPH110" s="229"/>
      <c r="TPI110" s="229"/>
      <c r="TPJ110" s="229"/>
      <c r="TPK110" s="229"/>
      <c r="TPL110" s="229"/>
      <c r="TPM110" s="229"/>
      <c r="TPN110" s="229"/>
      <c r="TPO110" s="229"/>
      <c r="TPP110" s="229"/>
      <c r="TPQ110" s="229"/>
      <c r="TPR110" s="229"/>
      <c r="TPS110" s="229"/>
      <c r="TPT110" s="229"/>
      <c r="TPU110" s="229"/>
      <c r="TPV110" s="229"/>
      <c r="TPW110" s="229"/>
      <c r="TPX110" s="229"/>
      <c r="TPY110" s="229"/>
      <c r="TPZ110" s="229"/>
      <c r="TQA110" s="229"/>
      <c r="TQB110" s="229"/>
      <c r="TQC110" s="229"/>
      <c r="TQD110" s="229"/>
      <c r="TQE110" s="229"/>
      <c r="TQF110" s="229"/>
      <c r="TQG110" s="229"/>
      <c r="TQH110" s="229"/>
      <c r="TQI110" s="229"/>
      <c r="TQJ110" s="229"/>
      <c r="TQK110" s="229"/>
      <c r="TQL110" s="229"/>
      <c r="TQM110" s="229"/>
      <c r="TQN110" s="229"/>
      <c r="TQO110" s="229"/>
      <c r="TQP110" s="229"/>
      <c r="TQQ110" s="229"/>
      <c r="TQR110" s="229"/>
      <c r="TQS110" s="229"/>
      <c r="TQT110" s="229"/>
      <c r="TQU110" s="229"/>
      <c r="TQV110" s="229"/>
      <c r="TQW110" s="229"/>
      <c r="TQX110" s="229"/>
      <c r="TQY110" s="229"/>
      <c r="TQZ110" s="229"/>
      <c r="TRA110" s="229"/>
      <c r="TRB110" s="229"/>
      <c r="TRC110" s="229"/>
      <c r="TRD110" s="229"/>
      <c r="TRE110" s="229"/>
      <c r="TRF110" s="229"/>
      <c r="TRG110" s="229"/>
      <c r="TRH110" s="229"/>
      <c r="TRI110" s="229"/>
      <c r="TRJ110" s="229"/>
      <c r="TRK110" s="229"/>
      <c r="TRL110" s="229"/>
      <c r="TRM110" s="229"/>
      <c r="TRN110" s="229"/>
      <c r="TRO110" s="229"/>
      <c r="TRP110" s="229"/>
      <c r="TRQ110" s="229"/>
      <c r="TRR110" s="229"/>
      <c r="TRS110" s="229"/>
      <c r="TRT110" s="229"/>
      <c r="TRU110" s="229"/>
      <c r="TRV110" s="229"/>
      <c r="TRW110" s="229"/>
      <c r="TRX110" s="229"/>
      <c r="TRY110" s="229"/>
      <c r="TRZ110" s="229"/>
      <c r="TSA110" s="229"/>
      <c r="TSB110" s="229"/>
      <c r="TSC110" s="229"/>
      <c r="TSD110" s="229"/>
      <c r="TSE110" s="229"/>
      <c r="TSF110" s="229"/>
      <c r="TSG110" s="229"/>
      <c r="TSH110" s="229"/>
      <c r="TSI110" s="229"/>
      <c r="TSJ110" s="229"/>
      <c r="TSK110" s="229"/>
      <c r="TSL110" s="229"/>
      <c r="TSM110" s="229"/>
      <c r="TSN110" s="229"/>
      <c r="TSO110" s="229"/>
      <c r="TSP110" s="229"/>
      <c r="TSQ110" s="229"/>
      <c r="TSR110" s="229"/>
      <c r="TSS110" s="229"/>
      <c r="TST110" s="229"/>
      <c r="TSU110" s="229"/>
      <c r="TSV110" s="229"/>
      <c r="TSW110" s="229"/>
      <c r="TSX110" s="229"/>
      <c r="TSY110" s="229"/>
      <c r="TSZ110" s="229"/>
      <c r="TTA110" s="229"/>
      <c r="TTB110" s="229"/>
      <c r="TTC110" s="229"/>
      <c r="TTD110" s="229"/>
      <c r="TTE110" s="229"/>
      <c r="TTF110" s="229"/>
      <c r="TTG110" s="229"/>
      <c r="TTH110" s="229"/>
      <c r="TTI110" s="229"/>
      <c r="TTJ110" s="229"/>
      <c r="TTK110" s="229"/>
      <c r="TTL110" s="229"/>
      <c r="TTM110" s="229"/>
      <c r="TTN110" s="229"/>
      <c r="TTO110" s="229"/>
      <c r="TTP110" s="229"/>
      <c r="TTQ110" s="229"/>
      <c r="TTR110" s="229"/>
      <c r="TTS110" s="229"/>
      <c r="TTT110" s="229"/>
      <c r="TTU110" s="229"/>
      <c r="TTV110" s="229"/>
      <c r="TTW110" s="229"/>
      <c r="TTX110" s="229"/>
      <c r="TTY110" s="229"/>
      <c r="TTZ110" s="229"/>
      <c r="TUA110" s="229"/>
      <c r="TUB110" s="229"/>
      <c r="TUC110" s="229"/>
      <c r="TUD110" s="229"/>
      <c r="TUE110" s="229"/>
      <c r="TUF110" s="229"/>
      <c r="TUG110" s="229"/>
      <c r="TUH110" s="229"/>
      <c r="TUI110" s="229"/>
      <c r="TUJ110" s="229"/>
      <c r="TUK110" s="229"/>
      <c r="TUL110" s="229"/>
      <c r="TUM110" s="229"/>
      <c r="TUN110" s="229"/>
      <c r="TUO110" s="229"/>
      <c r="TUP110" s="229"/>
      <c r="TUQ110" s="229"/>
      <c r="TUR110" s="229"/>
      <c r="TUS110" s="229"/>
      <c r="TUT110" s="229"/>
      <c r="TUU110" s="229"/>
      <c r="TUV110" s="229"/>
      <c r="TUW110" s="229"/>
      <c r="TUX110" s="229"/>
      <c r="TUY110" s="229"/>
      <c r="TUZ110" s="229"/>
      <c r="TVA110" s="229"/>
      <c r="TVB110" s="229"/>
      <c r="TVC110" s="229"/>
      <c r="TVD110" s="229"/>
      <c r="TVE110" s="229"/>
      <c r="TVF110" s="229"/>
      <c r="TVG110" s="229"/>
      <c r="TVH110" s="229"/>
      <c r="TVI110" s="229"/>
      <c r="TVJ110" s="229"/>
      <c r="TVK110" s="229"/>
      <c r="TVL110" s="229"/>
      <c r="TVM110" s="229"/>
      <c r="TVN110" s="229"/>
      <c r="TVO110" s="229"/>
      <c r="TVP110" s="229"/>
      <c r="TVQ110" s="229"/>
      <c r="TVR110" s="229"/>
      <c r="TVS110" s="229"/>
      <c r="TVT110" s="229"/>
      <c r="TVU110" s="229"/>
      <c r="TVV110" s="229"/>
      <c r="TVW110" s="229"/>
      <c r="TVX110" s="229"/>
      <c r="TVY110" s="229"/>
      <c r="TVZ110" s="229"/>
      <c r="TWA110" s="229"/>
      <c r="TWB110" s="229"/>
      <c r="TWC110" s="229"/>
      <c r="TWD110" s="229"/>
      <c r="TWE110" s="229"/>
      <c r="TWF110" s="229"/>
      <c r="TWG110" s="229"/>
      <c r="TWH110" s="229"/>
      <c r="TWI110" s="229"/>
      <c r="TWJ110" s="229"/>
      <c r="TWK110" s="229"/>
      <c r="TWL110" s="229"/>
      <c r="TWM110" s="229"/>
      <c r="TWN110" s="229"/>
      <c r="TWO110" s="229"/>
      <c r="TWP110" s="229"/>
      <c r="TWQ110" s="229"/>
      <c r="TWR110" s="229"/>
      <c r="TWS110" s="229"/>
      <c r="TWT110" s="229"/>
      <c r="TWU110" s="229"/>
      <c r="TWV110" s="229"/>
      <c r="TWW110" s="229"/>
      <c r="TWX110" s="229"/>
      <c r="TWY110" s="229"/>
      <c r="TWZ110" s="229"/>
      <c r="TXA110" s="229"/>
      <c r="TXB110" s="229"/>
      <c r="TXC110" s="229"/>
      <c r="TXD110" s="229"/>
      <c r="TXE110" s="229"/>
      <c r="TXF110" s="229"/>
      <c r="TXG110" s="229"/>
      <c r="TXH110" s="229"/>
      <c r="TXI110" s="229"/>
      <c r="TXJ110" s="229"/>
      <c r="TXK110" s="229"/>
      <c r="TXL110" s="229"/>
      <c r="TXM110" s="229"/>
      <c r="TXN110" s="229"/>
      <c r="TXO110" s="229"/>
      <c r="TXP110" s="229"/>
      <c r="TXQ110" s="229"/>
      <c r="TXR110" s="229"/>
      <c r="TXS110" s="229"/>
      <c r="TXT110" s="229"/>
      <c r="TXU110" s="229"/>
      <c r="TXV110" s="229"/>
      <c r="TXW110" s="229"/>
      <c r="TXX110" s="229"/>
      <c r="TXY110" s="229"/>
      <c r="TXZ110" s="229"/>
      <c r="TYA110" s="229"/>
      <c r="TYB110" s="229"/>
      <c r="TYC110" s="229"/>
      <c r="TYD110" s="229"/>
      <c r="TYE110" s="229"/>
      <c r="TYF110" s="229"/>
      <c r="TYG110" s="229"/>
      <c r="TYH110" s="229"/>
      <c r="TYI110" s="229"/>
      <c r="TYJ110" s="229"/>
      <c r="TYK110" s="229"/>
      <c r="TYL110" s="229"/>
      <c r="TYM110" s="229"/>
      <c r="TYN110" s="229"/>
      <c r="TYO110" s="229"/>
      <c r="TYP110" s="229"/>
      <c r="TYQ110" s="229"/>
      <c r="TYR110" s="229"/>
      <c r="TYS110" s="229"/>
      <c r="TYT110" s="229"/>
      <c r="TYU110" s="229"/>
      <c r="TYV110" s="229"/>
      <c r="TYW110" s="229"/>
      <c r="TYX110" s="229"/>
      <c r="TYY110" s="229"/>
      <c r="TYZ110" s="229"/>
      <c r="TZA110" s="229"/>
      <c r="TZB110" s="229"/>
      <c r="TZC110" s="229"/>
      <c r="TZD110" s="229"/>
      <c r="TZE110" s="229"/>
      <c r="TZF110" s="229"/>
      <c r="TZG110" s="229"/>
      <c r="TZH110" s="229"/>
      <c r="TZI110" s="229"/>
      <c r="TZJ110" s="229"/>
      <c r="TZK110" s="229"/>
      <c r="TZL110" s="229"/>
      <c r="TZM110" s="229"/>
      <c r="TZN110" s="229"/>
      <c r="TZO110" s="229"/>
      <c r="TZP110" s="229"/>
      <c r="TZQ110" s="229"/>
      <c r="TZR110" s="229"/>
      <c r="TZS110" s="229"/>
      <c r="TZT110" s="229"/>
      <c r="TZU110" s="229"/>
      <c r="TZV110" s="229"/>
      <c r="TZW110" s="229"/>
      <c r="TZX110" s="229"/>
      <c r="TZY110" s="229"/>
      <c r="TZZ110" s="229"/>
      <c r="UAA110" s="229"/>
      <c r="UAB110" s="229"/>
      <c r="UAC110" s="229"/>
      <c r="UAD110" s="229"/>
      <c r="UAE110" s="229"/>
      <c r="UAF110" s="229"/>
      <c r="UAG110" s="229"/>
      <c r="UAH110" s="229"/>
      <c r="UAI110" s="229"/>
      <c r="UAJ110" s="229"/>
      <c r="UAK110" s="229"/>
      <c r="UAL110" s="229"/>
      <c r="UAM110" s="229"/>
      <c r="UAN110" s="229"/>
      <c r="UAO110" s="229"/>
      <c r="UAP110" s="229"/>
      <c r="UAQ110" s="229"/>
      <c r="UAR110" s="229"/>
      <c r="UAS110" s="229"/>
      <c r="UAT110" s="229"/>
      <c r="UAU110" s="229"/>
      <c r="UAV110" s="229"/>
      <c r="UAW110" s="229"/>
      <c r="UAX110" s="229"/>
      <c r="UAY110" s="229"/>
      <c r="UAZ110" s="229"/>
      <c r="UBA110" s="229"/>
      <c r="UBB110" s="229"/>
      <c r="UBC110" s="229"/>
      <c r="UBD110" s="229"/>
      <c r="UBE110" s="229"/>
      <c r="UBF110" s="229"/>
      <c r="UBG110" s="229"/>
      <c r="UBH110" s="229"/>
      <c r="UBI110" s="229"/>
      <c r="UBJ110" s="229"/>
      <c r="UBK110" s="229"/>
      <c r="UBL110" s="229"/>
      <c r="UBM110" s="229"/>
      <c r="UBN110" s="229"/>
      <c r="UBO110" s="229"/>
      <c r="UBP110" s="229"/>
      <c r="UBQ110" s="229"/>
      <c r="UBR110" s="229"/>
      <c r="UBS110" s="229"/>
      <c r="UBT110" s="229"/>
      <c r="UBU110" s="229"/>
      <c r="UBV110" s="229"/>
      <c r="UBW110" s="229"/>
      <c r="UBX110" s="229"/>
      <c r="UBY110" s="229"/>
      <c r="UBZ110" s="229"/>
      <c r="UCA110" s="229"/>
      <c r="UCB110" s="229"/>
      <c r="UCC110" s="229"/>
      <c r="UCD110" s="229"/>
      <c r="UCE110" s="229"/>
      <c r="UCF110" s="229"/>
      <c r="UCG110" s="229"/>
      <c r="UCH110" s="229"/>
      <c r="UCI110" s="229"/>
      <c r="UCJ110" s="229"/>
      <c r="UCK110" s="229"/>
      <c r="UCL110" s="229"/>
      <c r="UCM110" s="229"/>
      <c r="UCN110" s="229"/>
      <c r="UCO110" s="229"/>
      <c r="UCP110" s="229"/>
      <c r="UCQ110" s="229"/>
      <c r="UCR110" s="229"/>
      <c r="UCS110" s="229"/>
      <c r="UCT110" s="229"/>
      <c r="UCU110" s="229"/>
      <c r="UCV110" s="229"/>
      <c r="UCW110" s="229"/>
      <c r="UCX110" s="229"/>
      <c r="UCY110" s="229"/>
      <c r="UCZ110" s="229"/>
      <c r="UDA110" s="229"/>
      <c r="UDB110" s="229"/>
      <c r="UDC110" s="229"/>
      <c r="UDD110" s="229"/>
      <c r="UDE110" s="229"/>
      <c r="UDF110" s="229"/>
      <c r="UDG110" s="229"/>
      <c r="UDH110" s="229"/>
      <c r="UDI110" s="229"/>
      <c r="UDJ110" s="229"/>
      <c r="UDK110" s="229"/>
      <c r="UDL110" s="229"/>
      <c r="UDM110" s="229"/>
      <c r="UDN110" s="229"/>
      <c r="UDO110" s="229"/>
      <c r="UDP110" s="229"/>
      <c r="UDQ110" s="229"/>
      <c r="UDR110" s="229"/>
      <c r="UDS110" s="229"/>
      <c r="UDT110" s="229"/>
      <c r="UDU110" s="229"/>
      <c r="UDV110" s="229"/>
      <c r="UDW110" s="229"/>
      <c r="UDX110" s="229"/>
      <c r="UDY110" s="229"/>
      <c r="UDZ110" s="229"/>
      <c r="UEA110" s="229"/>
      <c r="UEB110" s="229"/>
      <c r="UEC110" s="229"/>
      <c r="UED110" s="229"/>
      <c r="UEE110" s="229"/>
      <c r="UEF110" s="229"/>
      <c r="UEG110" s="229"/>
      <c r="UEH110" s="229"/>
      <c r="UEI110" s="229"/>
      <c r="UEJ110" s="229"/>
      <c r="UEK110" s="229"/>
      <c r="UEL110" s="229"/>
      <c r="UEM110" s="229"/>
      <c r="UEN110" s="229"/>
      <c r="UEO110" s="229"/>
      <c r="UEP110" s="229"/>
      <c r="UEQ110" s="229"/>
      <c r="UER110" s="229"/>
      <c r="UES110" s="229"/>
      <c r="UET110" s="229"/>
      <c r="UEU110" s="229"/>
      <c r="UEV110" s="229"/>
      <c r="UEW110" s="229"/>
      <c r="UEX110" s="229"/>
      <c r="UEY110" s="229"/>
      <c r="UEZ110" s="229"/>
      <c r="UFA110" s="229"/>
      <c r="UFB110" s="229"/>
      <c r="UFC110" s="229"/>
      <c r="UFD110" s="229"/>
      <c r="UFE110" s="229"/>
      <c r="UFF110" s="229"/>
      <c r="UFG110" s="229"/>
      <c r="UFH110" s="229"/>
      <c r="UFI110" s="229"/>
      <c r="UFJ110" s="229"/>
      <c r="UFK110" s="229"/>
      <c r="UFL110" s="229"/>
      <c r="UFM110" s="229"/>
      <c r="UFN110" s="229"/>
      <c r="UFO110" s="229"/>
      <c r="UFP110" s="229"/>
      <c r="UFQ110" s="229"/>
      <c r="UFR110" s="229"/>
      <c r="UFS110" s="229"/>
      <c r="UFT110" s="229"/>
      <c r="UFU110" s="229"/>
      <c r="UFV110" s="229"/>
      <c r="UFW110" s="229"/>
      <c r="UFX110" s="229"/>
      <c r="UFY110" s="229"/>
      <c r="UFZ110" s="229"/>
      <c r="UGA110" s="229"/>
      <c r="UGB110" s="229"/>
      <c r="UGC110" s="229"/>
      <c r="UGD110" s="229"/>
      <c r="UGE110" s="229"/>
      <c r="UGF110" s="229"/>
      <c r="UGG110" s="229"/>
      <c r="UGH110" s="229"/>
      <c r="UGI110" s="229"/>
      <c r="UGJ110" s="229"/>
      <c r="UGK110" s="229"/>
      <c r="UGL110" s="229"/>
      <c r="UGM110" s="229"/>
      <c r="UGN110" s="229"/>
      <c r="UGO110" s="229"/>
      <c r="UGP110" s="229"/>
      <c r="UGQ110" s="229"/>
      <c r="UGR110" s="229"/>
      <c r="UGS110" s="229"/>
      <c r="UGT110" s="229"/>
      <c r="UGU110" s="229"/>
      <c r="UGV110" s="229"/>
      <c r="UGW110" s="229"/>
      <c r="UGX110" s="229"/>
      <c r="UGY110" s="229"/>
      <c r="UGZ110" s="229"/>
      <c r="UHA110" s="229"/>
      <c r="UHB110" s="229"/>
      <c r="UHC110" s="229"/>
      <c r="UHD110" s="229"/>
      <c r="UHE110" s="229"/>
      <c r="UHF110" s="229"/>
      <c r="UHG110" s="229"/>
      <c r="UHH110" s="229"/>
      <c r="UHI110" s="229"/>
      <c r="UHJ110" s="229"/>
      <c r="UHK110" s="229"/>
      <c r="UHL110" s="229"/>
      <c r="UHM110" s="229"/>
      <c r="UHN110" s="229"/>
      <c r="UHO110" s="229"/>
      <c r="UHP110" s="229"/>
      <c r="UHQ110" s="229"/>
      <c r="UHR110" s="229"/>
      <c r="UHS110" s="229"/>
      <c r="UHT110" s="229"/>
      <c r="UHU110" s="229"/>
      <c r="UHV110" s="229"/>
      <c r="UHW110" s="229"/>
      <c r="UHX110" s="229"/>
      <c r="UHY110" s="229"/>
      <c r="UHZ110" s="229"/>
      <c r="UIA110" s="229"/>
      <c r="UIB110" s="229"/>
      <c r="UIC110" s="229"/>
      <c r="UID110" s="229"/>
      <c r="UIE110" s="229"/>
      <c r="UIF110" s="229"/>
      <c r="UIG110" s="229"/>
      <c r="UIH110" s="229"/>
      <c r="UII110" s="229"/>
      <c r="UIJ110" s="229"/>
      <c r="UIK110" s="229"/>
      <c r="UIL110" s="229"/>
      <c r="UIM110" s="229"/>
      <c r="UIN110" s="229"/>
      <c r="UIO110" s="229"/>
      <c r="UIP110" s="229"/>
      <c r="UIQ110" s="229"/>
      <c r="UIR110" s="229"/>
      <c r="UIS110" s="229"/>
      <c r="UIT110" s="229"/>
      <c r="UIU110" s="229"/>
      <c r="UIV110" s="229"/>
      <c r="UIW110" s="229"/>
      <c r="UIX110" s="229"/>
      <c r="UIY110" s="229"/>
      <c r="UIZ110" s="229"/>
      <c r="UJA110" s="229"/>
      <c r="UJB110" s="229"/>
      <c r="UJC110" s="229"/>
      <c r="UJD110" s="229"/>
      <c r="UJE110" s="229"/>
      <c r="UJF110" s="229"/>
      <c r="UJG110" s="229"/>
      <c r="UJH110" s="229"/>
      <c r="UJI110" s="229"/>
      <c r="UJJ110" s="229"/>
      <c r="UJK110" s="229"/>
      <c r="UJL110" s="229"/>
      <c r="UJM110" s="229"/>
      <c r="UJN110" s="229"/>
      <c r="UJO110" s="229"/>
      <c r="UJP110" s="229"/>
      <c r="UJQ110" s="229"/>
      <c r="UJR110" s="229"/>
      <c r="UJS110" s="229"/>
      <c r="UJT110" s="229"/>
      <c r="UJU110" s="229"/>
      <c r="UJV110" s="229"/>
      <c r="UJW110" s="229"/>
      <c r="UJX110" s="229"/>
      <c r="UJY110" s="229"/>
      <c r="UJZ110" s="229"/>
      <c r="UKA110" s="229"/>
      <c r="UKB110" s="229"/>
      <c r="UKC110" s="229"/>
      <c r="UKD110" s="229"/>
      <c r="UKE110" s="229"/>
      <c r="UKF110" s="229"/>
      <c r="UKG110" s="229"/>
      <c r="UKH110" s="229"/>
      <c r="UKI110" s="229"/>
      <c r="UKJ110" s="229"/>
      <c r="UKK110" s="229"/>
      <c r="UKL110" s="229"/>
      <c r="UKM110" s="229"/>
      <c r="UKN110" s="229"/>
      <c r="UKO110" s="229"/>
      <c r="UKP110" s="229"/>
      <c r="UKQ110" s="229"/>
      <c r="UKR110" s="229"/>
      <c r="UKS110" s="229"/>
      <c r="UKT110" s="229"/>
      <c r="UKU110" s="229"/>
      <c r="UKV110" s="229"/>
      <c r="UKW110" s="229"/>
      <c r="UKX110" s="229"/>
      <c r="UKY110" s="229"/>
      <c r="UKZ110" s="229"/>
      <c r="ULA110" s="229"/>
      <c r="ULB110" s="229"/>
      <c r="ULC110" s="229"/>
      <c r="ULD110" s="229"/>
      <c r="ULE110" s="229"/>
      <c r="ULF110" s="229"/>
      <c r="ULG110" s="229"/>
      <c r="ULH110" s="229"/>
      <c r="ULI110" s="229"/>
      <c r="ULJ110" s="229"/>
      <c r="ULK110" s="229"/>
      <c r="ULL110" s="229"/>
      <c r="ULM110" s="229"/>
      <c r="ULN110" s="229"/>
      <c r="ULO110" s="229"/>
      <c r="ULP110" s="229"/>
      <c r="ULQ110" s="229"/>
      <c r="ULR110" s="229"/>
      <c r="ULS110" s="229"/>
      <c r="ULT110" s="229"/>
      <c r="ULU110" s="229"/>
      <c r="ULV110" s="229"/>
      <c r="ULW110" s="229"/>
      <c r="ULX110" s="229"/>
      <c r="ULY110" s="229"/>
      <c r="ULZ110" s="229"/>
      <c r="UMA110" s="229"/>
      <c r="UMB110" s="229"/>
      <c r="UMC110" s="229"/>
      <c r="UMD110" s="229"/>
      <c r="UME110" s="229"/>
      <c r="UMF110" s="229"/>
      <c r="UMG110" s="229"/>
      <c r="UMH110" s="229"/>
      <c r="UMI110" s="229"/>
      <c r="UMJ110" s="229"/>
      <c r="UMK110" s="229"/>
      <c r="UML110" s="229"/>
      <c r="UMM110" s="229"/>
      <c r="UMN110" s="229"/>
      <c r="UMO110" s="229"/>
      <c r="UMP110" s="229"/>
      <c r="UMQ110" s="229"/>
      <c r="UMR110" s="229"/>
      <c r="UMS110" s="229"/>
      <c r="UMT110" s="229"/>
      <c r="UMU110" s="229"/>
      <c r="UMV110" s="229"/>
      <c r="UMW110" s="229"/>
      <c r="UMX110" s="229"/>
      <c r="UMY110" s="229"/>
      <c r="UMZ110" s="229"/>
      <c r="UNA110" s="229"/>
      <c r="UNB110" s="229"/>
      <c r="UNC110" s="229"/>
      <c r="UND110" s="229"/>
      <c r="UNE110" s="229"/>
      <c r="UNF110" s="229"/>
      <c r="UNG110" s="229"/>
      <c r="UNH110" s="229"/>
      <c r="UNI110" s="229"/>
      <c r="UNJ110" s="229"/>
      <c r="UNK110" s="229"/>
      <c r="UNL110" s="229"/>
      <c r="UNM110" s="229"/>
      <c r="UNN110" s="229"/>
      <c r="UNO110" s="229"/>
      <c r="UNP110" s="229"/>
      <c r="UNQ110" s="229"/>
      <c r="UNR110" s="229"/>
      <c r="UNS110" s="229"/>
      <c r="UNT110" s="229"/>
      <c r="UNU110" s="229"/>
      <c r="UNV110" s="229"/>
      <c r="UNW110" s="229"/>
      <c r="UNX110" s="229"/>
      <c r="UNY110" s="229"/>
      <c r="UNZ110" s="229"/>
      <c r="UOA110" s="229"/>
      <c r="UOB110" s="229"/>
      <c r="UOC110" s="229"/>
      <c r="UOD110" s="229"/>
      <c r="UOE110" s="229"/>
      <c r="UOF110" s="229"/>
      <c r="UOG110" s="229"/>
      <c r="UOH110" s="229"/>
      <c r="UOI110" s="229"/>
      <c r="UOJ110" s="229"/>
      <c r="UOK110" s="229"/>
      <c r="UOL110" s="229"/>
      <c r="UOM110" s="229"/>
      <c r="UON110" s="229"/>
      <c r="UOO110" s="229"/>
      <c r="UOP110" s="229"/>
      <c r="UOQ110" s="229"/>
      <c r="UOR110" s="229"/>
      <c r="UOS110" s="229"/>
      <c r="UOT110" s="229"/>
      <c r="UOU110" s="229"/>
      <c r="UOV110" s="229"/>
      <c r="UOW110" s="229"/>
      <c r="UOX110" s="229"/>
      <c r="UOY110" s="229"/>
      <c r="UOZ110" s="229"/>
      <c r="UPA110" s="229"/>
      <c r="UPB110" s="229"/>
      <c r="UPC110" s="229"/>
      <c r="UPD110" s="229"/>
      <c r="UPE110" s="229"/>
      <c r="UPF110" s="229"/>
      <c r="UPG110" s="229"/>
      <c r="UPH110" s="229"/>
      <c r="UPI110" s="229"/>
      <c r="UPJ110" s="229"/>
      <c r="UPK110" s="229"/>
      <c r="UPL110" s="229"/>
      <c r="UPM110" s="229"/>
      <c r="UPN110" s="229"/>
      <c r="UPO110" s="229"/>
      <c r="UPP110" s="229"/>
      <c r="UPQ110" s="229"/>
      <c r="UPR110" s="229"/>
      <c r="UPS110" s="229"/>
      <c r="UPT110" s="229"/>
      <c r="UPU110" s="229"/>
      <c r="UPV110" s="229"/>
      <c r="UPW110" s="229"/>
      <c r="UPX110" s="229"/>
      <c r="UPY110" s="229"/>
      <c r="UPZ110" s="229"/>
      <c r="UQA110" s="229"/>
      <c r="UQB110" s="229"/>
      <c r="UQC110" s="229"/>
      <c r="UQD110" s="229"/>
      <c r="UQE110" s="229"/>
      <c r="UQF110" s="229"/>
      <c r="UQG110" s="229"/>
      <c r="UQH110" s="229"/>
      <c r="UQI110" s="229"/>
      <c r="UQJ110" s="229"/>
      <c r="UQK110" s="229"/>
      <c r="UQL110" s="229"/>
      <c r="UQM110" s="229"/>
      <c r="UQN110" s="229"/>
      <c r="UQO110" s="229"/>
      <c r="UQP110" s="229"/>
      <c r="UQQ110" s="229"/>
      <c r="UQR110" s="229"/>
      <c r="UQS110" s="229"/>
      <c r="UQT110" s="229"/>
      <c r="UQU110" s="229"/>
      <c r="UQV110" s="229"/>
      <c r="UQW110" s="229"/>
      <c r="UQX110" s="229"/>
      <c r="UQY110" s="229"/>
      <c r="UQZ110" s="229"/>
      <c r="URA110" s="229"/>
      <c r="URB110" s="229"/>
      <c r="URC110" s="229"/>
      <c r="URD110" s="229"/>
      <c r="URE110" s="229"/>
      <c r="URF110" s="229"/>
      <c r="URG110" s="229"/>
      <c r="URH110" s="229"/>
      <c r="URI110" s="229"/>
      <c r="URJ110" s="229"/>
      <c r="URK110" s="229"/>
      <c r="URL110" s="229"/>
      <c r="URM110" s="229"/>
      <c r="URN110" s="229"/>
      <c r="URO110" s="229"/>
      <c r="URP110" s="229"/>
      <c r="URQ110" s="229"/>
      <c r="URR110" s="229"/>
      <c r="URS110" s="229"/>
      <c r="URT110" s="229"/>
      <c r="URU110" s="229"/>
      <c r="URV110" s="229"/>
      <c r="URW110" s="229"/>
      <c r="URX110" s="229"/>
      <c r="URY110" s="229"/>
      <c r="URZ110" s="229"/>
      <c r="USA110" s="229"/>
      <c r="USB110" s="229"/>
      <c r="USC110" s="229"/>
      <c r="USD110" s="229"/>
      <c r="USE110" s="229"/>
      <c r="USF110" s="229"/>
      <c r="USG110" s="229"/>
      <c r="USH110" s="229"/>
      <c r="USI110" s="229"/>
      <c r="USJ110" s="229"/>
      <c r="USK110" s="229"/>
      <c r="USL110" s="229"/>
      <c r="USM110" s="229"/>
      <c r="USN110" s="229"/>
      <c r="USO110" s="229"/>
      <c r="USP110" s="229"/>
      <c r="USQ110" s="229"/>
      <c r="USR110" s="229"/>
      <c r="USS110" s="229"/>
      <c r="UST110" s="229"/>
      <c r="USU110" s="229"/>
      <c r="USV110" s="229"/>
      <c r="USW110" s="229"/>
      <c r="USX110" s="229"/>
      <c r="USY110" s="229"/>
      <c r="USZ110" s="229"/>
      <c r="UTA110" s="229"/>
      <c r="UTB110" s="229"/>
      <c r="UTC110" s="229"/>
      <c r="UTD110" s="229"/>
      <c r="UTE110" s="229"/>
      <c r="UTF110" s="229"/>
      <c r="UTG110" s="229"/>
      <c r="UTH110" s="229"/>
      <c r="UTI110" s="229"/>
      <c r="UTJ110" s="229"/>
      <c r="UTK110" s="229"/>
      <c r="UTL110" s="229"/>
      <c r="UTM110" s="229"/>
      <c r="UTN110" s="229"/>
      <c r="UTO110" s="229"/>
      <c r="UTP110" s="229"/>
      <c r="UTQ110" s="229"/>
      <c r="UTR110" s="229"/>
      <c r="UTS110" s="229"/>
      <c r="UTT110" s="229"/>
      <c r="UTU110" s="229"/>
      <c r="UTV110" s="229"/>
      <c r="UTW110" s="229"/>
      <c r="UTX110" s="229"/>
      <c r="UTY110" s="229"/>
      <c r="UTZ110" s="229"/>
      <c r="UUA110" s="229"/>
      <c r="UUB110" s="229"/>
      <c r="UUC110" s="229"/>
      <c r="UUD110" s="229"/>
      <c r="UUE110" s="229"/>
      <c r="UUF110" s="229"/>
      <c r="UUG110" s="229"/>
      <c r="UUH110" s="229"/>
      <c r="UUI110" s="229"/>
      <c r="UUJ110" s="229"/>
      <c r="UUK110" s="229"/>
      <c r="UUL110" s="229"/>
      <c r="UUM110" s="229"/>
      <c r="UUN110" s="229"/>
      <c r="UUO110" s="229"/>
      <c r="UUP110" s="229"/>
      <c r="UUQ110" s="229"/>
      <c r="UUR110" s="229"/>
      <c r="UUS110" s="229"/>
      <c r="UUT110" s="229"/>
      <c r="UUU110" s="229"/>
      <c r="UUV110" s="229"/>
      <c r="UUW110" s="229"/>
      <c r="UUX110" s="229"/>
      <c r="UUY110" s="229"/>
      <c r="UUZ110" s="229"/>
      <c r="UVA110" s="229"/>
      <c r="UVB110" s="229"/>
      <c r="UVC110" s="229"/>
      <c r="UVD110" s="229"/>
      <c r="UVE110" s="229"/>
      <c r="UVF110" s="229"/>
      <c r="UVG110" s="229"/>
      <c r="UVH110" s="229"/>
      <c r="UVI110" s="229"/>
      <c r="UVJ110" s="229"/>
      <c r="UVK110" s="229"/>
      <c r="UVL110" s="229"/>
      <c r="UVM110" s="229"/>
      <c r="UVN110" s="229"/>
      <c r="UVO110" s="229"/>
      <c r="UVP110" s="229"/>
      <c r="UVQ110" s="229"/>
      <c r="UVR110" s="229"/>
      <c r="UVS110" s="229"/>
      <c r="UVT110" s="229"/>
      <c r="UVU110" s="229"/>
      <c r="UVV110" s="229"/>
      <c r="UVW110" s="229"/>
      <c r="UVX110" s="229"/>
      <c r="UVY110" s="229"/>
      <c r="UVZ110" s="229"/>
      <c r="UWA110" s="229"/>
      <c r="UWB110" s="229"/>
      <c r="UWC110" s="229"/>
      <c r="UWD110" s="229"/>
      <c r="UWE110" s="229"/>
      <c r="UWF110" s="229"/>
      <c r="UWG110" s="229"/>
      <c r="UWH110" s="229"/>
      <c r="UWI110" s="229"/>
      <c r="UWJ110" s="229"/>
      <c r="UWK110" s="229"/>
      <c r="UWL110" s="229"/>
      <c r="UWM110" s="229"/>
      <c r="UWN110" s="229"/>
      <c r="UWO110" s="229"/>
      <c r="UWP110" s="229"/>
      <c r="UWQ110" s="229"/>
      <c r="UWR110" s="229"/>
      <c r="UWS110" s="229"/>
      <c r="UWT110" s="229"/>
      <c r="UWU110" s="229"/>
      <c r="UWV110" s="229"/>
      <c r="UWW110" s="229"/>
      <c r="UWX110" s="229"/>
      <c r="UWY110" s="229"/>
      <c r="UWZ110" s="229"/>
      <c r="UXA110" s="229"/>
      <c r="UXB110" s="229"/>
      <c r="UXC110" s="229"/>
      <c r="UXD110" s="229"/>
      <c r="UXE110" s="229"/>
      <c r="UXF110" s="229"/>
      <c r="UXG110" s="229"/>
      <c r="UXH110" s="229"/>
      <c r="UXI110" s="229"/>
      <c r="UXJ110" s="229"/>
      <c r="UXK110" s="229"/>
      <c r="UXL110" s="229"/>
      <c r="UXM110" s="229"/>
      <c r="UXN110" s="229"/>
      <c r="UXO110" s="229"/>
      <c r="UXP110" s="229"/>
      <c r="UXQ110" s="229"/>
      <c r="UXR110" s="229"/>
      <c r="UXS110" s="229"/>
      <c r="UXT110" s="229"/>
      <c r="UXU110" s="229"/>
      <c r="UXV110" s="229"/>
      <c r="UXW110" s="229"/>
      <c r="UXX110" s="229"/>
      <c r="UXY110" s="229"/>
      <c r="UXZ110" s="229"/>
      <c r="UYA110" s="229"/>
      <c r="UYB110" s="229"/>
      <c r="UYC110" s="229"/>
      <c r="UYD110" s="229"/>
      <c r="UYE110" s="229"/>
      <c r="UYF110" s="229"/>
      <c r="UYG110" s="229"/>
      <c r="UYH110" s="229"/>
      <c r="UYI110" s="229"/>
      <c r="UYJ110" s="229"/>
      <c r="UYK110" s="229"/>
      <c r="UYL110" s="229"/>
      <c r="UYM110" s="229"/>
      <c r="UYN110" s="229"/>
      <c r="UYO110" s="229"/>
      <c r="UYP110" s="229"/>
      <c r="UYQ110" s="229"/>
      <c r="UYR110" s="229"/>
      <c r="UYS110" s="229"/>
      <c r="UYT110" s="229"/>
      <c r="UYU110" s="229"/>
      <c r="UYV110" s="229"/>
      <c r="UYW110" s="229"/>
      <c r="UYX110" s="229"/>
      <c r="UYY110" s="229"/>
      <c r="UYZ110" s="229"/>
      <c r="UZA110" s="229"/>
      <c r="UZB110" s="229"/>
      <c r="UZC110" s="229"/>
      <c r="UZD110" s="229"/>
      <c r="UZE110" s="229"/>
      <c r="UZF110" s="229"/>
      <c r="UZG110" s="229"/>
      <c r="UZH110" s="229"/>
      <c r="UZI110" s="229"/>
      <c r="UZJ110" s="229"/>
      <c r="UZK110" s="229"/>
      <c r="UZL110" s="229"/>
      <c r="UZM110" s="229"/>
      <c r="UZN110" s="229"/>
      <c r="UZO110" s="229"/>
      <c r="UZP110" s="229"/>
      <c r="UZQ110" s="229"/>
      <c r="UZR110" s="229"/>
      <c r="UZS110" s="229"/>
      <c r="UZT110" s="229"/>
      <c r="UZU110" s="229"/>
      <c r="UZV110" s="229"/>
      <c r="UZW110" s="229"/>
      <c r="UZX110" s="229"/>
      <c r="UZY110" s="229"/>
      <c r="UZZ110" s="229"/>
      <c r="VAA110" s="229"/>
      <c r="VAB110" s="229"/>
      <c r="VAC110" s="229"/>
      <c r="VAD110" s="229"/>
      <c r="VAE110" s="229"/>
      <c r="VAF110" s="229"/>
      <c r="VAG110" s="229"/>
      <c r="VAH110" s="229"/>
      <c r="VAI110" s="229"/>
      <c r="VAJ110" s="229"/>
      <c r="VAK110" s="229"/>
      <c r="VAL110" s="229"/>
      <c r="VAM110" s="229"/>
      <c r="VAN110" s="229"/>
      <c r="VAO110" s="229"/>
      <c r="VAP110" s="229"/>
      <c r="VAQ110" s="229"/>
      <c r="VAR110" s="229"/>
      <c r="VAS110" s="229"/>
      <c r="VAT110" s="229"/>
      <c r="VAU110" s="229"/>
      <c r="VAV110" s="229"/>
      <c r="VAW110" s="229"/>
      <c r="VAX110" s="229"/>
      <c r="VAY110" s="229"/>
      <c r="VAZ110" s="229"/>
      <c r="VBA110" s="229"/>
      <c r="VBB110" s="229"/>
      <c r="VBC110" s="229"/>
      <c r="VBD110" s="229"/>
      <c r="VBE110" s="229"/>
      <c r="VBF110" s="229"/>
      <c r="VBG110" s="229"/>
      <c r="VBH110" s="229"/>
      <c r="VBI110" s="229"/>
      <c r="VBJ110" s="229"/>
      <c r="VBK110" s="229"/>
      <c r="VBL110" s="229"/>
      <c r="VBM110" s="229"/>
      <c r="VBN110" s="229"/>
      <c r="VBO110" s="229"/>
      <c r="VBP110" s="229"/>
      <c r="VBQ110" s="229"/>
      <c r="VBR110" s="229"/>
      <c r="VBS110" s="229"/>
      <c r="VBT110" s="229"/>
      <c r="VBU110" s="229"/>
      <c r="VBV110" s="229"/>
      <c r="VBW110" s="229"/>
      <c r="VBX110" s="229"/>
      <c r="VBY110" s="229"/>
      <c r="VBZ110" s="229"/>
      <c r="VCA110" s="229"/>
      <c r="VCB110" s="229"/>
      <c r="VCC110" s="229"/>
      <c r="VCD110" s="229"/>
      <c r="VCE110" s="229"/>
      <c r="VCF110" s="229"/>
      <c r="VCG110" s="229"/>
      <c r="VCH110" s="229"/>
      <c r="VCI110" s="229"/>
      <c r="VCJ110" s="229"/>
      <c r="VCK110" s="229"/>
      <c r="VCL110" s="229"/>
      <c r="VCM110" s="229"/>
      <c r="VCN110" s="229"/>
      <c r="VCO110" s="229"/>
      <c r="VCP110" s="229"/>
      <c r="VCQ110" s="229"/>
      <c r="VCR110" s="229"/>
      <c r="VCS110" s="229"/>
      <c r="VCT110" s="229"/>
      <c r="VCU110" s="229"/>
      <c r="VCV110" s="229"/>
      <c r="VCW110" s="229"/>
      <c r="VCX110" s="229"/>
      <c r="VCY110" s="229"/>
      <c r="VCZ110" s="229"/>
      <c r="VDA110" s="229"/>
      <c r="VDB110" s="229"/>
      <c r="VDC110" s="229"/>
      <c r="VDD110" s="229"/>
      <c r="VDE110" s="229"/>
      <c r="VDF110" s="229"/>
      <c r="VDG110" s="229"/>
      <c r="VDH110" s="229"/>
      <c r="VDI110" s="229"/>
      <c r="VDJ110" s="229"/>
      <c r="VDK110" s="229"/>
      <c r="VDL110" s="229"/>
      <c r="VDM110" s="229"/>
      <c r="VDN110" s="229"/>
      <c r="VDO110" s="229"/>
      <c r="VDP110" s="229"/>
      <c r="VDQ110" s="229"/>
      <c r="VDR110" s="229"/>
      <c r="VDS110" s="229"/>
      <c r="VDT110" s="229"/>
      <c r="VDU110" s="229"/>
      <c r="VDV110" s="229"/>
      <c r="VDW110" s="229"/>
      <c r="VDX110" s="229"/>
      <c r="VDY110" s="229"/>
      <c r="VDZ110" s="229"/>
      <c r="VEA110" s="229"/>
      <c r="VEB110" s="229"/>
      <c r="VEC110" s="229"/>
      <c r="VED110" s="229"/>
      <c r="VEE110" s="229"/>
      <c r="VEF110" s="229"/>
      <c r="VEG110" s="229"/>
      <c r="VEH110" s="229"/>
      <c r="VEI110" s="229"/>
      <c r="VEJ110" s="229"/>
      <c r="VEK110" s="229"/>
      <c r="VEL110" s="229"/>
      <c r="VEM110" s="229"/>
      <c r="VEN110" s="229"/>
      <c r="VEO110" s="229"/>
      <c r="VEP110" s="229"/>
      <c r="VEQ110" s="229"/>
      <c r="VER110" s="229"/>
      <c r="VES110" s="229"/>
      <c r="VET110" s="229"/>
      <c r="VEU110" s="229"/>
      <c r="VEV110" s="229"/>
      <c r="VEW110" s="229"/>
      <c r="VEX110" s="229"/>
      <c r="VEY110" s="229"/>
      <c r="VEZ110" s="229"/>
      <c r="VFA110" s="229"/>
      <c r="VFB110" s="229"/>
      <c r="VFC110" s="229"/>
      <c r="VFD110" s="229"/>
      <c r="VFE110" s="229"/>
      <c r="VFF110" s="229"/>
      <c r="VFG110" s="229"/>
      <c r="VFH110" s="229"/>
      <c r="VFI110" s="229"/>
      <c r="VFJ110" s="229"/>
      <c r="VFK110" s="229"/>
      <c r="VFL110" s="229"/>
      <c r="VFM110" s="229"/>
      <c r="VFN110" s="229"/>
      <c r="VFO110" s="229"/>
      <c r="VFP110" s="229"/>
      <c r="VFQ110" s="229"/>
      <c r="VFR110" s="229"/>
      <c r="VFS110" s="229"/>
      <c r="VFT110" s="229"/>
      <c r="VFU110" s="229"/>
      <c r="VFV110" s="229"/>
      <c r="VFW110" s="229"/>
      <c r="VFX110" s="229"/>
      <c r="VFY110" s="229"/>
      <c r="VFZ110" s="229"/>
      <c r="VGA110" s="229"/>
      <c r="VGB110" s="229"/>
      <c r="VGC110" s="229"/>
      <c r="VGD110" s="229"/>
      <c r="VGE110" s="229"/>
      <c r="VGF110" s="229"/>
      <c r="VGG110" s="229"/>
      <c r="VGH110" s="229"/>
      <c r="VGI110" s="229"/>
      <c r="VGJ110" s="229"/>
      <c r="VGK110" s="229"/>
      <c r="VGL110" s="229"/>
      <c r="VGM110" s="229"/>
      <c r="VGN110" s="229"/>
      <c r="VGO110" s="229"/>
      <c r="VGP110" s="229"/>
      <c r="VGQ110" s="229"/>
      <c r="VGR110" s="229"/>
      <c r="VGS110" s="229"/>
      <c r="VGT110" s="229"/>
      <c r="VGU110" s="229"/>
      <c r="VGV110" s="229"/>
      <c r="VGW110" s="229"/>
      <c r="VGX110" s="229"/>
      <c r="VGY110" s="229"/>
      <c r="VGZ110" s="229"/>
      <c r="VHA110" s="229"/>
      <c r="VHB110" s="229"/>
      <c r="VHC110" s="229"/>
      <c r="VHD110" s="229"/>
      <c r="VHE110" s="229"/>
      <c r="VHF110" s="229"/>
      <c r="VHG110" s="229"/>
      <c r="VHH110" s="229"/>
      <c r="VHI110" s="229"/>
      <c r="VHJ110" s="229"/>
      <c r="VHK110" s="229"/>
      <c r="VHL110" s="229"/>
      <c r="VHM110" s="229"/>
      <c r="VHN110" s="229"/>
      <c r="VHO110" s="229"/>
      <c r="VHP110" s="229"/>
      <c r="VHQ110" s="229"/>
      <c r="VHR110" s="229"/>
      <c r="VHS110" s="229"/>
      <c r="VHT110" s="229"/>
      <c r="VHU110" s="229"/>
      <c r="VHV110" s="229"/>
      <c r="VHW110" s="229"/>
      <c r="VHX110" s="229"/>
      <c r="VHY110" s="229"/>
      <c r="VHZ110" s="229"/>
      <c r="VIA110" s="229"/>
      <c r="VIB110" s="229"/>
      <c r="VIC110" s="229"/>
      <c r="VID110" s="229"/>
      <c r="VIE110" s="229"/>
      <c r="VIF110" s="229"/>
      <c r="VIG110" s="229"/>
      <c r="VIH110" s="229"/>
      <c r="VII110" s="229"/>
      <c r="VIJ110" s="229"/>
      <c r="VIK110" s="229"/>
      <c r="VIL110" s="229"/>
      <c r="VIM110" s="229"/>
      <c r="VIN110" s="229"/>
      <c r="VIO110" s="229"/>
      <c r="VIP110" s="229"/>
      <c r="VIQ110" s="229"/>
      <c r="VIR110" s="229"/>
      <c r="VIS110" s="229"/>
      <c r="VIT110" s="229"/>
      <c r="VIU110" s="229"/>
      <c r="VIV110" s="229"/>
      <c r="VIW110" s="229"/>
      <c r="VIX110" s="229"/>
      <c r="VIY110" s="229"/>
      <c r="VIZ110" s="229"/>
      <c r="VJA110" s="229"/>
      <c r="VJB110" s="229"/>
      <c r="VJC110" s="229"/>
      <c r="VJD110" s="229"/>
      <c r="VJE110" s="229"/>
      <c r="VJF110" s="229"/>
      <c r="VJG110" s="229"/>
      <c r="VJH110" s="229"/>
      <c r="VJI110" s="229"/>
      <c r="VJJ110" s="229"/>
      <c r="VJK110" s="229"/>
      <c r="VJL110" s="229"/>
      <c r="VJM110" s="229"/>
      <c r="VJN110" s="229"/>
      <c r="VJO110" s="229"/>
      <c r="VJP110" s="229"/>
      <c r="VJQ110" s="229"/>
      <c r="VJR110" s="229"/>
      <c r="VJS110" s="229"/>
      <c r="VJT110" s="229"/>
      <c r="VJU110" s="229"/>
      <c r="VJV110" s="229"/>
      <c r="VJW110" s="229"/>
      <c r="VJX110" s="229"/>
      <c r="VJY110" s="229"/>
      <c r="VJZ110" s="229"/>
      <c r="VKA110" s="229"/>
      <c r="VKB110" s="229"/>
      <c r="VKC110" s="229"/>
      <c r="VKD110" s="229"/>
      <c r="VKE110" s="229"/>
      <c r="VKF110" s="229"/>
      <c r="VKG110" s="229"/>
      <c r="VKH110" s="229"/>
      <c r="VKI110" s="229"/>
      <c r="VKJ110" s="229"/>
      <c r="VKK110" s="229"/>
      <c r="VKL110" s="229"/>
      <c r="VKM110" s="229"/>
      <c r="VKN110" s="229"/>
      <c r="VKO110" s="229"/>
      <c r="VKP110" s="229"/>
      <c r="VKQ110" s="229"/>
      <c r="VKR110" s="229"/>
      <c r="VKS110" s="229"/>
      <c r="VKT110" s="229"/>
      <c r="VKU110" s="229"/>
      <c r="VKV110" s="229"/>
      <c r="VKW110" s="229"/>
      <c r="VKX110" s="229"/>
      <c r="VKY110" s="229"/>
      <c r="VKZ110" s="229"/>
      <c r="VLA110" s="229"/>
      <c r="VLB110" s="229"/>
      <c r="VLC110" s="229"/>
      <c r="VLD110" s="229"/>
      <c r="VLE110" s="229"/>
      <c r="VLF110" s="229"/>
      <c r="VLG110" s="229"/>
      <c r="VLH110" s="229"/>
      <c r="VLI110" s="229"/>
      <c r="VLJ110" s="229"/>
      <c r="VLK110" s="229"/>
      <c r="VLL110" s="229"/>
      <c r="VLM110" s="229"/>
      <c r="VLN110" s="229"/>
      <c r="VLO110" s="229"/>
      <c r="VLP110" s="229"/>
      <c r="VLQ110" s="229"/>
      <c r="VLR110" s="229"/>
      <c r="VLS110" s="229"/>
      <c r="VLT110" s="229"/>
      <c r="VLU110" s="229"/>
      <c r="VLV110" s="229"/>
      <c r="VLW110" s="229"/>
      <c r="VLX110" s="229"/>
      <c r="VLY110" s="229"/>
      <c r="VLZ110" s="229"/>
      <c r="VMA110" s="229"/>
      <c r="VMB110" s="229"/>
      <c r="VMC110" s="229"/>
      <c r="VMD110" s="229"/>
      <c r="VME110" s="229"/>
      <c r="VMF110" s="229"/>
      <c r="VMG110" s="229"/>
      <c r="VMH110" s="229"/>
      <c r="VMI110" s="229"/>
      <c r="VMJ110" s="229"/>
      <c r="VMK110" s="229"/>
      <c r="VML110" s="229"/>
      <c r="VMM110" s="229"/>
      <c r="VMN110" s="229"/>
      <c r="VMO110" s="229"/>
      <c r="VMP110" s="229"/>
      <c r="VMQ110" s="229"/>
      <c r="VMR110" s="229"/>
      <c r="VMS110" s="229"/>
      <c r="VMT110" s="229"/>
      <c r="VMU110" s="229"/>
      <c r="VMV110" s="229"/>
      <c r="VMW110" s="229"/>
      <c r="VMX110" s="229"/>
      <c r="VMY110" s="229"/>
      <c r="VMZ110" s="229"/>
      <c r="VNA110" s="229"/>
      <c r="VNB110" s="229"/>
      <c r="VNC110" s="229"/>
      <c r="VND110" s="229"/>
      <c r="VNE110" s="229"/>
      <c r="VNF110" s="229"/>
      <c r="VNG110" s="229"/>
      <c r="VNH110" s="229"/>
      <c r="VNI110" s="229"/>
      <c r="VNJ110" s="229"/>
      <c r="VNK110" s="229"/>
      <c r="VNL110" s="229"/>
      <c r="VNM110" s="229"/>
      <c r="VNN110" s="229"/>
      <c r="VNO110" s="229"/>
      <c r="VNP110" s="229"/>
      <c r="VNQ110" s="229"/>
      <c r="VNR110" s="229"/>
      <c r="VNS110" s="229"/>
      <c r="VNT110" s="229"/>
      <c r="VNU110" s="229"/>
      <c r="VNV110" s="229"/>
      <c r="VNW110" s="229"/>
      <c r="VNX110" s="229"/>
      <c r="VNY110" s="229"/>
      <c r="VNZ110" s="229"/>
      <c r="VOA110" s="229"/>
      <c r="VOB110" s="229"/>
      <c r="VOC110" s="229"/>
      <c r="VOD110" s="229"/>
      <c r="VOE110" s="229"/>
      <c r="VOF110" s="229"/>
      <c r="VOG110" s="229"/>
      <c r="VOH110" s="229"/>
      <c r="VOI110" s="229"/>
      <c r="VOJ110" s="229"/>
      <c r="VOK110" s="229"/>
      <c r="VOL110" s="229"/>
      <c r="VOM110" s="229"/>
      <c r="VON110" s="229"/>
      <c r="VOO110" s="229"/>
      <c r="VOP110" s="229"/>
      <c r="VOQ110" s="229"/>
      <c r="VOR110" s="229"/>
      <c r="VOS110" s="229"/>
      <c r="VOT110" s="229"/>
      <c r="VOU110" s="229"/>
      <c r="VOV110" s="229"/>
      <c r="VOW110" s="229"/>
      <c r="VOX110" s="229"/>
      <c r="VOY110" s="229"/>
      <c r="VOZ110" s="229"/>
      <c r="VPA110" s="229"/>
      <c r="VPB110" s="229"/>
      <c r="VPC110" s="229"/>
      <c r="VPD110" s="229"/>
      <c r="VPE110" s="229"/>
      <c r="VPF110" s="229"/>
      <c r="VPG110" s="229"/>
      <c r="VPH110" s="229"/>
      <c r="VPI110" s="229"/>
      <c r="VPJ110" s="229"/>
      <c r="VPK110" s="229"/>
      <c r="VPL110" s="229"/>
      <c r="VPM110" s="229"/>
      <c r="VPN110" s="229"/>
      <c r="VPO110" s="229"/>
      <c r="VPP110" s="229"/>
      <c r="VPQ110" s="229"/>
      <c r="VPR110" s="229"/>
      <c r="VPS110" s="229"/>
      <c r="VPT110" s="229"/>
      <c r="VPU110" s="229"/>
      <c r="VPV110" s="229"/>
      <c r="VPW110" s="229"/>
      <c r="VPX110" s="229"/>
      <c r="VPY110" s="229"/>
      <c r="VPZ110" s="229"/>
      <c r="VQA110" s="229"/>
      <c r="VQB110" s="229"/>
      <c r="VQC110" s="229"/>
      <c r="VQD110" s="229"/>
      <c r="VQE110" s="229"/>
      <c r="VQF110" s="229"/>
      <c r="VQG110" s="229"/>
      <c r="VQH110" s="229"/>
      <c r="VQI110" s="229"/>
      <c r="VQJ110" s="229"/>
      <c r="VQK110" s="229"/>
      <c r="VQL110" s="229"/>
      <c r="VQM110" s="229"/>
      <c r="VQN110" s="229"/>
      <c r="VQO110" s="229"/>
      <c r="VQP110" s="229"/>
      <c r="VQQ110" s="229"/>
      <c r="VQR110" s="229"/>
      <c r="VQS110" s="229"/>
      <c r="VQT110" s="229"/>
      <c r="VQU110" s="229"/>
      <c r="VQV110" s="229"/>
      <c r="VQW110" s="229"/>
      <c r="VQX110" s="229"/>
      <c r="VQY110" s="229"/>
      <c r="VQZ110" s="229"/>
      <c r="VRA110" s="229"/>
      <c r="VRB110" s="229"/>
      <c r="VRC110" s="229"/>
      <c r="VRD110" s="229"/>
      <c r="VRE110" s="229"/>
      <c r="VRF110" s="229"/>
      <c r="VRG110" s="229"/>
      <c r="VRH110" s="229"/>
      <c r="VRI110" s="229"/>
      <c r="VRJ110" s="229"/>
      <c r="VRK110" s="229"/>
      <c r="VRL110" s="229"/>
      <c r="VRM110" s="229"/>
      <c r="VRN110" s="229"/>
      <c r="VRO110" s="229"/>
      <c r="VRP110" s="229"/>
      <c r="VRQ110" s="229"/>
      <c r="VRR110" s="229"/>
      <c r="VRS110" s="229"/>
      <c r="VRT110" s="229"/>
      <c r="VRU110" s="229"/>
      <c r="VRV110" s="229"/>
      <c r="VRW110" s="229"/>
      <c r="VRX110" s="229"/>
      <c r="VRY110" s="229"/>
      <c r="VRZ110" s="229"/>
      <c r="VSA110" s="229"/>
      <c r="VSB110" s="229"/>
      <c r="VSC110" s="229"/>
      <c r="VSD110" s="229"/>
      <c r="VSE110" s="229"/>
      <c r="VSF110" s="229"/>
      <c r="VSG110" s="229"/>
      <c r="VSH110" s="229"/>
      <c r="VSI110" s="229"/>
      <c r="VSJ110" s="229"/>
      <c r="VSK110" s="229"/>
      <c r="VSL110" s="229"/>
      <c r="VSM110" s="229"/>
      <c r="VSN110" s="229"/>
      <c r="VSO110" s="229"/>
      <c r="VSP110" s="229"/>
      <c r="VSQ110" s="229"/>
      <c r="VSR110" s="229"/>
      <c r="VSS110" s="229"/>
      <c r="VST110" s="229"/>
      <c r="VSU110" s="229"/>
      <c r="VSV110" s="229"/>
      <c r="VSW110" s="229"/>
      <c r="VSX110" s="229"/>
      <c r="VSY110" s="229"/>
      <c r="VSZ110" s="229"/>
      <c r="VTA110" s="229"/>
      <c r="VTB110" s="229"/>
      <c r="VTC110" s="229"/>
      <c r="VTD110" s="229"/>
      <c r="VTE110" s="229"/>
      <c r="VTF110" s="229"/>
      <c r="VTG110" s="229"/>
      <c r="VTH110" s="229"/>
      <c r="VTI110" s="229"/>
      <c r="VTJ110" s="229"/>
      <c r="VTK110" s="229"/>
      <c r="VTL110" s="229"/>
      <c r="VTM110" s="229"/>
      <c r="VTN110" s="229"/>
      <c r="VTO110" s="229"/>
      <c r="VTP110" s="229"/>
      <c r="VTQ110" s="229"/>
      <c r="VTR110" s="229"/>
      <c r="VTS110" s="229"/>
      <c r="VTT110" s="229"/>
      <c r="VTU110" s="229"/>
      <c r="VTV110" s="229"/>
      <c r="VTW110" s="229"/>
      <c r="VTX110" s="229"/>
      <c r="VTY110" s="229"/>
      <c r="VTZ110" s="229"/>
      <c r="VUA110" s="229"/>
      <c r="VUB110" s="229"/>
      <c r="VUC110" s="229"/>
      <c r="VUD110" s="229"/>
      <c r="VUE110" s="229"/>
      <c r="VUF110" s="229"/>
      <c r="VUG110" s="229"/>
      <c r="VUH110" s="229"/>
      <c r="VUI110" s="229"/>
      <c r="VUJ110" s="229"/>
      <c r="VUK110" s="229"/>
      <c r="VUL110" s="229"/>
      <c r="VUM110" s="229"/>
      <c r="VUN110" s="229"/>
      <c r="VUO110" s="229"/>
      <c r="VUP110" s="229"/>
      <c r="VUQ110" s="229"/>
      <c r="VUR110" s="229"/>
      <c r="VUS110" s="229"/>
      <c r="VUT110" s="229"/>
      <c r="VUU110" s="229"/>
      <c r="VUV110" s="229"/>
      <c r="VUW110" s="229"/>
      <c r="VUX110" s="229"/>
      <c r="VUY110" s="229"/>
      <c r="VUZ110" s="229"/>
      <c r="VVA110" s="229"/>
      <c r="VVB110" s="229"/>
      <c r="VVC110" s="229"/>
      <c r="VVD110" s="229"/>
      <c r="VVE110" s="229"/>
      <c r="VVF110" s="229"/>
      <c r="VVG110" s="229"/>
      <c r="VVH110" s="229"/>
      <c r="VVI110" s="229"/>
      <c r="VVJ110" s="229"/>
      <c r="VVK110" s="229"/>
      <c r="VVL110" s="229"/>
      <c r="VVM110" s="229"/>
      <c r="VVN110" s="229"/>
      <c r="VVO110" s="229"/>
      <c r="VVP110" s="229"/>
      <c r="VVQ110" s="229"/>
      <c r="VVR110" s="229"/>
      <c r="VVS110" s="229"/>
      <c r="VVT110" s="229"/>
      <c r="VVU110" s="229"/>
      <c r="VVV110" s="229"/>
      <c r="VVW110" s="229"/>
      <c r="VVX110" s="229"/>
      <c r="VVY110" s="229"/>
      <c r="VVZ110" s="229"/>
      <c r="VWA110" s="229"/>
      <c r="VWB110" s="229"/>
      <c r="VWC110" s="229"/>
      <c r="VWD110" s="229"/>
      <c r="VWE110" s="229"/>
      <c r="VWF110" s="229"/>
      <c r="VWG110" s="229"/>
      <c r="VWH110" s="229"/>
      <c r="VWI110" s="229"/>
      <c r="VWJ110" s="229"/>
      <c r="VWK110" s="229"/>
      <c r="VWL110" s="229"/>
      <c r="VWM110" s="229"/>
      <c r="VWN110" s="229"/>
      <c r="VWO110" s="229"/>
      <c r="VWP110" s="229"/>
      <c r="VWQ110" s="229"/>
      <c r="VWR110" s="229"/>
      <c r="VWS110" s="229"/>
      <c r="VWT110" s="229"/>
      <c r="VWU110" s="229"/>
      <c r="VWV110" s="229"/>
      <c r="VWW110" s="229"/>
      <c r="VWX110" s="229"/>
      <c r="VWY110" s="229"/>
      <c r="VWZ110" s="229"/>
      <c r="VXA110" s="229"/>
      <c r="VXB110" s="229"/>
      <c r="VXC110" s="229"/>
      <c r="VXD110" s="229"/>
      <c r="VXE110" s="229"/>
      <c r="VXF110" s="229"/>
      <c r="VXG110" s="229"/>
      <c r="VXH110" s="229"/>
      <c r="VXI110" s="229"/>
      <c r="VXJ110" s="229"/>
      <c r="VXK110" s="229"/>
      <c r="VXL110" s="229"/>
      <c r="VXM110" s="229"/>
      <c r="VXN110" s="229"/>
      <c r="VXO110" s="229"/>
      <c r="VXP110" s="229"/>
      <c r="VXQ110" s="229"/>
      <c r="VXR110" s="229"/>
      <c r="VXS110" s="229"/>
      <c r="VXT110" s="229"/>
      <c r="VXU110" s="229"/>
      <c r="VXV110" s="229"/>
      <c r="VXW110" s="229"/>
      <c r="VXX110" s="229"/>
      <c r="VXY110" s="229"/>
      <c r="VXZ110" s="229"/>
      <c r="VYA110" s="229"/>
      <c r="VYB110" s="229"/>
      <c r="VYC110" s="229"/>
      <c r="VYD110" s="229"/>
      <c r="VYE110" s="229"/>
      <c r="VYF110" s="229"/>
      <c r="VYG110" s="229"/>
      <c r="VYH110" s="229"/>
      <c r="VYI110" s="229"/>
      <c r="VYJ110" s="229"/>
      <c r="VYK110" s="229"/>
      <c r="VYL110" s="229"/>
      <c r="VYM110" s="229"/>
      <c r="VYN110" s="229"/>
      <c r="VYO110" s="229"/>
      <c r="VYP110" s="229"/>
      <c r="VYQ110" s="229"/>
      <c r="VYR110" s="229"/>
      <c r="VYS110" s="229"/>
      <c r="VYT110" s="229"/>
      <c r="VYU110" s="229"/>
      <c r="VYV110" s="229"/>
      <c r="VYW110" s="229"/>
      <c r="VYX110" s="229"/>
      <c r="VYY110" s="229"/>
      <c r="VYZ110" s="229"/>
      <c r="VZA110" s="229"/>
      <c r="VZB110" s="229"/>
      <c r="VZC110" s="229"/>
      <c r="VZD110" s="229"/>
      <c r="VZE110" s="229"/>
      <c r="VZF110" s="229"/>
      <c r="VZG110" s="229"/>
      <c r="VZH110" s="229"/>
      <c r="VZI110" s="229"/>
      <c r="VZJ110" s="229"/>
      <c r="VZK110" s="229"/>
      <c r="VZL110" s="229"/>
      <c r="VZM110" s="229"/>
      <c r="VZN110" s="229"/>
      <c r="VZO110" s="229"/>
      <c r="VZP110" s="229"/>
      <c r="VZQ110" s="229"/>
      <c r="VZR110" s="229"/>
      <c r="VZS110" s="229"/>
      <c r="VZT110" s="229"/>
      <c r="VZU110" s="229"/>
      <c r="VZV110" s="229"/>
      <c r="VZW110" s="229"/>
      <c r="VZX110" s="229"/>
      <c r="VZY110" s="229"/>
      <c r="VZZ110" s="229"/>
      <c r="WAA110" s="229"/>
      <c r="WAB110" s="229"/>
      <c r="WAC110" s="229"/>
      <c r="WAD110" s="229"/>
      <c r="WAE110" s="229"/>
      <c r="WAF110" s="229"/>
      <c r="WAG110" s="229"/>
      <c r="WAH110" s="229"/>
      <c r="WAI110" s="229"/>
      <c r="WAJ110" s="229"/>
      <c r="WAK110" s="229"/>
      <c r="WAL110" s="229"/>
      <c r="WAM110" s="229"/>
      <c r="WAN110" s="229"/>
      <c r="WAO110" s="229"/>
      <c r="WAP110" s="229"/>
      <c r="WAQ110" s="229"/>
      <c r="WAR110" s="229"/>
      <c r="WAS110" s="229"/>
      <c r="WAT110" s="229"/>
      <c r="WAU110" s="229"/>
      <c r="WAV110" s="229"/>
      <c r="WAW110" s="229"/>
      <c r="WAX110" s="229"/>
      <c r="WAY110" s="229"/>
      <c r="WAZ110" s="229"/>
      <c r="WBA110" s="229"/>
      <c r="WBB110" s="229"/>
      <c r="WBC110" s="229"/>
      <c r="WBD110" s="229"/>
      <c r="WBE110" s="229"/>
      <c r="WBF110" s="229"/>
      <c r="WBG110" s="229"/>
      <c r="WBH110" s="229"/>
      <c r="WBI110" s="229"/>
      <c r="WBJ110" s="229"/>
      <c r="WBK110" s="229"/>
      <c r="WBL110" s="229"/>
      <c r="WBM110" s="229"/>
      <c r="WBN110" s="229"/>
      <c r="WBO110" s="229"/>
      <c r="WBP110" s="229"/>
      <c r="WBQ110" s="229"/>
      <c r="WBR110" s="229"/>
      <c r="WBS110" s="229"/>
      <c r="WBT110" s="229"/>
      <c r="WBU110" s="229"/>
      <c r="WBV110" s="229"/>
      <c r="WBW110" s="229"/>
      <c r="WBX110" s="229"/>
      <c r="WBY110" s="229"/>
      <c r="WBZ110" s="229"/>
      <c r="WCA110" s="229"/>
      <c r="WCB110" s="229"/>
      <c r="WCC110" s="229"/>
      <c r="WCD110" s="229"/>
      <c r="WCE110" s="229"/>
      <c r="WCF110" s="229"/>
      <c r="WCG110" s="229"/>
      <c r="WCH110" s="229"/>
      <c r="WCI110" s="229"/>
      <c r="WCJ110" s="229"/>
      <c r="WCK110" s="229"/>
      <c r="WCL110" s="229"/>
      <c r="WCM110" s="229"/>
      <c r="WCN110" s="229"/>
      <c r="WCO110" s="229"/>
      <c r="WCP110" s="229"/>
      <c r="WCQ110" s="229"/>
      <c r="WCR110" s="229"/>
      <c r="WCS110" s="229"/>
      <c r="WCT110" s="229"/>
      <c r="WCU110" s="229"/>
      <c r="WCV110" s="229"/>
      <c r="WCW110" s="229"/>
      <c r="WCX110" s="229"/>
      <c r="WCY110" s="229"/>
      <c r="WCZ110" s="229"/>
      <c r="WDA110" s="229"/>
      <c r="WDB110" s="229"/>
      <c r="WDC110" s="229"/>
      <c r="WDD110" s="229"/>
      <c r="WDE110" s="229"/>
      <c r="WDF110" s="229"/>
      <c r="WDG110" s="229"/>
      <c r="WDH110" s="229"/>
      <c r="WDI110" s="229"/>
      <c r="WDJ110" s="229"/>
      <c r="WDK110" s="229"/>
      <c r="WDL110" s="229"/>
      <c r="WDM110" s="229"/>
      <c r="WDN110" s="229"/>
      <c r="WDO110" s="229"/>
      <c r="WDP110" s="229"/>
      <c r="WDQ110" s="229"/>
      <c r="WDR110" s="229"/>
      <c r="WDS110" s="229"/>
      <c r="WDT110" s="229"/>
      <c r="WDU110" s="229"/>
      <c r="WDV110" s="229"/>
      <c r="WDW110" s="229"/>
      <c r="WDX110" s="229"/>
      <c r="WDY110" s="229"/>
      <c r="WDZ110" s="229"/>
      <c r="WEA110" s="229"/>
      <c r="WEB110" s="229"/>
      <c r="WEC110" s="229"/>
      <c r="WED110" s="229"/>
      <c r="WEE110" s="229"/>
      <c r="WEF110" s="229"/>
      <c r="WEG110" s="229"/>
      <c r="WEH110" s="229"/>
      <c r="WEI110" s="229"/>
      <c r="WEJ110" s="229"/>
      <c r="WEK110" s="229"/>
      <c r="WEL110" s="229"/>
      <c r="WEM110" s="229"/>
      <c r="WEN110" s="229"/>
      <c r="WEO110" s="229"/>
      <c r="WEP110" s="229"/>
      <c r="WEQ110" s="229"/>
      <c r="WER110" s="229"/>
      <c r="WES110" s="229"/>
      <c r="WET110" s="229"/>
      <c r="WEU110" s="229"/>
      <c r="WEV110" s="229"/>
      <c r="WEW110" s="229"/>
      <c r="WEX110" s="229"/>
      <c r="WEY110" s="229"/>
      <c r="WEZ110" s="229"/>
      <c r="WFA110" s="229"/>
      <c r="WFB110" s="229"/>
      <c r="WFC110" s="229"/>
      <c r="WFD110" s="229"/>
      <c r="WFE110" s="229"/>
      <c r="WFF110" s="229"/>
      <c r="WFG110" s="229"/>
      <c r="WFH110" s="229"/>
      <c r="WFI110" s="229"/>
      <c r="WFJ110" s="229"/>
      <c r="WFK110" s="229"/>
      <c r="WFL110" s="229"/>
      <c r="WFM110" s="229"/>
      <c r="WFN110" s="229"/>
      <c r="WFO110" s="229"/>
      <c r="WFP110" s="229"/>
      <c r="WFQ110" s="229"/>
      <c r="WFR110" s="229"/>
      <c r="WFS110" s="229"/>
      <c r="WFT110" s="229"/>
      <c r="WFU110" s="229"/>
      <c r="WFV110" s="229"/>
      <c r="WFW110" s="229"/>
      <c r="WFX110" s="229"/>
      <c r="WFY110" s="229"/>
      <c r="WFZ110" s="229"/>
      <c r="WGA110" s="229"/>
      <c r="WGB110" s="229"/>
      <c r="WGC110" s="229"/>
      <c r="WGD110" s="229"/>
      <c r="WGE110" s="229"/>
      <c r="WGF110" s="229"/>
      <c r="WGG110" s="229"/>
      <c r="WGH110" s="229"/>
      <c r="WGI110" s="229"/>
      <c r="WGJ110" s="229"/>
      <c r="WGK110" s="229"/>
      <c r="WGL110" s="229"/>
      <c r="WGM110" s="229"/>
      <c r="WGN110" s="229"/>
      <c r="WGO110" s="229"/>
      <c r="WGP110" s="229"/>
      <c r="WGQ110" s="229"/>
      <c r="WGR110" s="229"/>
      <c r="WGS110" s="229"/>
      <c r="WGT110" s="229"/>
      <c r="WGU110" s="229"/>
      <c r="WGV110" s="229"/>
      <c r="WGW110" s="229"/>
      <c r="WGX110" s="229"/>
      <c r="WGY110" s="229"/>
      <c r="WGZ110" s="229"/>
      <c r="WHA110" s="229"/>
      <c r="WHB110" s="229"/>
      <c r="WHC110" s="229"/>
      <c r="WHD110" s="229"/>
      <c r="WHE110" s="229"/>
      <c r="WHF110" s="229"/>
      <c r="WHG110" s="229"/>
      <c r="WHH110" s="229"/>
      <c r="WHI110" s="229"/>
      <c r="WHJ110" s="229"/>
      <c r="WHK110" s="229"/>
      <c r="WHL110" s="229"/>
      <c r="WHM110" s="229"/>
      <c r="WHN110" s="229"/>
      <c r="WHO110" s="229"/>
      <c r="WHP110" s="229"/>
      <c r="WHQ110" s="229"/>
      <c r="WHR110" s="229"/>
      <c r="WHS110" s="229"/>
      <c r="WHT110" s="229"/>
      <c r="WHU110" s="229"/>
      <c r="WHV110" s="229"/>
      <c r="WHW110" s="229"/>
      <c r="WHX110" s="229"/>
      <c r="WHY110" s="229"/>
      <c r="WHZ110" s="229"/>
      <c r="WIA110" s="229"/>
      <c r="WIB110" s="229"/>
      <c r="WIC110" s="229"/>
      <c r="WID110" s="229"/>
      <c r="WIE110" s="229"/>
      <c r="WIF110" s="229"/>
      <c r="WIG110" s="229"/>
      <c r="WIH110" s="229"/>
      <c r="WII110" s="229"/>
      <c r="WIJ110" s="229"/>
      <c r="WIK110" s="229"/>
      <c r="WIL110" s="229"/>
      <c r="WIM110" s="229"/>
      <c r="WIN110" s="229"/>
      <c r="WIO110" s="229"/>
      <c r="WIP110" s="229"/>
      <c r="WIQ110" s="229"/>
      <c r="WIR110" s="229"/>
      <c r="WIS110" s="229"/>
      <c r="WIT110" s="229"/>
      <c r="WIU110" s="229"/>
      <c r="WIV110" s="229"/>
      <c r="WIW110" s="229"/>
      <c r="WIX110" s="229"/>
      <c r="WIY110" s="229"/>
      <c r="WIZ110" s="229"/>
      <c r="WJA110" s="229"/>
      <c r="WJB110" s="229"/>
      <c r="WJC110" s="229"/>
      <c r="WJD110" s="229"/>
      <c r="WJE110" s="229"/>
      <c r="WJF110" s="229"/>
      <c r="WJG110" s="229"/>
      <c r="WJH110" s="229"/>
      <c r="WJI110" s="229"/>
      <c r="WJJ110" s="229"/>
      <c r="WJK110" s="229"/>
      <c r="WJL110" s="229"/>
      <c r="WJM110" s="229"/>
      <c r="WJN110" s="229"/>
      <c r="WJO110" s="229"/>
      <c r="WJP110" s="229"/>
      <c r="WJQ110" s="229"/>
      <c r="WJR110" s="229"/>
      <c r="WJS110" s="229"/>
      <c r="WJT110" s="229"/>
      <c r="WJU110" s="229"/>
      <c r="WJV110" s="229"/>
      <c r="WJW110" s="229"/>
      <c r="WJX110" s="229"/>
      <c r="WJY110" s="229"/>
      <c r="WJZ110" s="229"/>
      <c r="WKA110" s="229"/>
      <c r="WKB110" s="229"/>
      <c r="WKC110" s="229"/>
      <c r="WKD110" s="229"/>
      <c r="WKE110" s="229"/>
      <c r="WKF110" s="229"/>
      <c r="WKG110" s="229"/>
      <c r="WKH110" s="229"/>
      <c r="WKI110" s="229"/>
      <c r="WKJ110" s="229"/>
      <c r="WKK110" s="229"/>
      <c r="WKL110" s="229"/>
      <c r="WKM110" s="229"/>
      <c r="WKN110" s="229"/>
      <c r="WKO110" s="229"/>
      <c r="WKP110" s="229"/>
      <c r="WKQ110" s="229"/>
      <c r="WKR110" s="229"/>
      <c r="WKS110" s="229"/>
      <c r="WKT110" s="229"/>
      <c r="WKU110" s="229"/>
      <c r="WKV110" s="229"/>
      <c r="WKW110" s="229"/>
      <c r="WKX110" s="229"/>
      <c r="WKY110" s="229"/>
      <c r="WKZ110" s="229"/>
      <c r="WLA110" s="229"/>
      <c r="WLB110" s="229"/>
      <c r="WLC110" s="229"/>
      <c r="WLD110" s="229"/>
      <c r="WLE110" s="229"/>
      <c r="WLF110" s="229"/>
      <c r="WLG110" s="229"/>
      <c r="WLH110" s="229"/>
      <c r="WLI110" s="229"/>
      <c r="WLJ110" s="229"/>
      <c r="WLK110" s="229"/>
      <c r="WLL110" s="229"/>
      <c r="WLM110" s="229"/>
      <c r="WLN110" s="229"/>
      <c r="WLO110" s="229"/>
      <c r="WLP110" s="229"/>
      <c r="WLQ110" s="229"/>
      <c r="WLR110" s="229"/>
      <c r="WLS110" s="229"/>
      <c r="WLT110" s="229"/>
      <c r="WLU110" s="229"/>
      <c r="WLV110" s="229"/>
      <c r="WLW110" s="229"/>
      <c r="WLX110" s="229"/>
      <c r="WLY110" s="229"/>
      <c r="WLZ110" s="229"/>
      <c r="WMA110" s="229"/>
      <c r="WMB110" s="229"/>
      <c r="WMC110" s="229"/>
      <c r="WMD110" s="229"/>
      <c r="WME110" s="229"/>
      <c r="WMF110" s="229"/>
      <c r="WMG110" s="229"/>
      <c r="WMH110" s="229"/>
      <c r="WMI110" s="229"/>
      <c r="WMJ110" s="229"/>
      <c r="WMK110" s="229"/>
      <c r="WML110" s="229"/>
      <c r="WMM110" s="229"/>
      <c r="WMN110" s="229"/>
      <c r="WMO110" s="229"/>
      <c r="WMP110" s="229"/>
      <c r="WMQ110" s="229"/>
      <c r="WMR110" s="229"/>
      <c r="WMS110" s="229"/>
      <c r="WMT110" s="229"/>
      <c r="WMU110" s="229"/>
      <c r="WMV110" s="229"/>
      <c r="WMW110" s="229"/>
      <c r="WMX110" s="229"/>
      <c r="WMY110" s="229"/>
      <c r="WMZ110" s="229"/>
      <c r="WNA110" s="229"/>
      <c r="WNB110" s="229"/>
      <c r="WNC110" s="229"/>
      <c r="WND110" s="229"/>
      <c r="WNE110" s="229"/>
      <c r="WNF110" s="229"/>
      <c r="WNG110" s="229"/>
      <c r="WNH110" s="229"/>
      <c r="WNI110" s="229"/>
      <c r="WNJ110" s="229"/>
      <c r="WNK110" s="229"/>
      <c r="WNL110" s="229"/>
      <c r="WNM110" s="229"/>
      <c r="WNN110" s="229"/>
      <c r="WNO110" s="229"/>
      <c r="WNP110" s="229"/>
      <c r="WNQ110" s="229"/>
      <c r="WNR110" s="229"/>
      <c r="WNS110" s="229"/>
      <c r="WNT110" s="229"/>
      <c r="WNU110" s="229"/>
      <c r="WNV110" s="229"/>
      <c r="WNW110" s="229"/>
      <c r="WNX110" s="229"/>
      <c r="WNY110" s="229"/>
      <c r="WNZ110" s="229"/>
      <c r="WOA110" s="229"/>
      <c r="WOB110" s="229"/>
      <c r="WOC110" s="229"/>
      <c r="WOD110" s="229"/>
      <c r="WOE110" s="229"/>
      <c r="WOF110" s="229"/>
      <c r="WOG110" s="229"/>
      <c r="WOH110" s="229"/>
      <c r="WOI110" s="229"/>
      <c r="WOJ110" s="229"/>
      <c r="WOK110" s="229"/>
      <c r="WOL110" s="229"/>
      <c r="WOM110" s="229"/>
      <c r="WON110" s="229"/>
      <c r="WOO110" s="229"/>
      <c r="WOP110" s="229"/>
      <c r="WOQ110" s="229"/>
      <c r="WOR110" s="229"/>
      <c r="WOS110" s="229"/>
      <c r="WOT110" s="229"/>
      <c r="WOU110" s="229"/>
      <c r="WOV110" s="229"/>
      <c r="WOW110" s="229"/>
      <c r="WOX110" s="229"/>
      <c r="WOY110" s="229"/>
      <c r="WOZ110" s="229"/>
      <c r="WPA110" s="229"/>
      <c r="WPB110" s="229"/>
      <c r="WPC110" s="229"/>
      <c r="WPD110" s="229"/>
      <c r="WPE110" s="229"/>
      <c r="WPF110" s="229"/>
      <c r="WPG110" s="229"/>
      <c r="WPH110" s="229"/>
      <c r="WPI110" s="229"/>
      <c r="WPJ110" s="229"/>
      <c r="WPK110" s="229"/>
      <c r="WPL110" s="229"/>
      <c r="WPM110" s="229"/>
      <c r="WPN110" s="229"/>
      <c r="WPO110" s="229"/>
      <c r="WPP110" s="229"/>
      <c r="WPQ110" s="229"/>
      <c r="WPR110" s="229"/>
      <c r="WPS110" s="229"/>
      <c r="WPT110" s="229"/>
      <c r="WPU110" s="229"/>
      <c r="WPV110" s="229"/>
      <c r="WPW110" s="229"/>
      <c r="WPX110" s="229"/>
      <c r="WPY110" s="229"/>
      <c r="WPZ110" s="229"/>
      <c r="WQA110" s="229"/>
      <c r="WQB110" s="229"/>
      <c r="WQC110" s="229"/>
      <c r="WQD110" s="229"/>
      <c r="WQE110" s="229"/>
      <c r="WQF110" s="229"/>
      <c r="WQG110" s="229"/>
      <c r="WQH110" s="229"/>
      <c r="WQI110" s="229"/>
      <c r="WQJ110" s="229"/>
      <c r="WQK110" s="229"/>
      <c r="WQL110" s="229"/>
      <c r="WQM110" s="229"/>
      <c r="WQN110" s="229"/>
      <c r="WQO110" s="229"/>
      <c r="WQP110" s="229"/>
      <c r="WQQ110" s="229"/>
      <c r="WQR110" s="229"/>
      <c r="WQS110" s="229"/>
      <c r="WQT110" s="229"/>
      <c r="WQU110" s="229"/>
      <c r="WQV110" s="229"/>
      <c r="WQW110" s="229"/>
      <c r="WQX110" s="229"/>
      <c r="WQY110" s="229"/>
      <c r="WQZ110" s="229"/>
      <c r="WRA110" s="229"/>
      <c r="WRB110" s="229"/>
      <c r="WRC110" s="229"/>
      <c r="WRD110" s="229"/>
      <c r="WRE110" s="229"/>
      <c r="WRF110" s="229"/>
      <c r="WRG110" s="229"/>
      <c r="WRH110" s="229"/>
      <c r="WRI110" s="229"/>
      <c r="WRJ110" s="229"/>
      <c r="WRK110" s="229"/>
      <c r="WRL110" s="229"/>
      <c r="WRM110" s="229"/>
      <c r="WRN110" s="229"/>
      <c r="WRO110" s="229"/>
      <c r="WRP110" s="229"/>
      <c r="WRQ110" s="229"/>
      <c r="WRR110" s="229"/>
      <c r="WRS110" s="229"/>
      <c r="WRT110" s="229"/>
      <c r="WRU110" s="229"/>
      <c r="WRV110" s="229"/>
      <c r="WRW110" s="229"/>
      <c r="WRX110" s="229"/>
      <c r="WRY110" s="229"/>
      <c r="WRZ110" s="229"/>
      <c r="WSA110" s="229"/>
      <c r="WSB110" s="229"/>
      <c r="WSC110" s="229"/>
      <c r="WSD110" s="229"/>
      <c r="WSE110" s="229"/>
      <c r="WSF110" s="229"/>
      <c r="WSG110" s="229"/>
      <c r="WSH110" s="229"/>
      <c r="WSI110" s="229"/>
      <c r="WSJ110" s="229"/>
      <c r="WSK110" s="229"/>
      <c r="WSL110" s="229"/>
      <c r="WSM110" s="229"/>
      <c r="WSN110" s="229"/>
      <c r="WSO110" s="229"/>
      <c r="WSP110" s="229"/>
      <c r="WSQ110" s="229"/>
      <c r="WSR110" s="229"/>
      <c r="WSS110" s="229"/>
      <c r="WST110" s="229"/>
      <c r="WSU110" s="229"/>
      <c r="WSV110" s="229"/>
      <c r="WSW110" s="229"/>
      <c r="WSX110" s="229"/>
      <c r="WSY110" s="229"/>
      <c r="WSZ110" s="229"/>
      <c r="WTA110" s="229"/>
      <c r="WTB110" s="229"/>
      <c r="WTC110" s="229"/>
      <c r="WTD110" s="229"/>
      <c r="WTE110" s="229"/>
      <c r="WTF110" s="229"/>
      <c r="WTG110" s="229"/>
      <c r="WTH110" s="229"/>
      <c r="WTI110" s="229"/>
      <c r="WTJ110" s="229"/>
      <c r="WTK110" s="229"/>
      <c r="WTL110" s="229"/>
      <c r="WTM110" s="229"/>
      <c r="WTN110" s="229"/>
      <c r="WTO110" s="229"/>
      <c r="WTP110" s="229"/>
      <c r="WTQ110" s="229"/>
      <c r="WTR110" s="229"/>
      <c r="WTS110" s="229"/>
      <c r="WTT110" s="229"/>
      <c r="WTU110" s="229"/>
      <c r="WTV110" s="229"/>
      <c r="WTW110" s="229"/>
      <c r="WTX110" s="229"/>
      <c r="WTY110" s="229"/>
      <c r="WTZ110" s="229"/>
      <c r="WUA110" s="229"/>
      <c r="WUB110" s="229"/>
      <c r="WUC110" s="229"/>
      <c r="WUD110" s="229"/>
      <c r="WUE110" s="229"/>
      <c r="WUF110" s="229"/>
      <c r="WUG110" s="229"/>
      <c r="WUH110" s="229"/>
      <c r="WUI110" s="229"/>
      <c r="WUJ110" s="229"/>
      <c r="WUK110" s="229"/>
      <c r="WUL110" s="229"/>
      <c r="WUM110" s="229"/>
      <c r="WUN110" s="229"/>
      <c r="WUO110" s="229"/>
      <c r="WUP110" s="229"/>
      <c r="WUQ110" s="229"/>
      <c r="WUR110" s="229"/>
      <c r="WUS110" s="229"/>
      <c r="WUT110" s="229"/>
      <c r="WUU110" s="229"/>
      <c r="WUV110" s="229"/>
      <c r="WUW110" s="229"/>
      <c r="WUX110" s="229"/>
      <c r="WUY110" s="229"/>
      <c r="WUZ110" s="229"/>
      <c r="WVA110" s="229"/>
      <c r="WVB110" s="229"/>
      <c r="WVC110" s="229"/>
      <c r="WVD110" s="229"/>
      <c r="WVE110" s="229"/>
      <c r="WVF110" s="229"/>
      <c r="WVG110" s="229"/>
      <c r="WVH110" s="229"/>
      <c r="WVI110" s="229"/>
      <c r="WVJ110" s="229"/>
      <c r="WVK110" s="229"/>
      <c r="WVL110" s="229"/>
      <c r="WVM110" s="229"/>
      <c r="WVN110" s="229"/>
      <c r="WVO110" s="229"/>
      <c r="WVP110" s="229"/>
      <c r="WVQ110" s="229"/>
      <c r="WVR110" s="229"/>
      <c r="WVS110" s="229"/>
      <c r="WVT110" s="229"/>
      <c r="WVU110" s="229"/>
      <c r="WVV110" s="229"/>
      <c r="WVW110" s="229"/>
      <c r="WVX110" s="229"/>
      <c r="WVY110" s="229"/>
      <c r="WVZ110" s="229"/>
      <c r="WWA110" s="229"/>
      <c r="WWB110" s="229"/>
      <c r="WWC110" s="229"/>
      <c r="WWD110" s="229"/>
      <c r="WWE110" s="229"/>
      <c r="WWF110" s="229"/>
      <c r="WWG110" s="229"/>
      <c r="WWH110" s="229"/>
      <c r="WWI110" s="229"/>
      <c r="WWJ110" s="229"/>
      <c r="WWK110" s="229"/>
      <c r="WWL110" s="229"/>
      <c r="WWM110" s="229"/>
      <c r="WWN110" s="229"/>
      <c r="WWO110" s="229"/>
      <c r="WWP110" s="229"/>
      <c r="WWQ110" s="229"/>
      <c r="WWR110" s="229"/>
      <c r="WWS110" s="229"/>
      <c r="WWT110" s="229"/>
      <c r="WWU110" s="229"/>
      <c r="WWV110" s="229"/>
      <c r="WWW110" s="229"/>
      <c r="WWX110" s="229"/>
      <c r="WWY110" s="229"/>
      <c r="WWZ110" s="229"/>
      <c r="WXA110" s="229"/>
      <c r="WXB110" s="229"/>
      <c r="WXC110" s="229"/>
      <c r="WXD110" s="229"/>
      <c r="WXE110" s="229"/>
      <c r="WXF110" s="229"/>
      <c r="WXG110" s="229"/>
      <c r="WXH110" s="229"/>
      <c r="WXI110" s="229"/>
      <c r="WXJ110" s="229"/>
      <c r="WXK110" s="229"/>
      <c r="WXL110" s="229"/>
      <c r="WXM110" s="229"/>
      <c r="WXN110" s="229"/>
      <c r="WXO110" s="229"/>
      <c r="WXP110" s="229"/>
      <c r="WXQ110" s="229"/>
      <c r="WXR110" s="229"/>
      <c r="WXS110" s="229"/>
      <c r="WXT110" s="229"/>
      <c r="WXU110" s="229"/>
      <c r="WXV110" s="229"/>
      <c r="WXW110" s="229"/>
      <c r="WXX110" s="229"/>
      <c r="WXY110" s="229"/>
      <c r="WXZ110" s="229"/>
      <c r="WYA110" s="229"/>
      <c r="WYB110" s="229"/>
      <c r="WYC110" s="229"/>
      <c r="WYD110" s="229"/>
      <c r="WYE110" s="229"/>
      <c r="WYF110" s="229"/>
      <c r="WYG110" s="229"/>
      <c r="WYH110" s="229"/>
      <c r="WYI110" s="229"/>
      <c r="WYJ110" s="229"/>
      <c r="WYK110" s="229"/>
      <c r="WYL110" s="229"/>
      <c r="WYM110" s="229"/>
      <c r="WYN110" s="229"/>
      <c r="WYO110" s="229"/>
      <c r="WYP110" s="229"/>
      <c r="WYQ110" s="229"/>
      <c r="WYR110" s="229"/>
      <c r="WYS110" s="229"/>
      <c r="WYT110" s="229"/>
      <c r="WYU110" s="229"/>
      <c r="WYV110" s="229"/>
      <c r="WYW110" s="229"/>
      <c r="WYX110" s="229"/>
      <c r="WYY110" s="229"/>
      <c r="WYZ110" s="229"/>
      <c r="WZA110" s="229"/>
      <c r="WZB110" s="229"/>
      <c r="WZC110" s="229"/>
      <c r="WZD110" s="229"/>
      <c r="WZE110" s="229"/>
      <c r="WZF110" s="229"/>
      <c r="WZG110" s="229"/>
      <c r="WZH110" s="229"/>
      <c r="WZI110" s="229"/>
      <c r="WZJ110" s="229"/>
      <c r="WZK110" s="229"/>
      <c r="WZL110" s="229"/>
      <c r="WZM110" s="229"/>
      <c r="WZN110" s="229"/>
      <c r="WZO110" s="229"/>
      <c r="WZP110" s="229"/>
      <c r="WZQ110" s="229"/>
      <c r="WZR110" s="229"/>
      <c r="WZS110" s="229"/>
      <c r="WZT110" s="229"/>
      <c r="WZU110" s="229"/>
      <c r="WZV110" s="229"/>
      <c r="WZW110" s="229"/>
      <c r="WZX110" s="229"/>
      <c r="WZY110" s="229"/>
      <c r="WZZ110" s="229"/>
      <c r="XAA110" s="229"/>
      <c r="XAB110" s="229"/>
      <c r="XAC110" s="229"/>
      <c r="XAD110" s="229"/>
      <c r="XAE110" s="229"/>
      <c r="XAF110" s="229"/>
      <c r="XAG110" s="229"/>
      <c r="XAH110" s="229"/>
      <c r="XAI110" s="229"/>
      <c r="XAJ110" s="229"/>
      <c r="XAK110" s="229"/>
      <c r="XAL110" s="229"/>
      <c r="XAM110" s="229"/>
      <c r="XAN110" s="229"/>
      <c r="XAO110" s="229"/>
      <c r="XAP110" s="229"/>
      <c r="XAQ110" s="229"/>
      <c r="XAR110" s="229"/>
      <c r="XAS110" s="229"/>
      <c r="XAT110" s="229"/>
      <c r="XAU110" s="229"/>
      <c r="XAV110" s="229"/>
      <c r="XAW110" s="229"/>
      <c r="XAX110" s="229"/>
      <c r="XAY110" s="229"/>
      <c r="XAZ110" s="229"/>
      <c r="XBA110" s="229"/>
      <c r="XBB110" s="229"/>
      <c r="XBC110" s="229"/>
      <c r="XBD110" s="229"/>
      <c r="XBE110" s="229"/>
      <c r="XBF110" s="229"/>
      <c r="XBG110" s="229"/>
      <c r="XBH110" s="229"/>
      <c r="XBI110" s="229"/>
      <c r="XBJ110" s="229"/>
      <c r="XBK110" s="229"/>
      <c r="XBL110" s="229"/>
      <c r="XBM110" s="229"/>
      <c r="XBN110" s="229"/>
      <c r="XBO110" s="229"/>
      <c r="XBP110" s="229"/>
      <c r="XBQ110" s="229"/>
      <c r="XBR110" s="229"/>
      <c r="XBS110" s="229"/>
      <c r="XBT110" s="229"/>
      <c r="XBU110" s="229"/>
      <c r="XBV110" s="229"/>
      <c r="XBW110" s="229"/>
      <c r="XBX110" s="229"/>
      <c r="XBY110" s="229"/>
      <c r="XBZ110" s="229"/>
      <c r="XCA110" s="229"/>
      <c r="XCB110" s="229"/>
      <c r="XCC110" s="229"/>
      <c r="XCD110" s="229"/>
      <c r="XCE110" s="229"/>
      <c r="XCF110" s="229"/>
      <c r="XCG110" s="229"/>
      <c r="XCH110" s="229"/>
      <c r="XCI110" s="229"/>
      <c r="XCJ110" s="229"/>
      <c r="XCK110" s="229"/>
      <c r="XCL110" s="229"/>
      <c r="XCM110" s="229"/>
      <c r="XCN110" s="229"/>
      <c r="XCO110" s="229"/>
      <c r="XCP110" s="229"/>
      <c r="XCQ110" s="229"/>
      <c r="XCR110" s="229"/>
      <c r="XCS110" s="229"/>
      <c r="XCT110" s="229"/>
      <c r="XCU110" s="229"/>
      <c r="XCV110" s="229"/>
      <c r="XCW110" s="229"/>
      <c r="XCX110" s="229"/>
      <c r="XCY110" s="229"/>
      <c r="XCZ110" s="229"/>
      <c r="XDA110" s="229"/>
      <c r="XDB110" s="229"/>
      <c r="XDC110" s="229"/>
      <c r="XDD110" s="229"/>
      <c r="XDE110" s="229"/>
      <c r="XDF110" s="229"/>
      <c r="XDG110" s="229"/>
      <c r="XDH110" s="229"/>
      <c r="XDI110" s="229"/>
      <c r="XDJ110" s="229"/>
      <c r="XDK110" s="229"/>
      <c r="XDL110" s="229"/>
      <c r="XDM110" s="229"/>
      <c r="XDN110" s="229"/>
      <c r="XDO110" s="229"/>
      <c r="XDP110" s="229"/>
      <c r="XDQ110" s="229"/>
      <c r="XDR110" s="229"/>
      <c r="XDS110" s="229"/>
      <c r="XDT110" s="229"/>
      <c r="XDU110" s="229"/>
      <c r="XDV110" s="229"/>
      <c r="XDW110" s="229"/>
      <c r="XDX110" s="229"/>
      <c r="XDY110" s="229"/>
      <c r="XDZ110" s="229"/>
      <c r="XEA110" s="229"/>
      <c r="XEB110" s="229"/>
      <c r="XEC110" s="229"/>
      <c r="XED110" s="229"/>
      <c r="XEE110" s="229"/>
      <c r="XEF110" s="229"/>
      <c r="XEG110" s="229"/>
      <c r="XEH110" s="229"/>
      <c r="XEI110" s="229"/>
      <c r="XEJ110" s="229"/>
      <c r="XEK110" s="229"/>
      <c r="XEL110" s="229"/>
      <c r="XEM110" s="229"/>
    </row>
    <row r="111" spans="1:16367" s="162" customFormat="1">
      <c r="A111" s="229"/>
      <c r="B111" s="229"/>
      <c r="C111" s="229"/>
      <c r="D111" s="229"/>
      <c r="E111" s="939"/>
      <c r="F111" s="229"/>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29"/>
      <c r="AY111" s="229"/>
      <c r="AZ111" s="229"/>
      <c r="BA111" s="229"/>
      <c r="BB111" s="229"/>
      <c r="BC111" s="229"/>
      <c r="BD111" s="229"/>
      <c r="BE111" s="229"/>
      <c r="BF111" s="229"/>
      <c r="BG111" s="229"/>
      <c r="BH111" s="229"/>
      <c r="BI111" s="229"/>
      <c r="BJ111" s="229"/>
      <c r="BK111" s="229"/>
      <c r="BL111" s="229"/>
      <c r="BM111" s="229"/>
      <c r="BN111" s="229"/>
      <c r="BO111" s="229"/>
      <c r="BP111" s="229"/>
      <c r="BQ111" s="229"/>
      <c r="BR111" s="229"/>
      <c r="BS111" s="229"/>
      <c r="BT111" s="229"/>
      <c r="BU111" s="229"/>
      <c r="BV111" s="229"/>
      <c r="BW111" s="229"/>
      <c r="BX111" s="229"/>
      <c r="BY111" s="229"/>
      <c r="BZ111" s="229"/>
      <c r="CA111" s="229"/>
      <c r="CB111" s="229"/>
      <c r="CC111" s="229"/>
      <c r="CD111" s="229"/>
      <c r="CE111" s="229"/>
      <c r="CF111" s="229"/>
      <c r="CG111" s="229"/>
      <c r="CH111" s="229"/>
      <c r="CI111" s="229"/>
      <c r="CJ111" s="229"/>
      <c r="CK111" s="229"/>
      <c r="CL111" s="229"/>
      <c r="CM111" s="229"/>
      <c r="CN111" s="229"/>
      <c r="CO111" s="229"/>
      <c r="CP111" s="229"/>
      <c r="CQ111" s="229"/>
      <c r="CR111" s="229"/>
      <c r="CS111" s="229"/>
      <c r="CT111" s="229"/>
      <c r="CU111" s="229"/>
      <c r="CV111" s="229"/>
      <c r="CW111" s="229"/>
      <c r="CX111" s="229"/>
      <c r="CY111" s="229"/>
      <c r="CZ111" s="229"/>
      <c r="DA111" s="229"/>
      <c r="DB111" s="229"/>
      <c r="DC111" s="229"/>
      <c r="DD111" s="229"/>
      <c r="DE111" s="229"/>
      <c r="DF111" s="229"/>
      <c r="DG111" s="229"/>
      <c r="DH111" s="229"/>
      <c r="DI111" s="229"/>
      <c r="DJ111" s="229"/>
      <c r="DK111" s="229"/>
      <c r="DL111" s="229"/>
      <c r="DM111" s="229"/>
      <c r="DN111" s="229"/>
      <c r="DO111" s="229"/>
      <c r="DP111" s="229"/>
      <c r="DQ111" s="229"/>
      <c r="DR111" s="229"/>
      <c r="DS111" s="229"/>
      <c r="DT111" s="229"/>
      <c r="DU111" s="229"/>
      <c r="DV111" s="229"/>
      <c r="DW111" s="229"/>
      <c r="DX111" s="229"/>
      <c r="DY111" s="229"/>
      <c r="DZ111" s="229"/>
      <c r="EA111" s="229"/>
      <c r="EB111" s="229"/>
      <c r="EC111" s="229"/>
      <c r="ED111" s="229"/>
      <c r="EE111" s="229"/>
      <c r="EF111" s="229"/>
      <c r="EG111" s="229"/>
      <c r="EH111" s="229"/>
      <c r="EI111" s="229"/>
      <c r="EJ111" s="229"/>
      <c r="EK111" s="229"/>
      <c r="EL111" s="229"/>
      <c r="EM111" s="229"/>
      <c r="EN111" s="229"/>
      <c r="EO111" s="229"/>
      <c r="EP111" s="229"/>
      <c r="EQ111" s="229"/>
      <c r="ER111" s="229"/>
      <c r="ES111" s="229"/>
      <c r="ET111" s="229"/>
      <c r="EU111" s="229"/>
      <c r="EV111" s="229"/>
      <c r="EW111" s="229"/>
      <c r="EX111" s="229"/>
      <c r="EY111" s="229"/>
      <c r="EZ111" s="229"/>
      <c r="FA111" s="229"/>
      <c r="FB111" s="229"/>
      <c r="FC111" s="229"/>
      <c r="FD111" s="229"/>
      <c r="FE111" s="229"/>
      <c r="FF111" s="229"/>
      <c r="FG111" s="229"/>
      <c r="FH111" s="229"/>
      <c r="FI111" s="229"/>
      <c r="FJ111" s="229"/>
      <c r="FK111" s="229"/>
      <c r="FL111" s="229"/>
      <c r="FM111" s="229"/>
      <c r="FN111" s="229"/>
      <c r="FO111" s="229"/>
      <c r="FP111" s="229"/>
      <c r="FQ111" s="229"/>
      <c r="FR111" s="229"/>
      <c r="FS111" s="229"/>
      <c r="FT111" s="229"/>
      <c r="FU111" s="229"/>
      <c r="FV111" s="229"/>
      <c r="FW111" s="229"/>
      <c r="FX111" s="229"/>
      <c r="FY111" s="229"/>
      <c r="FZ111" s="229"/>
      <c r="GA111" s="229"/>
      <c r="GB111" s="229"/>
      <c r="GC111" s="229"/>
      <c r="GD111" s="229"/>
      <c r="GE111" s="229"/>
      <c r="GF111" s="229"/>
      <c r="GG111" s="229"/>
      <c r="GH111" s="229"/>
      <c r="GI111" s="229"/>
      <c r="GJ111" s="229"/>
      <c r="GK111" s="229"/>
      <c r="GL111" s="229"/>
      <c r="GM111" s="229"/>
      <c r="GN111" s="229"/>
      <c r="GO111" s="229"/>
      <c r="GP111" s="229"/>
      <c r="GQ111" s="229"/>
      <c r="GR111" s="229"/>
      <c r="GS111" s="229"/>
      <c r="GT111" s="229"/>
      <c r="GU111" s="229"/>
      <c r="GV111" s="229"/>
      <c r="GW111" s="229"/>
      <c r="GX111" s="229"/>
      <c r="GY111" s="229"/>
      <c r="GZ111" s="229"/>
      <c r="HA111" s="229"/>
      <c r="HB111" s="229"/>
      <c r="HC111" s="229"/>
      <c r="HD111" s="229"/>
      <c r="HE111" s="229"/>
      <c r="HF111" s="229"/>
      <c r="HG111" s="229"/>
      <c r="HH111" s="229"/>
      <c r="HI111" s="229"/>
      <c r="HJ111" s="229"/>
      <c r="HK111" s="229"/>
      <c r="HL111" s="229"/>
      <c r="HM111" s="229"/>
      <c r="HN111" s="229"/>
      <c r="HO111" s="229"/>
      <c r="HP111" s="229"/>
      <c r="HQ111" s="229"/>
      <c r="HR111" s="229"/>
      <c r="HS111" s="229"/>
      <c r="HT111" s="229"/>
      <c r="HU111" s="229"/>
      <c r="HV111" s="229"/>
      <c r="HW111" s="229"/>
      <c r="HX111" s="229"/>
      <c r="HY111" s="229"/>
      <c r="HZ111" s="229"/>
      <c r="IA111" s="229"/>
      <c r="IB111" s="229"/>
      <c r="IC111" s="229"/>
      <c r="ID111" s="229"/>
      <c r="IE111" s="229"/>
      <c r="IF111" s="229"/>
      <c r="IG111" s="229"/>
      <c r="IH111" s="229"/>
      <c r="II111" s="229"/>
      <c r="IJ111" s="229"/>
      <c r="IK111" s="229"/>
      <c r="IL111" s="229"/>
      <c r="IM111" s="229"/>
      <c r="IN111" s="229"/>
      <c r="IO111" s="229"/>
      <c r="IP111" s="229"/>
      <c r="IQ111" s="229"/>
      <c r="IR111" s="229"/>
      <c r="IS111" s="229"/>
      <c r="IT111" s="229"/>
      <c r="IU111" s="229"/>
      <c r="IV111" s="229"/>
      <c r="IW111" s="229"/>
      <c r="IX111" s="229"/>
      <c r="IY111" s="229"/>
      <c r="IZ111" s="229"/>
      <c r="JA111" s="229"/>
      <c r="JB111" s="229"/>
      <c r="JC111" s="229"/>
      <c r="JD111" s="229"/>
      <c r="JE111" s="229"/>
      <c r="JF111" s="229"/>
      <c r="JG111" s="229"/>
      <c r="JH111" s="229"/>
      <c r="JI111" s="229"/>
      <c r="JJ111" s="229"/>
      <c r="JK111" s="229"/>
      <c r="JL111" s="229"/>
      <c r="JM111" s="229"/>
      <c r="JN111" s="229"/>
      <c r="JO111" s="229"/>
      <c r="JP111" s="229"/>
      <c r="JQ111" s="229"/>
      <c r="JR111" s="229"/>
      <c r="JS111" s="229"/>
      <c r="JT111" s="229"/>
      <c r="JU111" s="229"/>
      <c r="JV111" s="229"/>
      <c r="JW111" s="229"/>
      <c r="JX111" s="229"/>
      <c r="JY111" s="229"/>
      <c r="JZ111" s="229"/>
      <c r="KA111" s="229"/>
      <c r="KB111" s="229"/>
      <c r="KC111" s="229"/>
      <c r="KD111" s="229"/>
      <c r="KE111" s="229"/>
      <c r="KF111" s="229"/>
      <c r="KG111" s="229"/>
      <c r="KH111" s="229"/>
      <c r="KI111" s="229"/>
      <c r="KJ111" s="229"/>
      <c r="KK111" s="229"/>
      <c r="KL111" s="229"/>
      <c r="KM111" s="229"/>
      <c r="KN111" s="229"/>
      <c r="KO111" s="229"/>
      <c r="KP111" s="229"/>
      <c r="KQ111" s="229"/>
      <c r="KR111" s="229"/>
      <c r="KS111" s="229"/>
      <c r="KT111" s="229"/>
      <c r="KU111" s="229"/>
      <c r="KV111" s="229"/>
      <c r="KW111" s="229"/>
      <c r="KX111" s="229"/>
      <c r="KY111" s="229"/>
      <c r="KZ111" s="229"/>
      <c r="LA111" s="229"/>
      <c r="LB111" s="229"/>
      <c r="LC111" s="229"/>
      <c r="LD111" s="229"/>
      <c r="LE111" s="229"/>
      <c r="LF111" s="229"/>
      <c r="LG111" s="229"/>
      <c r="LH111" s="229"/>
      <c r="LI111" s="229"/>
      <c r="LJ111" s="229"/>
      <c r="LK111" s="229"/>
      <c r="LL111" s="229"/>
      <c r="LM111" s="229"/>
      <c r="LN111" s="229"/>
      <c r="LO111" s="229"/>
      <c r="LP111" s="229"/>
      <c r="LQ111" s="229"/>
      <c r="LR111" s="229"/>
      <c r="LS111" s="229"/>
      <c r="LT111" s="229"/>
      <c r="LU111" s="229"/>
      <c r="LV111" s="229"/>
      <c r="LW111" s="229"/>
      <c r="LX111" s="229"/>
      <c r="LY111" s="229"/>
      <c r="LZ111" s="229"/>
      <c r="MA111" s="229"/>
      <c r="MB111" s="229"/>
      <c r="MC111" s="229"/>
      <c r="MD111" s="229"/>
      <c r="ME111" s="229"/>
      <c r="MF111" s="229"/>
      <c r="MG111" s="229"/>
      <c r="MH111" s="229"/>
      <c r="MI111" s="229"/>
      <c r="MJ111" s="229"/>
      <c r="MK111" s="229"/>
      <c r="ML111" s="229"/>
      <c r="MM111" s="229"/>
      <c r="MN111" s="229"/>
      <c r="MO111" s="229"/>
      <c r="MP111" s="229"/>
      <c r="MQ111" s="229"/>
      <c r="MR111" s="229"/>
      <c r="MS111" s="229"/>
      <c r="MT111" s="229"/>
      <c r="MU111" s="229"/>
      <c r="MV111" s="229"/>
      <c r="MW111" s="229"/>
      <c r="MX111" s="229"/>
      <c r="MY111" s="229"/>
      <c r="MZ111" s="229"/>
      <c r="NA111" s="229"/>
      <c r="NB111" s="229"/>
      <c r="NC111" s="229"/>
      <c r="ND111" s="229"/>
      <c r="NE111" s="229"/>
      <c r="NF111" s="229"/>
      <c r="NG111" s="229"/>
      <c r="NH111" s="229"/>
      <c r="NI111" s="229"/>
      <c r="NJ111" s="229"/>
      <c r="NK111" s="229"/>
      <c r="NL111" s="229"/>
      <c r="NM111" s="229"/>
      <c r="NN111" s="229"/>
      <c r="NO111" s="229"/>
      <c r="NP111" s="229"/>
      <c r="NQ111" s="229"/>
      <c r="NR111" s="229"/>
      <c r="NS111" s="229"/>
      <c r="NT111" s="229"/>
      <c r="NU111" s="229"/>
      <c r="NV111" s="229"/>
      <c r="NW111" s="229"/>
      <c r="NX111" s="229"/>
      <c r="NY111" s="229"/>
      <c r="NZ111" s="229"/>
      <c r="OA111" s="229"/>
      <c r="OB111" s="229"/>
      <c r="OC111" s="229"/>
      <c r="OD111" s="229"/>
      <c r="OE111" s="229"/>
      <c r="OF111" s="229"/>
      <c r="OG111" s="229"/>
      <c r="OH111" s="229"/>
      <c r="OI111" s="229"/>
      <c r="OJ111" s="229"/>
      <c r="OK111" s="229"/>
      <c r="OL111" s="229"/>
      <c r="OM111" s="229"/>
      <c r="ON111" s="229"/>
      <c r="OO111" s="229"/>
      <c r="OP111" s="229"/>
      <c r="OQ111" s="229"/>
      <c r="OR111" s="229"/>
      <c r="OS111" s="229"/>
      <c r="OT111" s="229"/>
      <c r="OU111" s="229"/>
      <c r="OV111" s="229"/>
      <c r="OW111" s="229"/>
      <c r="OX111" s="229"/>
      <c r="OY111" s="229"/>
      <c r="OZ111" s="229"/>
      <c r="PA111" s="229"/>
      <c r="PB111" s="229"/>
      <c r="PC111" s="229"/>
      <c r="PD111" s="229"/>
      <c r="PE111" s="229"/>
      <c r="PF111" s="229"/>
      <c r="PG111" s="229"/>
      <c r="PH111" s="229"/>
      <c r="PI111" s="229"/>
      <c r="PJ111" s="229"/>
      <c r="PK111" s="229"/>
      <c r="PL111" s="229"/>
      <c r="PM111" s="229"/>
      <c r="PN111" s="229"/>
      <c r="PO111" s="229"/>
      <c r="PP111" s="229"/>
      <c r="PQ111" s="229"/>
      <c r="PR111" s="229"/>
      <c r="PS111" s="229"/>
      <c r="PT111" s="229"/>
      <c r="PU111" s="229"/>
      <c r="PV111" s="229"/>
      <c r="PW111" s="229"/>
      <c r="PX111" s="229"/>
      <c r="PY111" s="229"/>
      <c r="PZ111" s="229"/>
      <c r="QA111" s="229"/>
      <c r="QB111" s="229"/>
      <c r="QC111" s="229"/>
      <c r="QD111" s="229"/>
      <c r="QE111" s="229"/>
      <c r="QF111" s="229"/>
      <c r="QG111" s="229"/>
      <c r="QH111" s="229"/>
      <c r="QI111" s="229"/>
      <c r="QJ111" s="229"/>
      <c r="QK111" s="229"/>
      <c r="QL111" s="229"/>
      <c r="QM111" s="229"/>
      <c r="QN111" s="229"/>
      <c r="QO111" s="229"/>
      <c r="QP111" s="229"/>
      <c r="QQ111" s="229"/>
      <c r="QR111" s="229"/>
      <c r="QS111" s="229"/>
      <c r="QT111" s="229"/>
      <c r="QU111" s="229"/>
      <c r="QV111" s="229"/>
      <c r="QW111" s="229"/>
      <c r="QX111" s="229"/>
      <c r="QY111" s="229"/>
      <c r="QZ111" s="229"/>
      <c r="RA111" s="229"/>
      <c r="RB111" s="229"/>
      <c r="RC111" s="229"/>
      <c r="RD111" s="229"/>
      <c r="RE111" s="229"/>
      <c r="RF111" s="229"/>
      <c r="RG111" s="229"/>
      <c r="RH111" s="229"/>
      <c r="RI111" s="229"/>
      <c r="RJ111" s="229"/>
      <c r="RK111" s="229"/>
      <c r="RL111" s="229"/>
      <c r="RM111" s="229"/>
      <c r="RN111" s="229"/>
      <c r="RO111" s="229"/>
      <c r="RP111" s="229"/>
      <c r="RQ111" s="229"/>
      <c r="RR111" s="229"/>
      <c r="RS111" s="229"/>
      <c r="RT111" s="229"/>
      <c r="RU111" s="229"/>
      <c r="RV111" s="229"/>
      <c r="RW111" s="229"/>
      <c r="RX111" s="229"/>
      <c r="RY111" s="229"/>
      <c r="RZ111" s="229"/>
      <c r="SA111" s="229"/>
      <c r="SB111" s="229"/>
      <c r="SC111" s="229"/>
      <c r="SD111" s="229"/>
      <c r="SE111" s="229"/>
      <c r="SF111" s="229"/>
      <c r="SG111" s="229"/>
      <c r="SH111" s="229"/>
      <c r="SI111" s="229"/>
      <c r="SJ111" s="229"/>
      <c r="SK111" s="229"/>
      <c r="SL111" s="229"/>
      <c r="SM111" s="229"/>
      <c r="SN111" s="229"/>
      <c r="SO111" s="229"/>
      <c r="SP111" s="229"/>
      <c r="SQ111" s="229"/>
      <c r="SR111" s="229"/>
      <c r="SS111" s="229"/>
      <c r="ST111" s="229"/>
      <c r="SU111" s="229"/>
      <c r="SV111" s="229"/>
      <c r="SW111" s="229"/>
      <c r="SX111" s="229"/>
      <c r="SY111" s="229"/>
      <c r="SZ111" s="229"/>
      <c r="TA111" s="229"/>
      <c r="TB111" s="229"/>
      <c r="TC111" s="229"/>
      <c r="TD111" s="229"/>
      <c r="TE111" s="229"/>
      <c r="TF111" s="229"/>
      <c r="TG111" s="229"/>
      <c r="TH111" s="229"/>
      <c r="TI111" s="229"/>
      <c r="TJ111" s="229"/>
      <c r="TK111" s="229"/>
      <c r="TL111" s="229"/>
      <c r="TM111" s="229"/>
      <c r="TN111" s="229"/>
      <c r="TO111" s="229"/>
      <c r="TP111" s="229"/>
      <c r="TQ111" s="229"/>
      <c r="TR111" s="229"/>
      <c r="TS111" s="229"/>
      <c r="TT111" s="229"/>
      <c r="TU111" s="229"/>
      <c r="TV111" s="229"/>
      <c r="TW111" s="229"/>
      <c r="TX111" s="229"/>
      <c r="TY111" s="229"/>
      <c r="TZ111" s="229"/>
      <c r="UA111" s="229"/>
      <c r="UB111" s="229"/>
      <c r="UC111" s="229"/>
      <c r="UD111" s="229"/>
      <c r="UE111" s="229"/>
      <c r="UF111" s="229"/>
      <c r="UG111" s="229"/>
      <c r="UH111" s="229"/>
      <c r="UI111" s="229"/>
      <c r="UJ111" s="229"/>
      <c r="UK111" s="229"/>
      <c r="UL111" s="229"/>
      <c r="UM111" s="229"/>
      <c r="UN111" s="229"/>
      <c r="UO111" s="229"/>
      <c r="UP111" s="229"/>
      <c r="UQ111" s="229"/>
      <c r="UR111" s="229"/>
      <c r="US111" s="229"/>
      <c r="UT111" s="229"/>
      <c r="UU111" s="229"/>
      <c r="UV111" s="229"/>
      <c r="UW111" s="229"/>
      <c r="UX111" s="229"/>
      <c r="UY111" s="229"/>
      <c r="UZ111" s="229"/>
      <c r="VA111" s="229"/>
      <c r="VB111" s="229"/>
      <c r="VC111" s="229"/>
      <c r="VD111" s="229"/>
      <c r="VE111" s="229"/>
      <c r="VF111" s="229"/>
      <c r="VG111" s="229"/>
      <c r="VH111" s="229"/>
      <c r="VI111" s="229"/>
      <c r="VJ111" s="229"/>
      <c r="VK111" s="229"/>
      <c r="VL111" s="229"/>
      <c r="VM111" s="229"/>
      <c r="VN111" s="229"/>
      <c r="VO111" s="229"/>
      <c r="VP111" s="229"/>
      <c r="VQ111" s="229"/>
      <c r="VR111" s="229"/>
      <c r="VS111" s="229"/>
      <c r="VT111" s="229"/>
      <c r="VU111" s="229"/>
      <c r="VV111" s="229"/>
      <c r="VW111" s="229"/>
      <c r="VX111" s="229"/>
      <c r="VY111" s="229"/>
      <c r="VZ111" s="229"/>
      <c r="WA111" s="229"/>
      <c r="WB111" s="229"/>
      <c r="WC111" s="229"/>
      <c r="WD111" s="229"/>
      <c r="WE111" s="229"/>
      <c r="WF111" s="229"/>
      <c r="WG111" s="229"/>
      <c r="WH111" s="229"/>
      <c r="WI111" s="229"/>
      <c r="WJ111" s="229"/>
      <c r="WK111" s="229"/>
      <c r="WL111" s="229"/>
      <c r="WM111" s="229"/>
      <c r="WN111" s="229"/>
      <c r="WO111" s="229"/>
      <c r="WP111" s="229"/>
      <c r="WQ111" s="229"/>
      <c r="WR111" s="229"/>
      <c r="WS111" s="229"/>
      <c r="WT111" s="229"/>
      <c r="WU111" s="229"/>
      <c r="WV111" s="229"/>
      <c r="WW111" s="229"/>
      <c r="WX111" s="229"/>
      <c r="WY111" s="229"/>
      <c r="WZ111" s="229"/>
      <c r="XA111" s="229"/>
      <c r="XB111" s="229"/>
      <c r="XC111" s="229"/>
      <c r="XD111" s="229"/>
      <c r="XE111" s="229"/>
      <c r="XF111" s="229"/>
      <c r="XG111" s="229"/>
      <c r="XH111" s="229"/>
      <c r="XI111" s="229"/>
      <c r="XJ111" s="229"/>
      <c r="XK111" s="229"/>
      <c r="XL111" s="229"/>
      <c r="XM111" s="229"/>
      <c r="XN111" s="229"/>
      <c r="XO111" s="229"/>
      <c r="XP111" s="229"/>
      <c r="XQ111" s="229"/>
      <c r="XR111" s="229"/>
      <c r="XS111" s="229"/>
      <c r="XT111" s="229"/>
      <c r="XU111" s="229"/>
      <c r="XV111" s="229"/>
      <c r="XW111" s="229"/>
      <c r="XX111" s="229"/>
      <c r="XY111" s="229"/>
      <c r="XZ111" s="229"/>
      <c r="YA111" s="229"/>
      <c r="YB111" s="229"/>
      <c r="YC111" s="229"/>
      <c r="YD111" s="229"/>
      <c r="YE111" s="229"/>
      <c r="YF111" s="229"/>
      <c r="YG111" s="229"/>
      <c r="YH111" s="229"/>
      <c r="YI111" s="229"/>
      <c r="YJ111" s="229"/>
      <c r="YK111" s="229"/>
      <c r="YL111" s="229"/>
      <c r="YM111" s="229"/>
      <c r="YN111" s="229"/>
      <c r="YO111" s="229"/>
      <c r="YP111" s="229"/>
      <c r="YQ111" s="229"/>
      <c r="YR111" s="229"/>
      <c r="YS111" s="229"/>
      <c r="YT111" s="229"/>
      <c r="YU111" s="229"/>
      <c r="YV111" s="229"/>
      <c r="YW111" s="229"/>
      <c r="YX111" s="229"/>
      <c r="YY111" s="229"/>
      <c r="YZ111" s="229"/>
      <c r="ZA111" s="229"/>
      <c r="ZB111" s="229"/>
      <c r="ZC111" s="229"/>
      <c r="ZD111" s="229"/>
      <c r="ZE111" s="229"/>
      <c r="ZF111" s="229"/>
      <c r="ZG111" s="229"/>
      <c r="ZH111" s="229"/>
      <c r="ZI111" s="229"/>
      <c r="ZJ111" s="229"/>
      <c r="ZK111" s="229"/>
      <c r="ZL111" s="229"/>
      <c r="ZM111" s="229"/>
      <c r="ZN111" s="229"/>
      <c r="ZO111" s="229"/>
      <c r="ZP111" s="229"/>
      <c r="ZQ111" s="229"/>
      <c r="ZR111" s="229"/>
      <c r="ZS111" s="229"/>
      <c r="ZT111" s="229"/>
      <c r="ZU111" s="229"/>
      <c r="ZV111" s="229"/>
      <c r="ZW111" s="229"/>
      <c r="ZX111" s="229"/>
      <c r="ZY111" s="229"/>
      <c r="ZZ111" s="229"/>
      <c r="AAA111" s="229"/>
      <c r="AAB111" s="229"/>
      <c r="AAC111" s="229"/>
      <c r="AAD111" s="229"/>
      <c r="AAE111" s="229"/>
      <c r="AAF111" s="229"/>
      <c r="AAG111" s="229"/>
      <c r="AAH111" s="229"/>
      <c r="AAI111" s="229"/>
      <c r="AAJ111" s="229"/>
      <c r="AAK111" s="229"/>
      <c r="AAL111" s="229"/>
      <c r="AAM111" s="229"/>
      <c r="AAN111" s="229"/>
      <c r="AAO111" s="229"/>
      <c r="AAP111" s="229"/>
      <c r="AAQ111" s="229"/>
      <c r="AAR111" s="229"/>
      <c r="AAS111" s="229"/>
      <c r="AAT111" s="229"/>
      <c r="AAU111" s="229"/>
      <c r="AAV111" s="229"/>
      <c r="AAW111" s="229"/>
      <c r="AAX111" s="229"/>
      <c r="AAY111" s="229"/>
      <c r="AAZ111" s="229"/>
      <c r="ABA111" s="229"/>
      <c r="ABB111" s="229"/>
      <c r="ABC111" s="229"/>
      <c r="ABD111" s="229"/>
      <c r="ABE111" s="229"/>
      <c r="ABF111" s="229"/>
      <c r="ABG111" s="229"/>
      <c r="ABH111" s="229"/>
      <c r="ABI111" s="229"/>
      <c r="ABJ111" s="229"/>
      <c r="ABK111" s="229"/>
      <c r="ABL111" s="229"/>
      <c r="ABM111" s="229"/>
      <c r="ABN111" s="229"/>
      <c r="ABO111" s="229"/>
      <c r="ABP111" s="229"/>
      <c r="ABQ111" s="229"/>
      <c r="ABR111" s="229"/>
      <c r="ABS111" s="229"/>
      <c r="ABT111" s="229"/>
      <c r="ABU111" s="229"/>
      <c r="ABV111" s="229"/>
      <c r="ABW111" s="229"/>
      <c r="ABX111" s="229"/>
      <c r="ABY111" s="229"/>
      <c r="ABZ111" s="229"/>
      <c r="ACA111" s="229"/>
      <c r="ACB111" s="229"/>
      <c r="ACC111" s="229"/>
      <c r="ACD111" s="229"/>
      <c r="ACE111" s="229"/>
      <c r="ACF111" s="229"/>
      <c r="ACG111" s="229"/>
      <c r="ACH111" s="229"/>
      <c r="ACI111" s="229"/>
      <c r="ACJ111" s="229"/>
      <c r="ACK111" s="229"/>
      <c r="ACL111" s="229"/>
      <c r="ACM111" s="229"/>
      <c r="ACN111" s="229"/>
      <c r="ACO111" s="229"/>
      <c r="ACP111" s="229"/>
      <c r="ACQ111" s="229"/>
      <c r="ACR111" s="229"/>
      <c r="ACS111" s="229"/>
      <c r="ACT111" s="229"/>
      <c r="ACU111" s="229"/>
      <c r="ACV111" s="229"/>
      <c r="ACW111" s="229"/>
      <c r="ACX111" s="229"/>
      <c r="ACY111" s="229"/>
      <c r="ACZ111" s="229"/>
      <c r="ADA111" s="229"/>
      <c r="ADB111" s="229"/>
      <c r="ADC111" s="229"/>
      <c r="ADD111" s="229"/>
      <c r="ADE111" s="229"/>
      <c r="ADF111" s="229"/>
      <c r="ADG111" s="229"/>
      <c r="ADH111" s="229"/>
      <c r="ADI111" s="229"/>
      <c r="ADJ111" s="229"/>
      <c r="ADK111" s="229"/>
      <c r="ADL111" s="229"/>
      <c r="ADM111" s="229"/>
      <c r="ADN111" s="229"/>
      <c r="ADO111" s="229"/>
      <c r="ADP111" s="229"/>
      <c r="ADQ111" s="229"/>
      <c r="ADR111" s="229"/>
      <c r="ADS111" s="229"/>
      <c r="ADT111" s="229"/>
      <c r="ADU111" s="229"/>
      <c r="ADV111" s="229"/>
      <c r="ADW111" s="229"/>
      <c r="ADX111" s="229"/>
      <c r="ADY111" s="229"/>
      <c r="ADZ111" s="229"/>
      <c r="AEA111" s="229"/>
      <c r="AEB111" s="229"/>
      <c r="AEC111" s="229"/>
      <c r="AED111" s="229"/>
      <c r="AEE111" s="229"/>
      <c r="AEF111" s="229"/>
      <c r="AEG111" s="229"/>
      <c r="AEH111" s="229"/>
      <c r="AEI111" s="229"/>
      <c r="AEJ111" s="229"/>
      <c r="AEK111" s="229"/>
      <c r="AEL111" s="229"/>
      <c r="AEM111" s="229"/>
      <c r="AEN111" s="229"/>
      <c r="AEO111" s="229"/>
      <c r="AEP111" s="229"/>
      <c r="AEQ111" s="229"/>
      <c r="AER111" s="229"/>
      <c r="AES111" s="229"/>
      <c r="AET111" s="229"/>
      <c r="AEU111" s="229"/>
      <c r="AEV111" s="229"/>
      <c r="AEW111" s="229"/>
      <c r="AEX111" s="229"/>
      <c r="AEY111" s="229"/>
      <c r="AEZ111" s="229"/>
      <c r="AFA111" s="229"/>
      <c r="AFB111" s="229"/>
      <c r="AFC111" s="229"/>
      <c r="AFD111" s="229"/>
      <c r="AFE111" s="229"/>
      <c r="AFF111" s="229"/>
      <c r="AFG111" s="229"/>
      <c r="AFH111" s="229"/>
      <c r="AFI111" s="229"/>
      <c r="AFJ111" s="229"/>
      <c r="AFK111" s="229"/>
      <c r="AFL111" s="229"/>
      <c r="AFM111" s="229"/>
      <c r="AFN111" s="229"/>
      <c r="AFO111" s="229"/>
      <c r="AFP111" s="229"/>
      <c r="AFQ111" s="229"/>
      <c r="AFR111" s="229"/>
      <c r="AFS111" s="229"/>
      <c r="AFT111" s="229"/>
      <c r="AFU111" s="229"/>
      <c r="AFV111" s="229"/>
      <c r="AFW111" s="229"/>
      <c r="AFX111" s="229"/>
      <c r="AFY111" s="229"/>
      <c r="AFZ111" s="229"/>
      <c r="AGA111" s="229"/>
      <c r="AGB111" s="229"/>
      <c r="AGC111" s="229"/>
      <c r="AGD111" s="229"/>
      <c r="AGE111" s="229"/>
      <c r="AGF111" s="229"/>
      <c r="AGG111" s="229"/>
      <c r="AGH111" s="229"/>
      <c r="AGI111" s="229"/>
      <c r="AGJ111" s="229"/>
      <c r="AGK111" s="229"/>
      <c r="AGL111" s="229"/>
      <c r="AGM111" s="229"/>
      <c r="AGN111" s="229"/>
      <c r="AGO111" s="229"/>
      <c r="AGP111" s="229"/>
      <c r="AGQ111" s="229"/>
      <c r="AGR111" s="229"/>
      <c r="AGS111" s="229"/>
      <c r="AGT111" s="229"/>
      <c r="AGU111" s="229"/>
      <c r="AGV111" s="229"/>
      <c r="AGW111" s="229"/>
      <c r="AGX111" s="229"/>
      <c r="AGY111" s="229"/>
      <c r="AGZ111" s="229"/>
      <c r="AHA111" s="229"/>
      <c r="AHB111" s="229"/>
      <c r="AHC111" s="229"/>
      <c r="AHD111" s="229"/>
      <c r="AHE111" s="229"/>
      <c r="AHF111" s="229"/>
      <c r="AHG111" s="229"/>
      <c r="AHH111" s="229"/>
      <c r="AHI111" s="229"/>
      <c r="AHJ111" s="229"/>
      <c r="AHK111" s="229"/>
      <c r="AHL111" s="229"/>
      <c r="AHM111" s="229"/>
      <c r="AHN111" s="229"/>
      <c r="AHO111" s="229"/>
      <c r="AHP111" s="229"/>
      <c r="AHQ111" s="229"/>
      <c r="AHR111" s="229"/>
      <c r="AHS111" s="229"/>
      <c r="AHT111" s="229"/>
      <c r="AHU111" s="229"/>
      <c r="AHV111" s="229"/>
      <c r="AHW111" s="229"/>
      <c r="AHX111" s="229"/>
      <c r="AHY111" s="229"/>
      <c r="AHZ111" s="229"/>
      <c r="AIA111" s="229"/>
      <c r="AIB111" s="229"/>
      <c r="AIC111" s="229"/>
      <c r="AID111" s="229"/>
      <c r="AIE111" s="229"/>
      <c r="AIF111" s="229"/>
      <c r="AIG111" s="229"/>
      <c r="AIH111" s="229"/>
      <c r="AII111" s="229"/>
      <c r="AIJ111" s="229"/>
      <c r="AIK111" s="229"/>
      <c r="AIL111" s="229"/>
      <c r="AIM111" s="229"/>
      <c r="AIN111" s="229"/>
      <c r="AIO111" s="229"/>
      <c r="AIP111" s="229"/>
      <c r="AIQ111" s="229"/>
      <c r="AIR111" s="229"/>
      <c r="AIS111" s="229"/>
      <c r="AIT111" s="229"/>
      <c r="AIU111" s="229"/>
      <c r="AIV111" s="229"/>
      <c r="AIW111" s="229"/>
      <c r="AIX111" s="229"/>
      <c r="AIY111" s="229"/>
      <c r="AIZ111" s="229"/>
      <c r="AJA111" s="229"/>
      <c r="AJB111" s="229"/>
      <c r="AJC111" s="229"/>
      <c r="AJD111" s="229"/>
      <c r="AJE111" s="229"/>
      <c r="AJF111" s="229"/>
      <c r="AJG111" s="229"/>
      <c r="AJH111" s="229"/>
      <c r="AJI111" s="229"/>
      <c r="AJJ111" s="229"/>
      <c r="AJK111" s="229"/>
      <c r="AJL111" s="229"/>
      <c r="AJM111" s="229"/>
      <c r="AJN111" s="229"/>
      <c r="AJO111" s="229"/>
      <c r="AJP111" s="229"/>
      <c r="AJQ111" s="229"/>
      <c r="AJR111" s="229"/>
      <c r="AJS111" s="229"/>
      <c r="AJT111" s="229"/>
      <c r="AJU111" s="229"/>
      <c r="AJV111" s="229"/>
      <c r="AJW111" s="229"/>
      <c r="AJX111" s="229"/>
      <c r="AJY111" s="229"/>
      <c r="AJZ111" s="229"/>
      <c r="AKA111" s="229"/>
      <c r="AKB111" s="229"/>
      <c r="AKC111" s="229"/>
      <c r="AKD111" s="229"/>
      <c r="AKE111" s="229"/>
      <c r="AKF111" s="229"/>
      <c r="AKG111" s="229"/>
      <c r="AKH111" s="229"/>
      <c r="AKI111" s="229"/>
      <c r="AKJ111" s="229"/>
      <c r="AKK111" s="229"/>
      <c r="AKL111" s="229"/>
      <c r="AKM111" s="229"/>
      <c r="AKN111" s="229"/>
      <c r="AKO111" s="229"/>
      <c r="AKP111" s="229"/>
      <c r="AKQ111" s="229"/>
      <c r="AKR111" s="229"/>
      <c r="AKS111" s="229"/>
      <c r="AKT111" s="229"/>
      <c r="AKU111" s="229"/>
      <c r="AKV111" s="229"/>
      <c r="AKW111" s="229"/>
      <c r="AKX111" s="229"/>
      <c r="AKY111" s="229"/>
      <c r="AKZ111" s="229"/>
      <c r="ALA111" s="229"/>
      <c r="ALB111" s="229"/>
      <c r="ALC111" s="229"/>
      <c r="ALD111" s="229"/>
      <c r="ALE111" s="229"/>
      <c r="ALF111" s="229"/>
      <c r="ALG111" s="229"/>
      <c r="ALH111" s="229"/>
      <c r="ALI111" s="229"/>
      <c r="ALJ111" s="229"/>
      <c r="ALK111" s="229"/>
      <c r="ALL111" s="229"/>
      <c r="ALM111" s="229"/>
      <c r="ALN111" s="229"/>
      <c r="ALO111" s="229"/>
      <c r="ALP111" s="229"/>
      <c r="ALQ111" s="229"/>
      <c r="ALR111" s="229"/>
      <c r="ALS111" s="229"/>
      <c r="ALT111" s="229"/>
      <c r="ALU111" s="229"/>
      <c r="ALV111" s="229"/>
      <c r="ALW111" s="229"/>
      <c r="ALX111" s="229"/>
      <c r="ALY111" s="229"/>
      <c r="ALZ111" s="229"/>
      <c r="AMA111" s="229"/>
      <c r="AMB111" s="229"/>
      <c r="AMC111" s="229"/>
      <c r="AMD111" s="229"/>
      <c r="AME111" s="229"/>
      <c r="AMF111" s="229"/>
      <c r="AMG111" s="229"/>
      <c r="AMH111" s="229"/>
      <c r="AMI111" s="229"/>
      <c r="AMJ111" s="229"/>
      <c r="AMK111" s="229"/>
      <c r="AML111" s="229"/>
      <c r="AMM111" s="229"/>
      <c r="AMN111" s="229"/>
      <c r="AMO111" s="229"/>
      <c r="AMP111" s="229"/>
      <c r="AMQ111" s="229"/>
      <c r="AMR111" s="229"/>
      <c r="AMS111" s="229"/>
      <c r="AMT111" s="229"/>
      <c r="AMU111" s="229"/>
      <c r="AMV111" s="229"/>
      <c r="AMW111" s="229"/>
      <c r="AMX111" s="229"/>
      <c r="AMY111" s="229"/>
      <c r="AMZ111" s="229"/>
      <c r="ANA111" s="229"/>
      <c r="ANB111" s="229"/>
      <c r="ANC111" s="229"/>
      <c r="AND111" s="229"/>
      <c r="ANE111" s="229"/>
      <c r="ANF111" s="229"/>
      <c r="ANG111" s="229"/>
      <c r="ANH111" s="229"/>
      <c r="ANI111" s="229"/>
      <c r="ANJ111" s="229"/>
      <c r="ANK111" s="229"/>
      <c r="ANL111" s="229"/>
      <c r="ANM111" s="229"/>
      <c r="ANN111" s="229"/>
      <c r="ANO111" s="229"/>
      <c r="ANP111" s="229"/>
      <c r="ANQ111" s="229"/>
      <c r="ANR111" s="229"/>
      <c r="ANS111" s="229"/>
      <c r="ANT111" s="229"/>
      <c r="ANU111" s="229"/>
      <c r="ANV111" s="229"/>
      <c r="ANW111" s="229"/>
      <c r="ANX111" s="229"/>
      <c r="ANY111" s="229"/>
      <c r="ANZ111" s="229"/>
      <c r="AOA111" s="229"/>
      <c r="AOB111" s="229"/>
      <c r="AOC111" s="229"/>
      <c r="AOD111" s="229"/>
      <c r="AOE111" s="229"/>
      <c r="AOF111" s="229"/>
      <c r="AOG111" s="229"/>
      <c r="AOH111" s="229"/>
      <c r="AOI111" s="229"/>
      <c r="AOJ111" s="229"/>
      <c r="AOK111" s="229"/>
      <c r="AOL111" s="229"/>
      <c r="AOM111" s="229"/>
      <c r="AON111" s="229"/>
      <c r="AOO111" s="229"/>
      <c r="AOP111" s="229"/>
      <c r="AOQ111" s="229"/>
      <c r="AOR111" s="229"/>
      <c r="AOS111" s="229"/>
      <c r="AOT111" s="229"/>
      <c r="AOU111" s="229"/>
      <c r="AOV111" s="229"/>
      <c r="AOW111" s="229"/>
      <c r="AOX111" s="229"/>
      <c r="AOY111" s="229"/>
      <c r="AOZ111" s="229"/>
      <c r="APA111" s="229"/>
      <c r="APB111" s="229"/>
      <c r="APC111" s="229"/>
      <c r="APD111" s="229"/>
      <c r="APE111" s="229"/>
      <c r="APF111" s="229"/>
      <c r="APG111" s="229"/>
      <c r="APH111" s="229"/>
      <c r="API111" s="229"/>
      <c r="APJ111" s="229"/>
      <c r="APK111" s="229"/>
      <c r="APL111" s="229"/>
      <c r="APM111" s="229"/>
      <c r="APN111" s="229"/>
      <c r="APO111" s="229"/>
      <c r="APP111" s="229"/>
      <c r="APQ111" s="229"/>
      <c r="APR111" s="229"/>
      <c r="APS111" s="229"/>
      <c r="APT111" s="229"/>
      <c r="APU111" s="229"/>
      <c r="APV111" s="229"/>
      <c r="APW111" s="229"/>
      <c r="APX111" s="229"/>
      <c r="APY111" s="229"/>
      <c r="APZ111" s="229"/>
      <c r="AQA111" s="229"/>
      <c r="AQB111" s="229"/>
      <c r="AQC111" s="229"/>
      <c r="AQD111" s="229"/>
      <c r="AQE111" s="229"/>
      <c r="AQF111" s="229"/>
      <c r="AQG111" s="229"/>
      <c r="AQH111" s="229"/>
      <c r="AQI111" s="229"/>
      <c r="AQJ111" s="229"/>
      <c r="AQK111" s="229"/>
      <c r="AQL111" s="229"/>
      <c r="AQM111" s="229"/>
      <c r="AQN111" s="229"/>
      <c r="AQO111" s="229"/>
      <c r="AQP111" s="229"/>
      <c r="AQQ111" s="229"/>
      <c r="AQR111" s="229"/>
      <c r="AQS111" s="229"/>
      <c r="AQT111" s="229"/>
      <c r="AQU111" s="229"/>
      <c r="AQV111" s="229"/>
      <c r="AQW111" s="229"/>
      <c r="AQX111" s="229"/>
      <c r="AQY111" s="229"/>
      <c r="AQZ111" s="229"/>
      <c r="ARA111" s="229"/>
      <c r="ARB111" s="229"/>
      <c r="ARC111" s="229"/>
      <c r="ARD111" s="229"/>
      <c r="ARE111" s="229"/>
      <c r="ARF111" s="229"/>
      <c r="ARG111" s="229"/>
      <c r="ARH111" s="229"/>
      <c r="ARI111" s="229"/>
      <c r="ARJ111" s="229"/>
      <c r="ARK111" s="229"/>
      <c r="ARL111" s="229"/>
      <c r="ARM111" s="229"/>
      <c r="ARN111" s="229"/>
      <c r="ARO111" s="229"/>
      <c r="ARP111" s="229"/>
      <c r="ARQ111" s="229"/>
      <c r="ARR111" s="229"/>
      <c r="ARS111" s="229"/>
      <c r="ART111" s="229"/>
      <c r="ARU111" s="229"/>
      <c r="ARV111" s="229"/>
      <c r="ARW111" s="229"/>
      <c r="ARX111" s="229"/>
      <c r="ARY111" s="229"/>
      <c r="ARZ111" s="229"/>
      <c r="ASA111" s="229"/>
      <c r="ASB111" s="229"/>
      <c r="ASC111" s="229"/>
      <c r="ASD111" s="229"/>
      <c r="ASE111" s="229"/>
      <c r="ASF111" s="229"/>
      <c r="ASG111" s="229"/>
      <c r="ASH111" s="229"/>
      <c r="ASI111" s="229"/>
      <c r="ASJ111" s="229"/>
      <c r="ASK111" s="229"/>
      <c r="ASL111" s="229"/>
      <c r="ASM111" s="229"/>
      <c r="ASN111" s="229"/>
      <c r="ASO111" s="229"/>
      <c r="ASP111" s="229"/>
      <c r="ASQ111" s="229"/>
      <c r="ASR111" s="229"/>
      <c r="ASS111" s="229"/>
      <c r="AST111" s="229"/>
      <c r="ASU111" s="229"/>
      <c r="ASV111" s="229"/>
      <c r="ASW111" s="229"/>
      <c r="ASX111" s="229"/>
      <c r="ASY111" s="229"/>
      <c r="ASZ111" s="229"/>
      <c r="ATA111" s="229"/>
      <c r="ATB111" s="229"/>
      <c r="ATC111" s="229"/>
      <c r="ATD111" s="229"/>
      <c r="ATE111" s="229"/>
      <c r="ATF111" s="229"/>
      <c r="ATG111" s="229"/>
      <c r="ATH111" s="229"/>
      <c r="ATI111" s="229"/>
      <c r="ATJ111" s="229"/>
      <c r="ATK111" s="229"/>
      <c r="ATL111" s="229"/>
      <c r="ATM111" s="229"/>
      <c r="ATN111" s="229"/>
      <c r="ATO111" s="229"/>
      <c r="ATP111" s="229"/>
      <c r="ATQ111" s="229"/>
      <c r="ATR111" s="229"/>
      <c r="ATS111" s="229"/>
      <c r="ATT111" s="229"/>
      <c r="ATU111" s="229"/>
      <c r="ATV111" s="229"/>
      <c r="ATW111" s="229"/>
      <c r="ATX111" s="229"/>
      <c r="ATY111" s="229"/>
      <c r="ATZ111" s="229"/>
      <c r="AUA111" s="229"/>
      <c r="AUB111" s="229"/>
      <c r="AUC111" s="229"/>
      <c r="AUD111" s="229"/>
      <c r="AUE111" s="229"/>
      <c r="AUF111" s="229"/>
      <c r="AUG111" s="229"/>
      <c r="AUH111" s="229"/>
      <c r="AUI111" s="229"/>
      <c r="AUJ111" s="229"/>
      <c r="AUK111" s="229"/>
      <c r="AUL111" s="229"/>
      <c r="AUM111" s="229"/>
      <c r="AUN111" s="229"/>
      <c r="AUO111" s="229"/>
      <c r="AUP111" s="229"/>
      <c r="AUQ111" s="229"/>
      <c r="AUR111" s="229"/>
      <c r="AUS111" s="229"/>
      <c r="AUT111" s="229"/>
      <c r="AUU111" s="229"/>
      <c r="AUV111" s="229"/>
      <c r="AUW111" s="229"/>
      <c r="AUX111" s="229"/>
      <c r="AUY111" s="229"/>
      <c r="AUZ111" s="229"/>
      <c r="AVA111" s="229"/>
      <c r="AVB111" s="229"/>
      <c r="AVC111" s="229"/>
      <c r="AVD111" s="229"/>
      <c r="AVE111" s="229"/>
      <c r="AVF111" s="229"/>
      <c r="AVG111" s="229"/>
      <c r="AVH111" s="229"/>
      <c r="AVI111" s="229"/>
      <c r="AVJ111" s="229"/>
      <c r="AVK111" s="229"/>
      <c r="AVL111" s="229"/>
      <c r="AVM111" s="229"/>
      <c r="AVN111" s="229"/>
      <c r="AVO111" s="229"/>
      <c r="AVP111" s="229"/>
      <c r="AVQ111" s="229"/>
      <c r="AVR111" s="229"/>
      <c r="AVS111" s="229"/>
      <c r="AVT111" s="229"/>
      <c r="AVU111" s="229"/>
      <c r="AVV111" s="229"/>
      <c r="AVW111" s="229"/>
      <c r="AVX111" s="229"/>
      <c r="AVY111" s="229"/>
      <c r="AVZ111" s="229"/>
      <c r="AWA111" s="229"/>
      <c r="AWB111" s="229"/>
      <c r="AWC111" s="229"/>
      <c r="AWD111" s="229"/>
      <c r="AWE111" s="229"/>
      <c r="AWF111" s="229"/>
      <c r="AWG111" s="229"/>
      <c r="AWH111" s="229"/>
      <c r="AWI111" s="229"/>
      <c r="AWJ111" s="229"/>
      <c r="AWK111" s="229"/>
      <c r="AWL111" s="229"/>
      <c r="AWM111" s="229"/>
      <c r="AWN111" s="229"/>
      <c r="AWO111" s="229"/>
      <c r="AWP111" s="229"/>
      <c r="AWQ111" s="229"/>
      <c r="AWR111" s="229"/>
      <c r="AWS111" s="229"/>
      <c r="AWT111" s="229"/>
      <c r="AWU111" s="229"/>
      <c r="AWV111" s="229"/>
      <c r="AWW111" s="229"/>
      <c r="AWX111" s="229"/>
      <c r="AWY111" s="229"/>
      <c r="AWZ111" s="229"/>
      <c r="AXA111" s="229"/>
      <c r="AXB111" s="229"/>
      <c r="AXC111" s="229"/>
      <c r="AXD111" s="229"/>
      <c r="AXE111" s="229"/>
      <c r="AXF111" s="229"/>
      <c r="AXG111" s="229"/>
      <c r="AXH111" s="229"/>
      <c r="AXI111" s="229"/>
      <c r="AXJ111" s="229"/>
      <c r="AXK111" s="229"/>
      <c r="AXL111" s="229"/>
      <c r="AXM111" s="229"/>
      <c r="AXN111" s="229"/>
      <c r="AXO111" s="229"/>
      <c r="AXP111" s="229"/>
      <c r="AXQ111" s="229"/>
      <c r="AXR111" s="229"/>
      <c r="AXS111" s="229"/>
      <c r="AXT111" s="229"/>
      <c r="AXU111" s="229"/>
      <c r="AXV111" s="229"/>
      <c r="AXW111" s="229"/>
      <c r="AXX111" s="229"/>
      <c r="AXY111" s="229"/>
      <c r="AXZ111" s="229"/>
      <c r="AYA111" s="229"/>
      <c r="AYB111" s="229"/>
      <c r="AYC111" s="229"/>
      <c r="AYD111" s="229"/>
      <c r="AYE111" s="229"/>
      <c r="AYF111" s="229"/>
      <c r="AYG111" s="229"/>
      <c r="AYH111" s="229"/>
      <c r="AYI111" s="229"/>
      <c r="AYJ111" s="229"/>
      <c r="AYK111" s="229"/>
      <c r="AYL111" s="229"/>
      <c r="AYM111" s="229"/>
      <c r="AYN111" s="229"/>
      <c r="AYO111" s="229"/>
      <c r="AYP111" s="229"/>
      <c r="AYQ111" s="229"/>
      <c r="AYR111" s="229"/>
      <c r="AYS111" s="229"/>
      <c r="AYT111" s="229"/>
      <c r="AYU111" s="229"/>
      <c r="AYV111" s="229"/>
      <c r="AYW111" s="229"/>
      <c r="AYX111" s="229"/>
      <c r="AYY111" s="229"/>
      <c r="AYZ111" s="229"/>
      <c r="AZA111" s="229"/>
      <c r="AZB111" s="229"/>
      <c r="AZC111" s="229"/>
      <c r="AZD111" s="229"/>
      <c r="AZE111" s="229"/>
      <c r="AZF111" s="229"/>
      <c r="AZG111" s="229"/>
      <c r="AZH111" s="229"/>
      <c r="AZI111" s="229"/>
      <c r="AZJ111" s="229"/>
      <c r="AZK111" s="229"/>
      <c r="AZL111" s="229"/>
      <c r="AZM111" s="229"/>
      <c r="AZN111" s="229"/>
      <c r="AZO111" s="229"/>
      <c r="AZP111" s="229"/>
      <c r="AZQ111" s="229"/>
      <c r="AZR111" s="229"/>
      <c r="AZS111" s="229"/>
      <c r="AZT111" s="229"/>
      <c r="AZU111" s="229"/>
      <c r="AZV111" s="229"/>
      <c r="AZW111" s="229"/>
      <c r="AZX111" s="229"/>
      <c r="AZY111" s="229"/>
      <c r="AZZ111" s="229"/>
      <c r="BAA111" s="229"/>
      <c r="BAB111" s="229"/>
      <c r="BAC111" s="229"/>
      <c r="BAD111" s="229"/>
      <c r="BAE111" s="229"/>
      <c r="BAF111" s="229"/>
      <c r="BAG111" s="229"/>
      <c r="BAH111" s="229"/>
      <c r="BAI111" s="229"/>
      <c r="BAJ111" s="229"/>
      <c r="BAK111" s="229"/>
      <c r="BAL111" s="229"/>
      <c r="BAM111" s="229"/>
      <c r="BAN111" s="229"/>
      <c r="BAO111" s="229"/>
      <c r="BAP111" s="229"/>
      <c r="BAQ111" s="229"/>
      <c r="BAR111" s="229"/>
      <c r="BAS111" s="229"/>
      <c r="BAT111" s="229"/>
      <c r="BAU111" s="229"/>
      <c r="BAV111" s="229"/>
      <c r="BAW111" s="229"/>
      <c r="BAX111" s="229"/>
      <c r="BAY111" s="229"/>
      <c r="BAZ111" s="229"/>
      <c r="BBA111" s="229"/>
      <c r="BBB111" s="229"/>
      <c r="BBC111" s="229"/>
      <c r="BBD111" s="229"/>
      <c r="BBE111" s="229"/>
      <c r="BBF111" s="229"/>
      <c r="BBG111" s="229"/>
      <c r="BBH111" s="229"/>
      <c r="BBI111" s="229"/>
      <c r="BBJ111" s="229"/>
      <c r="BBK111" s="229"/>
      <c r="BBL111" s="229"/>
      <c r="BBM111" s="229"/>
      <c r="BBN111" s="229"/>
      <c r="BBO111" s="229"/>
      <c r="BBP111" s="229"/>
      <c r="BBQ111" s="229"/>
      <c r="BBR111" s="229"/>
      <c r="BBS111" s="229"/>
      <c r="BBT111" s="229"/>
      <c r="BBU111" s="229"/>
      <c r="BBV111" s="229"/>
      <c r="BBW111" s="229"/>
      <c r="BBX111" s="229"/>
      <c r="BBY111" s="229"/>
      <c r="BBZ111" s="229"/>
      <c r="BCA111" s="229"/>
      <c r="BCB111" s="229"/>
      <c r="BCC111" s="229"/>
      <c r="BCD111" s="229"/>
      <c r="BCE111" s="229"/>
      <c r="BCF111" s="229"/>
      <c r="BCG111" s="229"/>
      <c r="BCH111" s="229"/>
      <c r="BCI111" s="229"/>
      <c r="BCJ111" s="229"/>
      <c r="BCK111" s="229"/>
      <c r="BCL111" s="229"/>
      <c r="BCM111" s="229"/>
      <c r="BCN111" s="229"/>
      <c r="BCO111" s="229"/>
      <c r="BCP111" s="229"/>
      <c r="BCQ111" s="229"/>
      <c r="BCR111" s="229"/>
      <c r="BCS111" s="229"/>
      <c r="BCT111" s="229"/>
      <c r="BCU111" s="229"/>
      <c r="BCV111" s="229"/>
      <c r="BCW111" s="229"/>
      <c r="BCX111" s="229"/>
      <c r="BCY111" s="229"/>
      <c r="BCZ111" s="229"/>
      <c r="BDA111" s="229"/>
      <c r="BDB111" s="229"/>
      <c r="BDC111" s="229"/>
      <c r="BDD111" s="229"/>
      <c r="BDE111" s="229"/>
      <c r="BDF111" s="229"/>
      <c r="BDG111" s="229"/>
      <c r="BDH111" s="229"/>
      <c r="BDI111" s="229"/>
      <c r="BDJ111" s="229"/>
      <c r="BDK111" s="229"/>
      <c r="BDL111" s="229"/>
      <c r="BDM111" s="229"/>
      <c r="BDN111" s="229"/>
      <c r="BDO111" s="229"/>
      <c r="BDP111" s="229"/>
      <c r="BDQ111" s="229"/>
      <c r="BDR111" s="229"/>
      <c r="BDS111" s="229"/>
      <c r="BDT111" s="229"/>
      <c r="BDU111" s="229"/>
      <c r="BDV111" s="229"/>
      <c r="BDW111" s="229"/>
      <c r="BDX111" s="229"/>
      <c r="BDY111" s="229"/>
      <c r="BDZ111" s="229"/>
      <c r="BEA111" s="229"/>
      <c r="BEB111" s="229"/>
      <c r="BEC111" s="229"/>
      <c r="BED111" s="229"/>
      <c r="BEE111" s="229"/>
      <c r="BEF111" s="229"/>
      <c r="BEG111" s="229"/>
      <c r="BEH111" s="229"/>
      <c r="BEI111" s="229"/>
      <c r="BEJ111" s="229"/>
      <c r="BEK111" s="229"/>
      <c r="BEL111" s="229"/>
      <c r="BEM111" s="229"/>
      <c r="BEN111" s="229"/>
      <c r="BEO111" s="229"/>
      <c r="BEP111" s="229"/>
      <c r="BEQ111" s="229"/>
      <c r="BER111" s="229"/>
      <c r="BES111" s="229"/>
      <c r="BET111" s="229"/>
      <c r="BEU111" s="229"/>
      <c r="BEV111" s="229"/>
      <c r="BEW111" s="229"/>
      <c r="BEX111" s="229"/>
      <c r="BEY111" s="229"/>
      <c r="BEZ111" s="229"/>
      <c r="BFA111" s="229"/>
      <c r="BFB111" s="229"/>
      <c r="BFC111" s="229"/>
      <c r="BFD111" s="229"/>
      <c r="BFE111" s="229"/>
      <c r="BFF111" s="229"/>
      <c r="BFG111" s="229"/>
      <c r="BFH111" s="229"/>
      <c r="BFI111" s="229"/>
      <c r="BFJ111" s="229"/>
      <c r="BFK111" s="229"/>
      <c r="BFL111" s="229"/>
      <c r="BFM111" s="229"/>
      <c r="BFN111" s="229"/>
      <c r="BFO111" s="229"/>
      <c r="BFP111" s="229"/>
      <c r="BFQ111" s="229"/>
      <c r="BFR111" s="229"/>
      <c r="BFS111" s="229"/>
      <c r="BFT111" s="229"/>
      <c r="BFU111" s="229"/>
      <c r="BFV111" s="229"/>
      <c r="BFW111" s="229"/>
      <c r="BFX111" s="229"/>
      <c r="BFY111" s="229"/>
      <c r="BFZ111" s="229"/>
      <c r="BGA111" s="229"/>
      <c r="BGB111" s="229"/>
      <c r="BGC111" s="229"/>
      <c r="BGD111" s="229"/>
      <c r="BGE111" s="229"/>
      <c r="BGF111" s="229"/>
      <c r="BGG111" s="229"/>
      <c r="BGH111" s="229"/>
      <c r="BGI111" s="229"/>
      <c r="BGJ111" s="229"/>
      <c r="BGK111" s="229"/>
      <c r="BGL111" s="229"/>
      <c r="BGM111" s="229"/>
      <c r="BGN111" s="229"/>
      <c r="BGO111" s="229"/>
      <c r="BGP111" s="229"/>
      <c r="BGQ111" s="229"/>
      <c r="BGR111" s="229"/>
      <c r="BGS111" s="229"/>
      <c r="BGT111" s="229"/>
      <c r="BGU111" s="229"/>
      <c r="BGV111" s="229"/>
      <c r="BGW111" s="229"/>
      <c r="BGX111" s="229"/>
      <c r="BGY111" s="229"/>
      <c r="BGZ111" s="229"/>
      <c r="BHA111" s="229"/>
      <c r="BHB111" s="229"/>
      <c r="BHC111" s="229"/>
      <c r="BHD111" s="229"/>
      <c r="BHE111" s="229"/>
      <c r="BHF111" s="229"/>
      <c r="BHG111" s="229"/>
      <c r="BHH111" s="229"/>
      <c r="BHI111" s="229"/>
      <c r="BHJ111" s="229"/>
      <c r="BHK111" s="229"/>
      <c r="BHL111" s="229"/>
      <c r="BHM111" s="229"/>
      <c r="BHN111" s="229"/>
      <c r="BHO111" s="229"/>
      <c r="BHP111" s="229"/>
      <c r="BHQ111" s="229"/>
      <c r="BHR111" s="229"/>
      <c r="BHS111" s="229"/>
      <c r="BHT111" s="229"/>
      <c r="BHU111" s="229"/>
      <c r="BHV111" s="229"/>
      <c r="BHW111" s="229"/>
      <c r="BHX111" s="229"/>
      <c r="BHY111" s="229"/>
      <c r="BHZ111" s="229"/>
      <c r="BIA111" s="229"/>
      <c r="BIB111" s="229"/>
      <c r="BIC111" s="229"/>
      <c r="BID111" s="229"/>
      <c r="BIE111" s="229"/>
      <c r="BIF111" s="229"/>
      <c r="BIG111" s="229"/>
      <c r="BIH111" s="229"/>
      <c r="BII111" s="229"/>
      <c r="BIJ111" s="229"/>
      <c r="BIK111" s="229"/>
      <c r="BIL111" s="229"/>
      <c r="BIM111" s="229"/>
      <c r="BIN111" s="229"/>
      <c r="BIO111" s="229"/>
      <c r="BIP111" s="229"/>
      <c r="BIQ111" s="229"/>
      <c r="BIR111" s="229"/>
      <c r="BIS111" s="229"/>
      <c r="BIT111" s="229"/>
      <c r="BIU111" s="229"/>
      <c r="BIV111" s="229"/>
      <c r="BIW111" s="229"/>
      <c r="BIX111" s="229"/>
      <c r="BIY111" s="229"/>
      <c r="BIZ111" s="229"/>
      <c r="BJA111" s="229"/>
      <c r="BJB111" s="229"/>
      <c r="BJC111" s="229"/>
      <c r="BJD111" s="229"/>
      <c r="BJE111" s="229"/>
      <c r="BJF111" s="229"/>
      <c r="BJG111" s="229"/>
      <c r="BJH111" s="229"/>
      <c r="BJI111" s="229"/>
      <c r="BJJ111" s="229"/>
      <c r="BJK111" s="229"/>
      <c r="BJL111" s="229"/>
      <c r="BJM111" s="229"/>
      <c r="BJN111" s="229"/>
      <c r="BJO111" s="229"/>
      <c r="BJP111" s="229"/>
      <c r="BJQ111" s="229"/>
      <c r="BJR111" s="229"/>
      <c r="BJS111" s="229"/>
      <c r="BJT111" s="229"/>
      <c r="BJU111" s="229"/>
      <c r="BJV111" s="229"/>
      <c r="BJW111" s="229"/>
      <c r="BJX111" s="229"/>
      <c r="BJY111" s="229"/>
      <c r="BJZ111" s="229"/>
      <c r="BKA111" s="229"/>
      <c r="BKB111" s="229"/>
      <c r="BKC111" s="229"/>
      <c r="BKD111" s="229"/>
      <c r="BKE111" s="229"/>
      <c r="BKF111" s="229"/>
      <c r="BKG111" s="229"/>
      <c r="BKH111" s="229"/>
      <c r="BKI111" s="229"/>
      <c r="BKJ111" s="229"/>
      <c r="BKK111" s="229"/>
      <c r="BKL111" s="229"/>
      <c r="BKM111" s="229"/>
      <c r="BKN111" s="229"/>
      <c r="BKO111" s="229"/>
      <c r="BKP111" s="229"/>
      <c r="BKQ111" s="229"/>
      <c r="BKR111" s="229"/>
      <c r="BKS111" s="229"/>
      <c r="BKT111" s="229"/>
      <c r="BKU111" s="229"/>
      <c r="BKV111" s="229"/>
      <c r="BKW111" s="229"/>
      <c r="BKX111" s="229"/>
      <c r="BKY111" s="229"/>
      <c r="BKZ111" s="229"/>
      <c r="BLA111" s="229"/>
      <c r="BLB111" s="229"/>
      <c r="BLC111" s="229"/>
      <c r="BLD111" s="229"/>
      <c r="BLE111" s="229"/>
      <c r="BLF111" s="229"/>
      <c r="BLG111" s="229"/>
      <c r="BLH111" s="229"/>
      <c r="BLI111" s="229"/>
      <c r="BLJ111" s="229"/>
      <c r="BLK111" s="229"/>
      <c r="BLL111" s="229"/>
      <c r="BLM111" s="229"/>
      <c r="BLN111" s="229"/>
      <c r="BLO111" s="229"/>
      <c r="BLP111" s="229"/>
      <c r="BLQ111" s="229"/>
      <c r="BLR111" s="229"/>
      <c r="BLS111" s="229"/>
      <c r="BLT111" s="229"/>
      <c r="BLU111" s="229"/>
      <c r="BLV111" s="229"/>
      <c r="BLW111" s="229"/>
      <c r="BLX111" s="229"/>
      <c r="BLY111" s="229"/>
      <c r="BLZ111" s="229"/>
      <c r="BMA111" s="229"/>
      <c r="BMB111" s="229"/>
      <c r="BMC111" s="229"/>
      <c r="BMD111" s="229"/>
      <c r="BME111" s="229"/>
      <c r="BMF111" s="229"/>
      <c r="BMG111" s="229"/>
      <c r="BMH111" s="229"/>
      <c r="BMI111" s="229"/>
      <c r="BMJ111" s="229"/>
      <c r="BMK111" s="229"/>
      <c r="BML111" s="229"/>
      <c r="BMM111" s="229"/>
      <c r="BMN111" s="229"/>
      <c r="BMO111" s="229"/>
      <c r="BMP111" s="229"/>
      <c r="BMQ111" s="229"/>
      <c r="BMR111" s="229"/>
      <c r="BMS111" s="229"/>
      <c r="BMT111" s="229"/>
      <c r="BMU111" s="229"/>
      <c r="BMV111" s="229"/>
      <c r="BMW111" s="229"/>
      <c r="BMX111" s="229"/>
      <c r="BMY111" s="229"/>
      <c r="BMZ111" s="229"/>
      <c r="BNA111" s="229"/>
      <c r="BNB111" s="229"/>
      <c r="BNC111" s="229"/>
      <c r="BND111" s="229"/>
      <c r="BNE111" s="229"/>
      <c r="BNF111" s="229"/>
      <c r="BNG111" s="229"/>
      <c r="BNH111" s="229"/>
      <c r="BNI111" s="229"/>
      <c r="BNJ111" s="229"/>
      <c r="BNK111" s="229"/>
      <c r="BNL111" s="229"/>
      <c r="BNM111" s="229"/>
      <c r="BNN111" s="229"/>
      <c r="BNO111" s="229"/>
      <c r="BNP111" s="229"/>
      <c r="BNQ111" s="229"/>
      <c r="BNR111" s="229"/>
      <c r="BNS111" s="229"/>
      <c r="BNT111" s="229"/>
      <c r="BNU111" s="229"/>
      <c r="BNV111" s="229"/>
      <c r="BNW111" s="229"/>
      <c r="BNX111" s="229"/>
      <c r="BNY111" s="229"/>
      <c r="BNZ111" s="229"/>
      <c r="BOA111" s="229"/>
      <c r="BOB111" s="229"/>
      <c r="BOC111" s="229"/>
      <c r="BOD111" s="229"/>
      <c r="BOE111" s="229"/>
      <c r="BOF111" s="229"/>
      <c r="BOG111" s="229"/>
      <c r="BOH111" s="229"/>
      <c r="BOI111" s="229"/>
      <c r="BOJ111" s="229"/>
      <c r="BOK111" s="229"/>
      <c r="BOL111" s="229"/>
      <c r="BOM111" s="229"/>
      <c r="BON111" s="229"/>
      <c r="BOO111" s="229"/>
      <c r="BOP111" s="229"/>
      <c r="BOQ111" s="229"/>
      <c r="BOR111" s="229"/>
      <c r="BOS111" s="229"/>
      <c r="BOT111" s="229"/>
      <c r="BOU111" s="229"/>
      <c r="BOV111" s="229"/>
      <c r="BOW111" s="229"/>
      <c r="BOX111" s="229"/>
      <c r="BOY111" s="229"/>
      <c r="BOZ111" s="229"/>
      <c r="BPA111" s="229"/>
      <c r="BPB111" s="229"/>
      <c r="BPC111" s="229"/>
      <c r="BPD111" s="229"/>
      <c r="BPE111" s="229"/>
      <c r="BPF111" s="229"/>
      <c r="BPG111" s="229"/>
      <c r="BPH111" s="229"/>
      <c r="BPI111" s="229"/>
      <c r="BPJ111" s="229"/>
      <c r="BPK111" s="229"/>
      <c r="BPL111" s="229"/>
      <c r="BPM111" s="229"/>
      <c r="BPN111" s="229"/>
      <c r="BPO111" s="229"/>
      <c r="BPP111" s="229"/>
      <c r="BPQ111" s="229"/>
      <c r="BPR111" s="229"/>
      <c r="BPS111" s="229"/>
      <c r="BPT111" s="229"/>
      <c r="BPU111" s="229"/>
      <c r="BPV111" s="229"/>
      <c r="BPW111" s="229"/>
      <c r="BPX111" s="229"/>
      <c r="BPY111" s="229"/>
      <c r="BPZ111" s="229"/>
      <c r="BQA111" s="229"/>
      <c r="BQB111" s="229"/>
      <c r="BQC111" s="229"/>
      <c r="BQD111" s="229"/>
      <c r="BQE111" s="229"/>
      <c r="BQF111" s="229"/>
      <c r="BQG111" s="229"/>
      <c r="BQH111" s="229"/>
      <c r="BQI111" s="229"/>
      <c r="BQJ111" s="229"/>
      <c r="BQK111" s="229"/>
      <c r="BQL111" s="229"/>
      <c r="BQM111" s="229"/>
      <c r="BQN111" s="229"/>
      <c r="BQO111" s="229"/>
      <c r="BQP111" s="229"/>
      <c r="BQQ111" s="229"/>
      <c r="BQR111" s="229"/>
      <c r="BQS111" s="229"/>
      <c r="BQT111" s="229"/>
      <c r="BQU111" s="229"/>
      <c r="BQV111" s="229"/>
      <c r="BQW111" s="229"/>
      <c r="BQX111" s="229"/>
      <c r="BQY111" s="229"/>
      <c r="BQZ111" s="229"/>
      <c r="BRA111" s="229"/>
      <c r="BRB111" s="229"/>
      <c r="BRC111" s="229"/>
      <c r="BRD111" s="229"/>
      <c r="BRE111" s="229"/>
      <c r="BRF111" s="229"/>
      <c r="BRG111" s="229"/>
      <c r="BRH111" s="229"/>
      <c r="BRI111" s="229"/>
      <c r="BRJ111" s="229"/>
      <c r="BRK111" s="229"/>
      <c r="BRL111" s="229"/>
      <c r="BRM111" s="229"/>
      <c r="BRN111" s="229"/>
      <c r="BRO111" s="229"/>
      <c r="BRP111" s="229"/>
      <c r="BRQ111" s="229"/>
      <c r="BRR111" s="229"/>
      <c r="BRS111" s="229"/>
      <c r="BRT111" s="229"/>
      <c r="BRU111" s="229"/>
      <c r="BRV111" s="229"/>
      <c r="BRW111" s="229"/>
      <c r="BRX111" s="229"/>
      <c r="BRY111" s="229"/>
      <c r="BRZ111" s="229"/>
      <c r="BSA111" s="229"/>
      <c r="BSB111" s="229"/>
      <c r="BSC111" s="229"/>
      <c r="BSD111" s="229"/>
      <c r="BSE111" s="229"/>
      <c r="BSF111" s="229"/>
      <c r="BSG111" s="229"/>
      <c r="BSH111" s="229"/>
      <c r="BSI111" s="229"/>
      <c r="BSJ111" s="229"/>
      <c r="BSK111" s="229"/>
      <c r="BSL111" s="229"/>
      <c r="BSM111" s="229"/>
      <c r="BSN111" s="229"/>
      <c r="BSO111" s="229"/>
      <c r="BSP111" s="229"/>
      <c r="BSQ111" s="229"/>
      <c r="BSR111" s="229"/>
      <c r="BSS111" s="229"/>
      <c r="BST111" s="229"/>
      <c r="BSU111" s="229"/>
      <c r="BSV111" s="229"/>
      <c r="BSW111" s="229"/>
      <c r="BSX111" s="229"/>
      <c r="BSY111" s="229"/>
      <c r="BSZ111" s="229"/>
      <c r="BTA111" s="229"/>
      <c r="BTB111" s="229"/>
      <c r="BTC111" s="229"/>
      <c r="BTD111" s="229"/>
      <c r="BTE111" s="229"/>
      <c r="BTF111" s="229"/>
      <c r="BTG111" s="229"/>
      <c r="BTH111" s="229"/>
      <c r="BTI111" s="229"/>
      <c r="BTJ111" s="229"/>
      <c r="BTK111" s="229"/>
      <c r="BTL111" s="229"/>
      <c r="BTM111" s="229"/>
      <c r="BTN111" s="229"/>
      <c r="BTO111" s="229"/>
      <c r="BTP111" s="229"/>
      <c r="BTQ111" s="229"/>
      <c r="BTR111" s="229"/>
      <c r="BTS111" s="229"/>
      <c r="BTT111" s="229"/>
      <c r="BTU111" s="229"/>
      <c r="BTV111" s="229"/>
      <c r="BTW111" s="229"/>
      <c r="BTX111" s="229"/>
      <c r="BTY111" s="229"/>
      <c r="BTZ111" s="229"/>
      <c r="BUA111" s="229"/>
      <c r="BUB111" s="229"/>
      <c r="BUC111" s="229"/>
      <c r="BUD111" s="229"/>
      <c r="BUE111" s="229"/>
      <c r="BUF111" s="229"/>
      <c r="BUG111" s="229"/>
      <c r="BUH111" s="229"/>
      <c r="BUI111" s="229"/>
      <c r="BUJ111" s="229"/>
      <c r="BUK111" s="229"/>
      <c r="BUL111" s="229"/>
      <c r="BUM111" s="229"/>
      <c r="BUN111" s="229"/>
      <c r="BUO111" s="229"/>
      <c r="BUP111" s="229"/>
      <c r="BUQ111" s="229"/>
      <c r="BUR111" s="229"/>
      <c r="BUS111" s="229"/>
      <c r="BUT111" s="229"/>
      <c r="BUU111" s="229"/>
      <c r="BUV111" s="229"/>
      <c r="BUW111" s="229"/>
      <c r="BUX111" s="229"/>
      <c r="BUY111" s="229"/>
      <c r="BUZ111" s="229"/>
      <c r="BVA111" s="229"/>
      <c r="BVB111" s="229"/>
      <c r="BVC111" s="229"/>
      <c r="BVD111" s="229"/>
      <c r="BVE111" s="229"/>
      <c r="BVF111" s="229"/>
      <c r="BVG111" s="229"/>
      <c r="BVH111" s="229"/>
      <c r="BVI111" s="229"/>
      <c r="BVJ111" s="229"/>
      <c r="BVK111" s="229"/>
      <c r="BVL111" s="229"/>
      <c r="BVM111" s="229"/>
      <c r="BVN111" s="229"/>
      <c r="BVO111" s="229"/>
      <c r="BVP111" s="229"/>
      <c r="BVQ111" s="229"/>
      <c r="BVR111" s="229"/>
      <c r="BVS111" s="229"/>
      <c r="BVT111" s="229"/>
      <c r="BVU111" s="229"/>
      <c r="BVV111" s="229"/>
      <c r="BVW111" s="229"/>
      <c r="BVX111" s="229"/>
      <c r="BVY111" s="229"/>
      <c r="BVZ111" s="229"/>
      <c r="BWA111" s="229"/>
      <c r="BWB111" s="229"/>
      <c r="BWC111" s="229"/>
      <c r="BWD111" s="229"/>
      <c r="BWE111" s="229"/>
      <c r="BWF111" s="229"/>
      <c r="BWG111" s="229"/>
      <c r="BWH111" s="229"/>
      <c r="BWI111" s="229"/>
      <c r="BWJ111" s="229"/>
      <c r="BWK111" s="229"/>
      <c r="BWL111" s="229"/>
      <c r="BWM111" s="229"/>
      <c r="BWN111" s="229"/>
      <c r="BWO111" s="229"/>
      <c r="BWP111" s="229"/>
      <c r="BWQ111" s="229"/>
      <c r="BWR111" s="229"/>
      <c r="BWS111" s="229"/>
      <c r="BWT111" s="229"/>
      <c r="BWU111" s="229"/>
      <c r="BWV111" s="229"/>
      <c r="BWW111" s="229"/>
      <c r="BWX111" s="229"/>
      <c r="BWY111" s="229"/>
      <c r="BWZ111" s="229"/>
      <c r="BXA111" s="229"/>
      <c r="BXB111" s="229"/>
      <c r="BXC111" s="229"/>
      <c r="BXD111" s="229"/>
      <c r="BXE111" s="229"/>
      <c r="BXF111" s="229"/>
      <c r="BXG111" s="229"/>
      <c r="BXH111" s="229"/>
      <c r="BXI111" s="229"/>
      <c r="BXJ111" s="229"/>
      <c r="BXK111" s="229"/>
      <c r="BXL111" s="229"/>
      <c r="BXM111" s="229"/>
      <c r="BXN111" s="229"/>
      <c r="BXO111" s="229"/>
      <c r="BXP111" s="229"/>
      <c r="BXQ111" s="229"/>
      <c r="BXR111" s="229"/>
      <c r="BXS111" s="229"/>
      <c r="BXT111" s="229"/>
      <c r="BXU111" s="229"/>
      <c r="BXV111" s="229"/>
      <c r="BXW111" s="229"/>
      <c r="BXX111" s="229"/>
      <c r="BXY111" s="229"/>
      <c r="BXZ111" s="229"/>
      <c r="BYA111" s="229"/>
      <c r="BYB111" s="229"/>
      <c r="BYC111" s="229"/>
      <c r="BYD111" s="229"/>
      <c r="BYE111" s="229"/>
      <c r="BYF111" s="229"/>
      <c r="BYG111" s="229"/>
      <c r="BYH111" s="229"/>
      <c r="BYI111" s="229"/>
      <c r="BYJ111" s="229"/>
      <c r="BYK111" s="229"/>
      <c r="BYL111" s="229"/>
      <c r="BYM111" s="229"/>
      <c r="BYN111" s="229"/>
      <c r="BYO111" s="229"/>
      <c r="BYP111" s="229"/>
      <c r="BYQ111" s="229"/>
      <c r="BYR111" s="229"/>
      <c r="BYS111" s="229"/>
      <c r="BYT111" s="229"/>
      <c r="BYU111" s="229"/>
      <c r="BYV111" s="229"/>
      <c r="BYW111" s="229"/>
      <c r="BYX111" s="229"/>
      <c r="BYY111" s="229"/>
      <c r="BYZ111" s="229"/>
      <c r="BZA111" s="229"/>
      <c r="BZB111" s="229"/>
      <c r="BZC111" s="229"/>
      <c r="BZD111" s="229"/>
      <c r="BZE111" s="229"/>
      <c r="BZF111" s="229"/>
      <c r="BZG111" s="229"/>
      <c r="BZH111" s="229"/>
      <c r="BZI111" s="229"/>
      <c r="BZJ111" s="229"/>
      <c r="BZK111" s="229"/>
      <c r="BZL111" s="229"/>
      <c r="BZM111" s="229"/>
      <c r="BZN111" s="229"/>
      <c r="BZO111" s="229"/>
      <c r="BZP111" s="229"/>
      <c r="BZQ111" s="229"/>
      <c r="BZR111" s="229"/>
      <c r="BZS111" s="229"/>
      <c r="BZT111" s="229"/>
      <c r="BZU111" s="229"/>
      <c r="BZV111" s="229"/>
      <c r="BZW111" s="229"/>
      <c r="BZX111" s="229"/>
      <c r="BZY111" s="229"/>
      <c r="BZZ111" s="229"/>
      <c r="CAA111" s="229"/>
      <c r="CAB111" s="229"/>
      <c r="CAC111" s="229"/>
      <c r="CAD111" s="229"/>
      <c r="CAE111" s="229"/>
      <c r="CAF111" s="229"/>
      <c r="CAG111" s="229"/>
      <c r="CAH111" s="229"/>
      <c r="CAI111" s="229"/>
      <c r="CAJ111" s="229"/>
      <c r="CAK111" s="229"/>
      <c r="CAL111" s="229"/>
      <c r="CAM111" s="229"/>
      <c r="CAN111" s="229"/>
      <c r="CAO111" s="229"/>
      <c r="CAP111" s="229"/>
      <c r="CAQ111" s="229"/>
      <c r="CAR111" s="229"/>
      <c r="CAS111" s="229"/>
      <c r="CAT111" s="229"/>
      <c r="CAU111" s="229"/>
      <c r="CAV111" s="229"/>
      <c r="CAW111" s="229"/>
      <c r="CAX111" s="229"/>
      <c r="CAY111" s="229"/>
      <c r="CAZ111" s="229"/>
      <c r="CBA111" s="229"/>
      <c r="CBB111" s="229"/>
      <c r="CBC111" s="229"/>
      <c r="CBD111" s="229"/>
      <c r="CBE111" s="229"/>
      <c r="CBF111" s="229"/>
      <c r="CBG111" s="229"/>
      <c r="CBH111" s="229"/>
      <c r="CBI111" s="229"/>
      <c r="CBJ111" s="229"/>
      <c r="CBK111" s="229"/>
      <c r="CBL111" s="229"/>
      <c r="CBM111" s="229"/>
      <c r="CBN111" s="229"/>
      <c r="CBO111" s="229"/>
      <c r="CBP111" s="229"/>
      <c r="CBQ111" s="229"/>
      <c r="CBR111" s="229"/>
      <c r="CBS111" s="229"/>
      <c r="CBT111" s="229"/>
      <c r="CBU111" s="229"/>
      <c r="CBV111" s="229"/>
      <c r="CBW111" s="229"/>
      <c r="CBX111" s="229"/>
      <c r="CBY111" s="229"/>
      <c r="CBZ111" s="229"/>
      <c r="CCA111" s="229"/>
      <c r="CCB111" s="229"/>
      <c r="CCC111" s="229"/>
      <c r="CCD111" s="229"/>
      <c r="CCE111" s="229"/>
      <c r="CCF111" s="229"/>
      <c r="CCG111" s="229"/>
      <c r="CCH111" s="229"/>
      <c r="CCI111" s="229"/>
      <c r="CCJ111" s="229"/>
      <c r="CCK111" s="229"/>
      <c r="CCL111" s="229"/>
      <c r="CCM111" s="229"/>
      <c r="CCN111" s="229"/>
      <c r="CCO111" s="229"/>
      <c r="CCP111" s="229"/>
      <c r="CCQ111" s="229"/>
      <c r="CCR111" s="229"/>
      <c r="CCS111" s="229"/>
      <c r="CCT111" s="229"/>
      <c r="CCU111" s="229"/>
      <c r="CCV111" s="229"/>
      <c r="CCW111" s="229"/>
      <c r="CCX111" s="229"/>
      <c r="CCY111" s="229"/>
      <c r="CCZ111" s="229"/>
      <c r="CDA111" s="229"/>
      <c r="CDB111" s="229"/>
      <c r="CDC111" s="229"/>
      <c r="CDD111" s="229"/>
      <c r="CDE111" s="229"/>
      <c r="CDF111" s="229"/>
      <c r="CDG111" s="229"/>
      <c r="CDH111" s="229"/>
      <c r="CDI111" s="229"/>
      <c r="CDJ111" s="229"/>
      <c r="CDK111" s="229"/>
      <c r="CDL111" s="229"/>
      <c r="CDM111" s="229"/>
      <c r="CDN111" s="229"/>
      <c r="CDO111" s="229"/>
      <c r="CDP111" s="229"/>
      <c r="CDQ111" s="229"/>
      <c r="CDR111" s="229"/>
      <c r="CDS111" s="229"/>
      <c r="CDT111" s="229"/>
      <c r="CDU111" s="229"/>
      <c r="CDV111" s="229"/>
      <c r="CDW111" s="229"/>
      <c r="CDX111" s="229"/>
      <c r="CDY111" s="229"/>
      <c r="CDZ111" s="229"/>
      <c r="CEA111" s="229"/>
      <c r="CEB111" s="229"/>
      <c r="CEC111" s="229"/>
      <c r="CED111" s="229"/>
      <c r="CEE111" s="229"/>
      <c r="CEF111" s="229"/>
      <c r="CEG111" s="229"/>
      <c r="CEH111" s="229"/>
      <c r="CEI111" s="229"/>
      <c r="CEJ111" s="229"/>
      <c r="CEK111" s="229"/>
      <c r="CEL111" s="229"/>
      <c r="CEM111" s="229"/>
      <c r="CEN111" s="229"/>
      <c r="CEO111" s="229"/>
      <c r="CEP111" s="229"/>
      <c r="CEQ111" s="229"/>
      <c r="CER111" s="229"/>
      <c r="CES111" s="229"/>
      <c r="CET111" s="229"/>
      <c r="CEU111" s="229"/>
      <c r="CEV111" s="229"/>
      <c r="CEW111" s="229"/>
      <c r="CEX111" s="229"/>
      <c r="CEY111" s="229"/>
      <c r="CEZ111" s="229"/>
      <c r="CFA111" s="229"/>
      <c r="CFB111" s="229"/>
      <c r="CFC111" s="229"/>
      <c r="CFD111" s="229"/>
      <c r="CFE111" s="229"/>
      <c r="CFF111" s="229"/>
      <c r="CFG111" s="229"/>
      <c r="CFH111" s="229"/>
      <c r="CFI111" s="229"/>
      <c r="CFJ111" s="229"/>
      <c r="CFK111" s="229"/>
      <c r="CFL111" s="229"/>
      <c r="CFM111" s="229"/>
      <c r="CFN111" s="229"/>
      <c r="CFO111" s="229"/>
      <c r="CFP111" s="229"/>
      <c r="CFQ111" s="229"/>
      <c r="CFR111" s="229"/>
      <c r="CFS111" s="229"/>
      <c r="CFT111" s="229"/>
      <c r="CFU111" s="229"/>
      <c r="CFV111" s="229"/>
      <c r="CFW111" s="229"/>
      <c r="CFX111" s="229"/>
      <c r="CFY111" s="229"/>
      <c r="CFZ111" s="229"/>
      <c r="CGA111" s="229"/>
      <c r="CGB111" s="229"/>
      <c r="CGC111" s="229"/>
      <c r="CGD111" s="229"/>
      <c r="CGE111" s="229"/>
      <c r="CGF111" s="229"/>
      <c r="CGG111" s="229"/>
      <c r="CGH111" s="229"/>
      <c r="CGI111" s="229"/>
      <c r="CGJ111" s="229"/>
      <c r="CGK111" s="229"/>
      <c r="CGL111" s="229"/>
      <c r="CGM111" s="229"/>
      <c r="CGN111" s="229"/>
      <c r="CGO111" s="229"/>
      <c r="CGP111" s="229"/>
      <c r="CGQ111" s="229"/>
      <c r="CGR111" s="229"/>
      <c r="CGS111" s="229"/>
      <c r="CGT111" s="229"/>
      <c r="CGU111" s="229"/>
      <c r="CGV111" s="229"/>
      <c r="CGW111" s="229"/>
      <c r="CGX111" s="229"/>
      <c r="CGY111" s="229"/>
      <c r="CGZ111" s="229"/>
      <c r="CHA111" s="229"/>
      <c r="CHB111" s="229"/>
      <c r="CHC111" s="229"/>
      <c r="CHD111" s="229"/>
      <c r="CHE111" s="229"/>
      <c r="CHF111" s="229"/>
      <c r="CHG111" s="229"/>
      <c r="CHH111" s="229"/>
      <c r="CHI111" s="229"/>
      <c r="CHJ111" s="229"/>
      <c r="CHK111" s="229"/>
      <c r="CHL111" s="229"/>
      <c r="CHM111" s="229"/>
      <c r="CHN111" s="229"/>
      <c r="CHO111" s="229"/>
      <c r="CHP111" s="229"/>
      <c r="CHQ111" s="229"/>
      <c r="CHR111" s="229"/>
      <c r="CHS111" s="229"/>
      <c r="CHT111" s="229"/>
      <c r="CHU111" s="229"/>
      <c r="CHV111" s="229"/>
      <c r="CHW111" s="229"/>
      <c r="CHX111" s="229"/>
      <c r="CHY111" s="229"/>
      <c r="CHZ111" s="229"/>
      <c r="CIA111" s="229"/>
      <c r="CIB111" s="229"/>
      <c r="CIC111" s="229"/>
      <c r="CID111" s="229"/>
      <c r="CIE111" s="229"/>
      <c r="CIF111" s="229"/>
      <c r="CIG111" s="229"/>
      <c r="CIH111" s="229"/>
      <c r="CII111" s="229"/>
      <c r="CIJ111" s="229"/>
      <c r="CIK111" s="229"/>
      <c r="CIL111" s="229"/>
      <c r="CIM111" s="229"/>
      <c r="CIN111" s="229"/>
      <c r="CIO111" s="229"/>
      <c r="CIP111" s="229"/>
      <c r="CIQ111" s="229"/>
      <c r="CIR111" s="229"/>
      <c r="CIS111" s="229"/>
      <c r="CIT111" s="229"/>
      <c r="CIU111" s="229"/>
      <c r="CIV111" s="229"/>
      <c r="CIW111" s="229"/>
      <c r="CIX111" s="229"/>
      <c r="CIY111" s="229"/>
      <c r="CIZ111" s="229"/>
      <c r="CJA111" s="229"/>
      <c r="CJB111" s="229"/>
      <c r="CJC111" s="229"/>
      <c r="CJD111" s="229"/>
      <c r="CJE111" s="229"/>
      <c r="CJF111" s="229"/>
      <c r="CJG111" s="229"/>
      <c r="CJH111" s="229"/>
      <c r="CJI111" s="229"/>
      <c r="CJJ111" s="229"/>
      <c r="CJK111" s="229"/>
      <c r="CJL111" s="229"/>
      <c r="CJM111" s="229"/>
      <c r="CJN111" s="229"/>
      <c r="CJO111" s="229"/>
      <c r="CJP111" s="229"/>
      <c r="CJQ111" s="229"/>
      <c r="CJR111" s="229"/>
      <c r="CJS111" s="229"/>
      <c r="CJT111" s="229"/>
      <c r="CJU111" s="229"/>
      <c r="CJV111" s="229"/>
      <c r="CJW111" s="229"/>
      <c r="CJX111" s="229"/>
      <c r="CJY111" s="229"/>
      <c r="CJZ111" s="229"/>
      <c r="CKA111" s="229"/>
      <c r="CKB111" s="229"/>
      <c r="CKC111" s="229"/>
      <c r="CKD111" s="229"/>
      <c r="CKE111" s="229"/>
      <c r="CKF111" s="229"/>
      <c r="CKG111" s="229"/>
      <c r="CKH111" s="229"/>
      <c r="CKI111" s="229"/>
      <c r="CKJ111" s="229"/>
      <c r="CKK111" s="229"/>
      <c r="CKL111" s="229"/>
      <c r="CKM111" s="229"/>
      <c r="CKN111" s="229"/>
      <c r="CKO111" s="229"/>
      <c r="CKP111" s="229"/>
      <c r="CKQ111" s="229"/>
      <c r="CKR111" s="229"/>
      <c r="CKS111" s="229"/>
      <c r="CKT111" s="229"/>
      <c r="CKU111" s="229"/>
      <c r="CKV111" s="229"/>
      <c r="CKW111" s="229"/>
      <c r="CKX111" s="229"/>
      <c r="CKY111" s="229"/>
      <c r="CKZ111" s="229"/>
      <c r="CLA111" s="229"/>
      <c r="CLB111" s="229"/>
      <c r="CLC111" s="229"/>
      <c r="CLD111" s="229"/>
      <c r="CLE111" s="229"/>
      <c r="CLF111" s="229"/>
      <c r="CLG111" s="229"/>
      <c r="CLH111" s="229"/>
      <c r="CLI111" s="229"/>
      <c r="CLJ111" s="229"/>
      <c r="CLK111" s="229"/>
      <c r="CLL111" s="229"/>
      <c r="CLM111" s="229"/>
      <c r="CLN111" s="229"/>
      <c r="CLO111" s="229"/>
      <c r="CLP111" s="229"/>
      <c r="CLQ111" s="229"/>
      <c r="CLR111" s="229"/>
      <c r="CLS111" s="229"/>
      <c r="CLT111" s="229"/>
      <c r="CLU111" s="229"/>
      <c r="CLV111" s="229"/>
      <c r="CLW111" s="229"/>
      <c r="CLX111" s="229"/>
      <c r="CLY111" s="229"/>
      <c r="CLZ111" s="229"/>
      <c r="CMA111" s="229"/>
      <c r="CMB111" s="229"/>
      <c r="CMC111" s="229"/>
      <c r="CMD111" s="229"/>
      <c r="CME111" s="229"/>
      <c r="CMF111" s="229"/>
      <c r="CMG111" s="229"/>
      <c r="CMH111" s="229"/>
      <c r="CMI111" s="229"/>
      <c r="CMJ111" s="229"/>
      <c r="CMK111" s="229"/>
      <c r="CML111" s="229"/>
      <c r="CMM111" s="229"/>
      <c r="CMN111" s="229"/>
      <c r="CMO111" s="229"/>
      <c r="CMP111" s="229"/>
      <c r="CMQ111" s="229"/>
      <c r="CMR111" s="229"/>
      <c r="CMS111" s="229"/>
      <c r="CMT111" s="229"/>
      <c r="CMU111" s="229"/>
      <c r="CMV111" s="229"/>
      <c r="CMW111" s="229"/>
      <c r="CMX111" s="229"/>
      <c r="CMY111" s="229"/>
      <c r="CMZ111" s="229"/>
      <c r="CNA111" s="229"/>
      <c r="CNB111" s="229"/>
      <c r="CNC111" s="229"/>
      <c r="CND111" s="229"/>
      <c r="CNE111" s="229"/>
      <c r="CNF111" s="229"/>
      <c r="CNG111" s="229"/>
      <c r="CNH111" s="229"/>
      <c r="CNI111" s="229"/>
      <c r="CNJ111" s="229"/>
      <c r="CNK111" s="229"/>
      <c r="CNL111" s="229"/>
      <c r="CNM111" s="229"/>
      <c r="CNN111" s="229"/>
      <c r="CNO111" s="229"/>
      <c r="CNP111" s="229"/>
      <c r="CNQ111" s="229"/>
      <c r="CNR111" s="229"/>
      <c r="CNS111" s="229"/>
      <c r="CNT111" s="229"/>
      <c r="CNU111" s="229"/>
      <c r="CNV111" s="229"/>
      <c r="CNW111" s="229"/>
      <c r="CNX111" s="229"/>
      <c r="CNY111" s="229"/>
      <c r="CNZ111" s="229"/>
      <c r="COA111" s="229"/>
      <c r="COB111" s="229"/>
      <c r="COC111" s="229"/>
      <c r="COD111" s="229"/>
      <c r="COE111" s="229"/>
      <c r="COF111" s="229"/>
      <c r="COG111" s="229"/>
      <c r="COH111" s="229"/>
      <c r="COI111" s="229"/>
      <c r="COJ111" s="229"/>
      <c r="COK111" s="229"/>
      <c r="COL111" s="229"/>
      <c r="COM111" s="229"/>
      <c r="CON111" s="229"/>
      <c r="COO111" s="229"/>
      <c r="COP111" s="229"/>
      <c r="COQ111" s="229"/>
      <c r="COR111" s="229"/>
      <c r="COS111" s="229"/>
      <c r="COT111" s="229"/>
      <c r="COU111" s="229"/>
      <c r="COV111" s="229"/>
      <c r="COW111" s="229"/>
      <c r="COX111" s="229"/>
      <c r="COY111" s="229"/>
      <c r="COZ111" s="229"/>
      <c r="CPA111" s="229"/>
      <c r="CPB111" s="229"/>
      <c r="CPC111" s="229"/>
      <c r="CPD111" s="229"/>
      <c r="CPE111" s="229"/>
      <c r="CPF111" s="229"/>
      <c r="CPG111" s="229"/>
      <c r="CPH111" s="229"/>
      <c r="CPI111" s="229"/>
      <c r="CPJ111" s="229"/>
      <c r="CPK111" s="229"/>
      <c r="CPL111" s="229"/>
      <c r="CPM111" s="229"/>
      <c r="CPN111" s="229"/>
      <c r="CPO111" s="229"/>
      <c r="CPP111" s="229"/>
      <c r="CPQ111" s="229"/>
      <c r="CPR111" s="229"/>
      <c r="CPS111" s="229"/>
      <c r="CPT111" s="229"/>
      <c r="CPU111" s="229"/>
      <c r="CPV111" s="229"/>
      <c r="CPW111" s="229"/>
      <c r="CPX111" s="229"/>
      <c r="CPY111" s="229"/>
      <c r="CPZ111" s="229"/>
      <c r="CQA111" s="229"/>
      <c r="CQB111" s="229"/>
      <c r="CQC111" s="229"/>
      <c r="CQD111" s="229"/>
      <c r="CQE111" s="229"/>
      <c r="CQF111" s="229"/>
      <c r="CQG111" s="229"/>
      <c r="CQH111" s="229"/>
      <c r="CQI111" s="229"/>
      <c r="CQJ111" s="229"/>
      <c r="CQK111" s="229"/>
      <c r="CQL111" s="229"/>
      <c r="CQM111" s="229"/>
      <c r="CQN111" s="229"/>
      <c r="CQO111" s="229"/>
      <c r="CQP111" s="229"/>
      <c r="CQQ111" s="229"/>
      <c r="CQR111" s="229"/>
      <c r="CQS111" s="229"/>
      <c r="CQT111" s="229"/>
      <c r="CQU111" s="229"/>
      <c r="CQV111" s="229"/>
      <c r="CQW111" s="229"/>
      <c r="CQX111" s="229"/>
      <c r="CQY111" s="229"/>
      <c r="CQZ111" s="229"/>
      <c r="CRA111" s="229"/>
      <c r="CRB111" s="229"/>
      <c r="CRC111" s="229"/>
      <c r="CRD111" s="229"/>
      <c r="CRE111" s="229"/>
      <c r="CRF111" s="229"/>
      <c r="CRG111" s="229"/>
      <c r="CRH111" s="229"/>
      <c r="CRI111" s="229"/>
      <c r="CRJ111" s="229"/>
      <c r="CRK111" s="229"/>
      <c r="CRL111" s="229"/>
      <c r="CRM111" s="229"/>
      <c r="CRN111" s="229"/>
      <c r="CRO111" s="229"/>
      <c r="CRP111" s="229"/>
      <c r="CRQ111" s="229"/>
      <c r="CRR111" s="229"/>
      <c r="CRS111" s="229"/>
      <c r="CRT111" s="229"/>
      <c r="CRU111" s="229"/>
      <c r="CRV111" s="229"/>
      <c r="CRW111" s="229"/>
      <c r="CRX111" s="229"/>
      <c r="CRY111" s="229"/>
      <c r="CRZ111" s="229"/>
      <c r="CSA111" s="229"/>
      <c r="CSB111" s="229"/>
      <c r="CSC111" s="229"/>
      <c r="CSD111" s="229"/>
      <c r="CSE111" s="229"/>
      <c r="CSF111" s="229"/>
      <c r="CSG111" s="229"/>
      <c r="CSH111" s="229"/>
      <c r="CSI111" s="229"/>
      <c r="CSJ111" s="229"/>
      <c r="CSK111" s="229"/>
      <c r="CSL111" s="229"/>
      <c r="CSM111" s="229"/>
      <c r="CSN111" s="229"/>
      <c r="CSO111" s="229"/>
      <c r="CSP111" s="229"/>
      <c r="CSQ111" s="229"/>
      <c r="CSR111" s="229"/>
      <c r="CSS111" s="229"/>
      <c r="CST111" s="229"/>
      <c r="CSU111" s="229"/>
      <c r="CSV111" s="229"/>
      <c r="CSW111" s="229"/>
      <c r="CSX111" s="229"/>
      <c r="CSY111" s="229"/>
      <c r="CSZ111" s="229"/>
      <c r="CTA111" s="229"/>
      <c r="CTB111" s="229"/>
      <c r="CTC111" s="229"/>
      <c r="CTD111" s="229"/>
      <c r="CTE111" s="229"/>
      <c r="CTF111" s="229"/>
      <c r="CTG111" s="229"/>
      <c r="CTH111" s="229"/>
      <c r="CTI111" s="229"/>
      <c r="CTJ111" s="229"/>
      <c r="CTK111" s="229"/>
      <c r="CTL111" s="229"/>
      <c r="CTM111" s="229"/>
      <c r="CTN111" s="229"/>
      <c r="CTO111" s="229"/>
      <c r="CTP111" s="229"/>
      <c r="CTQ111" s="229"/>
      <c r="CTR111" s="229"/>
      <c r="CTS111" s="229"/>
      <c r="CTT111" s="229"/>
      <c r="CTU111" s="229"/>
      <c r="CTV111" s="229"/>
      <c r="CTW111" s="229"/>
      <c r="CTX111" s="229"/>
      <c r="CTY111" s="229"/>
      <c r="CTZ111" s="229"/>
      <c r="CUA111" s="229"/>
      <c r="CUB111" s="229"/>
      <c r="CUC111" s="229"/>
      <c r="CUD111" s="229"/>
      <c r="CUE111" s="229"/>
      <c r="CUF111" s="229"/>
      <c r="CUG111" s="229"/>
      <c r="CUH111" s="229"/>
      <c r="CUI111" s="229"/>
      <c r="CUJ111" s="229"/>
      <c r="CUK111" s="229"/>
      <c r="CUL111" s="229"/>
      <c r="CUM111" s="229"/>
      <c r="CUN111" s="229"/>
      <c r="CUO111" s="229"/>
      <c r="CUP111" s="229"/>
      <c r="CUQ111" s="229"/>
      <c r="CUR111" s="229"/>
      <c r="CUS111" s="229"/>
      <c r="CUT111" s="229"/>
      <c r="CUU111" s="229"/>
      <c r="CUV111" s="229"/>
      <c r="CUW111" s="229"/>
      <c r="CUX111" s="229"/>
      <c r="CUY111" s="229"/>
      <c r="CUZ111" s="229"/>
      <c r="CVA111" s="229"/>
      <c r="CVB111" s="229"/>
      <c r="CVC111" s="229"/>
      <c r="CVD111" s="229"/>
      <c r="CVE111" s="229"/>
      <c r="CVF111" s="229"/>
      <c r="CVG111" s="229"/>
      <c r="CVH111" s="229"/>
      <c r="CVI111" s="229"/>
      <c r="CVJ111" s="229"/>
      <c r="CVK111" s="229"/>
      <c r="CVL111" s="229"/>
      <c r="CVM111" s="229"/>
      <c r="CVN111" s="229"/>
      <c r="CVO111" s="229"/>
      <c r="CVP111" s="229"/>
      <c r="CVQ111" s="229"/>
      <c r="CVR111" s="229"/>
      <c r="CVS111" s="229"/>
      <c r="CVT111" s="229"/>
      <c r="CVU111" s="229"/>
      <c r="CVV111" s="229"/>
      <c r="CVW111" s="229"/>
      <c r="CVX111" s="229"/>
      <c r="CVY111" s="229"/>
      <c r="CVZ111" s="229"/>
      <c r="CWA111" s="229"/>
      <c r="CWB111" s="229"/>
      <c r="CWC111" s="229"/>
      <c r="CWD111" s="229"/>
      <c r="CWE111" s="229"/>
      <c r="CWF111" s="229"/>
      <c r="CWG111" s="229"/>
      <c r="CWH111" s="229"/>
      <c r="CWI111" s="229"/>
      <c r="CWJ111" s="229"/>
      <c r="CWK111" s="229"/>
      <c r="CWL111" s="229"/>
      <c r="CWM111" s="229"/>
      <c r="CWN111" s="229"/>
      <c r="CWO111" s="229"/>
      <c r="CWP111" s="229"/>
      <c r="CWQ111" s="229"/>
      <c r="CWR111" s="229"/>
      <c r="CWS111" s="229"/>
      <c r="CWT111" s="229"/>
      <c r="CWU111" s="229"/>
      <c r="CWV111" s="229"/>
      <c r="CWW111" s="229"/>
      <c r="CWX111" s="229"/>
      <c r="CWY111" s="229"/>
      <c r="CWZ111" s="229"/>
      <c r="CXA111" s="229"/>
      <c r="CXB111" s="229"/>
      <c r="CXC111" s="229"/>
      <c r="CXD111" s="229"/>
      <c r="CXE111" s="229"/>
      <c r="CXF111" s="229"/>
      <c r="CXG111" s="229"/>
      <c r="CXH111" s="229"/>
      <c r="CXI111" s="229"/>
      <c r="CXJ111" s="229"/>
      <c r="CXK111" s="229"/>
      <c r="CXL111" s="229"/>
      <c r="CXM111" s="229"/>
      <c r="CXN111" s="229"/>
      <c r="CXO111" s="229"/>
      <c r="CXP111" s="229"/>
      <c r="CXQ111" s="229"/>
      <c r="CXR111" s="229"/>
      <c r="CXS111" s="229"/>
      <c r="CXT111" s="229"/>
      <c r="CXU111" s="229"/>
      <c r="CXV111" s="229"/>
      <c r="CXW111" s="229"/>
      <c r="CXX111" s="229"/>
      <c r="CXY111" s="229"/>
      <c r="CXZ111" s="229"/>
      <c r="CYA111" s="229"/>
      <c r="CYB111" s="229"/>
      <c r="CYC111" s="229"/>
      <c r="CYD111" s="229"/>
      <c r="CYE111" s="229"/>
      <c r="CYF111" s="229"/>
      <c r="CYG111" s="229"/>
      <c r="CYH111" s="229"/>
      <c r="CYI111" s="229"/>
      <c r="CYJ111" s="229"/>
      <c r="CYK111" s="229"/>
      <c r="CYL111" s="229"/>
      <c r="CYM111" s="229"/>
      <c r="CYN111" s="229"/>
      <c r="CYO111" s="229"/>
      <c r="CYP111" s="229"/>
      <c r="CYQ111" s="229"/>
      <c r="CYR111" s="229"/>
      <c r="CYS111" s="229"/>
      <c r="CYT111" s="229"/>
      <c r="CYU111" s="229"/>
      <c r="CYV111" s="229"/>
      <c r="CYW111" s="229"/>
      <c r="CYX111" s="229"/>
      <c r="CYY111" s="229"/>
      <c r="CYZ111" s="229"/>
      <c r="CZA111" s="229"/>
      <c r="CZB111" s="229"/>
      <c r="CZC111" s="229"/>
      <c r="CZD111" s="229"/>
      <c r="CZE111" s="229"/>
      <c r="CZF111" s="229"/>
      <c r="CZG111" s="229"/>
      <c r="CZH111" s="229"/>
      <c r="CZI111" s="229"/>
      <c r="CZJ111" s="229"/>
      <c r="CZK111" s="229"/>
      <c r="CZL111" s="229"/>
      <c r="CZM111" s="229"/>
      <c r="CZN111" s="229"/>
      <c r="CZO111" s="229"/>
      <c r="CZP111" s="229"/>
      <c r="CZQ111" s="229"/>
      <c r="CZR111" s="229"/>
      <c r="CZS111" s="229"/>
      <c r="CZT111" s="229"/>
      <c r="CZU111" s="229"/>
      <c r="CZV111" s="229"/>
      <c r="CZW111" s="229"/>
      <c r="CZX111" s="229"/>
      <c r="CZY111" s="229"/>
      <c r="CZZ111" s="229"/>
      <c r="DAA111" s="229"/>
      <c r="DAB111" s="229"/>
      <c r="DAC111" s="229"/>
      <c r="DAD111" s="229"/>
      <c r="DAE111" s="229"/>
      <c r="DAF111" s="229"/>
      <c r="DAG111" s="229"/>
      <c r="DAH111" s="229"/>
      <c r="DAI111" s="229"/>
      <c r="DAJ111" s="229"/>
      <c r="DAK111" s="229"/>
      <c r="DAL111" s="229"/>
      <c r="DAM111" s="229"/>
      <c r="DAN111" s="229"/>
      <c r="DAO111" s="229"/>
      <c r="DAP111" s="229"/>
      <c r="DAQ111" s="229"/>
      <c r="DAR111" s="229"/>
      <c r="DAS111" s="229"/>
      <c r="DAT111" s="229"/>
      <c r="DAU111" s="229"/>
      <c r="DAV111" s="229"/>
      <c r="DAW111" s="229"/>
      <c r="DAX111" s="229"/>
      <c r="DAY111" s="229"/>
      <c r="DAZ111" s="229"/>
      <c r="DBA111" s="229"/>
      <c r="DBB111" s="229"/>
      <c r="DBC111" s="229"/>
      <c r="DBD111" s="229"/>
      <c r="DBE111" s="229"/>
      <c r="DBF111" s="229"/>
      <c r="DBG111" s="229"/>
      <c r="DBH111" s="229"/>
      <c r="DBI111" s="229"/>
      <c r="DBJ111" s="229"/>
      <c r="DBK111" s="229"/>
      <c r="DBL111" s="229"/>
      <c r="DBM111" s="229"/>
      <c r="DBN111" s="229"/>
      <c r="DBO111" s="229"/>
      <c r="DBP111" s="229"/>
      <c r="DBQ111" s="229"/>
      <c r="DBR111" s="229"/>
      <c r="DBS111" s="229"/>
      <c r="DBT111" s="229"/>
      <c r="DBU111" s="229"/>
      <c r="DBV111" s="229"/>
      <c r="DBW111" s="229"/>
      <c r="DBX111" s="229"/>
      <c r="DBY111" s="229"/>
      <c r="DBZ111" s="229"/>
      <c r="DCA111" s="229"/>
      <c r="DCB111" s="229"/>
      <c r="DCC111" s="229"/>
      <c r="DCD111" s="229"/>
      <c r="DCE111" s="229"/>
      <c r="DCF111" s="229"/>
      <c r="DCG111" s="229"/>
      <c r="DCH111" s="229"/>
      <c r="DCI111" s="229"/>
      <c r="DCJ111" s="229"/>
      <c r="DCK111" s="229"/>
      <c r="DCL111" s="229"/>
      <c r="DCM111" s="229"/>
      <c r="DCN111" s="229"/>
      <c r="DCO111" s="229"/>
      <c r="DCP111" s="229"/>
      <c r="DCQ111" s="229"/>
      <c r="DCR111" s="229"/>
      <c r="DCS111" s="229"/>
      <c r="DCT111" s="229"/>
      <c r="DCU111" s="229"/>
      <c r="DCV111" s="229"/>
      <c r="DCW111" s="229"/>
      <c r="DCX111" s="229"/>
      <c r="DCY111" s="229"/>
      <c r="DCZ111" s="229"/>
      <c r="DDA111" s="229"/>
      <c r="DDB111" s="229"/>
      <c r="DDC111" s="229"/>
      <c r="DDD111" s="229"/>
      <c r="DDE111" s="229"/>
      <c r="DDF111" s="229"/>
      <c r="DDG111" s="229"/>
      <c r="DDH111" s="229"/>
      <c r="DDI111" s="229"/>
      <c r="DDJ111" s="229"/>
      <c r="DDK111" s="229"/>
      <c r="DDL111" s="229"/>
      <c r="DDM111" s="229"/>
      <c r="DDN111" s="229"/>
      <c r="DDO111" s="229"/>
      <c r="DDP111" s="229"/>
      <c r="DDQ111" s="229"/>
      <c r="DDR111" s="229"/>
      <c r="DDS111" s="229"/>
      <c r="DDT111" s="229"/>
      <c r="DDU111" s="229"/>
      <c r="DDV111" s="229"/>
      <c r="DDW111" s="229"/>
      <c r="DDX111" s="229"/>
      <c r="DDY111" s="229"/>
      <c r="DDZ111" s="229"/>
      <c r="DEA111" s="229"/>
      <c r="DEB111" s="229"/>
      <c r="DEC111" s="229"/>
      <c r="DED111" s="229"/>
      <c r="DEE111" s="229"/>
      <c r="DEF111" s="229"/>
      <c r="DEG111" s="229"/>
      <c r="DEH111" s="229"/>
      <c r="DEI111" s="229"/>
      <c r="DEJ111" s="229"/>
      <c r="DEK111" s="229"/>
      <c r="DEL111" s="229"/>
      <c r="DEM111" s="229"/>
      <c r="DEN111" s="229"/>
      <c r="DEO111" s="229"/>
      <c r="DEP111" s="229"/>
      <c r="DEQ111" s="229"/>
      <c r="DER111" s="229"/>
      <c r="DES111" s="229"/>
      <c r="DET111" s="229"/>
      <c r="DEU111" s="229"/>
      <c r="DEV111" s="229"/>
      <c r="DEW111" s="229"/>
      <c r="DEX111" s="229"/>
      <c r="DEY111" s="229"/>
      <c r="DEZ111" s="229"/>
      <c r="DFA111" s="229"/>
      <c r="DFB111" s="229"/>
      <c r="DFC111" s="229"/>
      <c r="DFD111" s="229"/>
      <c r="DFE111" s="229"/>
      <c r="DFF111" s="229"/>
      <c r="DFG111" s="229"/>
      <c r="DFH111" s="229"/>
      <c r="DFI111" s="229"/>
      <c r="DFJ111" s="229"/>
      <c r="DFK111" s="229"/>
      <c r="DFL111" s="229"/>
      <c r="DFM111" s="229"/>
      <c r="DFN111" s="229"/>
      <c r="DFO111" s="229"/>
      <c r="DFP111" s="229"/>
      <c r="DFQ111" s="229"/>
      <c r="DFR111" s="229"/>
      <c r="DFS111" s="229"/>
      <c r="DFT111" s="229"/>
      <c r="DFU111" s="229"/>
      <c r="DFV111" s="229"/>
      <c r="DFW111" s="229"/>
      <c r="DFX111" s="229"/>
      <c r="DFY111" s="229"/>
      <c r="DFZ111" s="229"/>
      <c r="DGA111" s="229"/>
      <c r="DGB111" s="229"/>
      <c r="DGC111" s="229"/>
      <c r="DGD111" s="229"/>
      <c r="DGE111" s="229"/>
      <c r="DGF111" s="229"/>
      <c r="DGG111" s="229"/>
      <c r="DGH111" s="229"/>
      <c r="DGI111" s="229"/>
      <c r="DGJ111" s="229"/>
      <c r="DGK111" s="229"/>
      <c r="DGL111" s="229"/>
      <c r="DGM111" s="229"/>
      <c r="DGN111" s="229"/>
      <c r="DGO111" s="229"/>
      <c r="DGP111" s="229"/>
      <c r="DGQ111" s="229"/>
      <c r="DGR111" s="229"/>
      <c r="DGS111" s="229"/>
      <c r="DGT111" s="229"/>
      <c r="DGU111" s="229"/>
      <c r="DGV111" s="229"/>
      <c r="DGW111" s="229"/>
      <c r="DGX111" s="229"/>
      <c r="DGY111" s="229"/>
      <c r="DGZ111" s="229"/>
      <c r="DHA111" s="229"/>
      <c r="DHB111" s="229"/>
      <c r="DHC111" s="229"/>
      <c r="DHD111" s="229"/>
      <c r="DHE111" s="229"/>
      <c r="DHF111" s="229"/>
      <c r="DHG111" s="229"/>
      <c r="DHH111" s="229"/>
      <c r="DHI111" s="229"/>
      <c r="DHJ111" s="229"/>
      <c r="DHK111" s="229"/>
      <c r="DHL111" s="229"/>
      <c r="DHM111" s="229"/>
      <c r="DHN111" s="229"/>
      <c r="DHO111" s="229"/>
      <c r="DHP111" s="229"/>
      <c r="DHQ111" s="229"/>
      <c r="DHR111" s="229"/>
      <c r="DHS111" s="229"/>
      <c r="DHT111" s="229"/>
      <c r="DHU111" s="229"/>
      <c r="DHV111" s="229"/>
      <c r="DHW111" s="229"/>
      <c r="DHX111" s="229"/>
      <c r="DHY111" s="229"/>
      <c r="DHZ111" s="229"/>
      <c r="DIA111" s="229"/>
      <c r="DIB111" s="229"/>
      <c r="DIC111" s="229"/>
      <c r="DID111" s="229"/>
      <c r="DIE111" s="229"/>
      <c r="DIF111" s="229"/>
      <c r="DIG111" s="229"/>
      <c r="DIH111" s="229"/>
      <c r="DII111" s="229"/>
      <c r="DIJ111" s="229"/>
      <c r="DIK111" s="229"/>
      <c r="DIL111" s="229"/>
      <c r="DIM111" s="229"/>
      <c r="DIN111" s="229"/>
      <c r="DIO111" s="229"/>
      <c r="DIP111" s="229"/>
      <c r="DIQ111" s="229"/>
      <c r="DIR111" s="229"/>
      <c r="DIS111" s="229"/>
      <c r="DIT111" s="229"/>
      <c r="DIU111" s="229"/>
      <c r="DIV111" s="229"/>
      <c r="DIW111" s="229"/>
      <c r="DIX111" s="229"/>
      <c r="DIY111" s="229"/>
      <c r="DIZ111" s="229"/>
      <c r="DJA111" s="229"/>
      <c r="DJB111" s="229"/>
      <c r="DJC111" s="229"/>
      <c r="DJD111" s="229"/>
      <c r="DJE111" s="229"/>
      <c r="DJF111" s="229"/>
      <c r="DJG111" s="229"/>
      <c r="DJH111" s="229"/>
      <c r="DJI111" s="229"/>
      <c r="DJJ111" s="229"/>
      <c r="DJK111" s="229"/>
      <c r="DJL111" s="229"/>
      <c r="DJM111" s="229"/>
      <c r="DJN111" s="229"/>
      <c r="DJO111" s="229"/>
      <c r="DJP111" s="229"/>
      <c r="DJQ111" s="229"/>
      <c r="DJR111" s="229"/>
      <c r="DJS111" s="229"/>
      <c r="DJT111" s="229"/>
      <c r="DJU111" s="229"/>
      <c r="DJV111" s="229"/>
      <c r="DJW111" s="229"/>
      <c r="DJX111" s="229"/>
      <c r="DJY111" s="229"/>
      <c r="DJZ111" s="229"/>
      <c r="DKA111" s="229"/>
      <c r="DKB111" s="229"/>
      <c r="DKC111" s="229"/>
      <c r="DKD111" s="229"/>
      <c r="DKE111" s="229"/>
      <c r="DKF111" s="229"/>
      <c r="DKG111" s="229"/>
      <c r="DKH111" s="229"/>
      <c r="DKI111" s="229"/>
      <c r="DKJ111" s="229"/>
      <c r="DKK111" s="229"/>
      <c r="DKL111" s="229"/>
      <c r="DKM111" s="229"/>
      <c r="DKN111" s="229"/>
      <c r="DKO111" s="229"/>
      <c r="DKP111" s="229"/>
      <c r="DKQ111" s="229"/>
      <c r="DKR111" s="229"/>
      <c r="DKS111" s="229"/>
      <c r="DKT111" s="229"/>
      <c r="DKU111" s="229"/>
      <c r="DKV111" s="229"/>
      <c r="DKW111" s="229"/>
      <c r="DKX111" s="229"/>
      <c r="DKY111" s="229"/>
      <c r="DKZ111" s="229"/>
      <c r="DLA111" s="229"/>
      <c r="DLB111" s="229"/>
      <c r="DLC111" s="229"/>
      <c r="DLD111" s="229"/>
      <c r="DLE111" s="229"/>
      <c r="DLF111" s="229"/>
      <c r="DLG111" s="229"/>
      <c r="DLH111" s="229"/>
      <c r="DLI111" s="229"/>
      <c r="DLJ111" s="229"/>
      <c r="DLK111" s="229"/>
      <c r="DLL111" s="229"/>
      <c r="DLM111" s="229"/>
      <c r="DLN111" s="229"/>
      <c r="DLO111" s="229"/>
      <c r="DLP111" s="229"/>
      <c r="DLQ111" s="229"/>
      <c r="DLR111" s="229"/>
      <c r="DLS111" s="229"/>
      <c r="DLT111" s="229"/>
      <c r="DLU111" s="229"/>
      <c r="DLV111" s="229"/>
      <c r="DLW111" s="229"/>
      <c r="DLX111" s="229"/>
      <c r="DLY111" s="229"/>
      <c r="DLZ111" s="229"/>
      <c r="DMA111" s="229"/>
      <c r="DMB111" s="229"/>
      <c r="DMC111" s="229"/>
      <c r="DMD111" s="229"/>
      <c r="DME111" s="229"/>
      <c r="DMF111" s="229"/>
      <c r="DMG111" s="229"/>
      <c r="DMH111" s="229"/>
      <c r="DMI111" s="229"/>
      <c r="DMJ111" s="229"/>
      <c r="DMK111" s="229"/>
      <c r="DML111" s="229"/>
      <c r="DMM111" s="229"/>
      <c r="DMN111" s="229"/>
      <c r="DMO111" s="229"/>
      <c r="DMP111" s="229"/>
      <c r="DMQ111" s="229"/>
      <c r="DMR111" s="229"/>
      <c r="DMS111" s="229"/>
      <c r="DMT111" s="229"/>
      <c r="DMU111" s="229"/>
      <c r="DMV111" s="229"/>
      <c r="DMW111" s="229"/>
      <c r="DMX111" s="229"/>
      <c r="DMY111" s="229"/>
      <c r="DMZ111" s="229"/>
      <c r="DNA111" s="229"/>
      <c r="DNB111" s="229"/>
      <c r="DNC111" s="229"/>
      <c r="DND111" s="229"/>
      <c r="DNE111" s="229"/>
      <c r="DNF111" s="229"/>
      <c r="DNG111" s="229"/>
      <c r="DNH111" s="229"/>
      <c r="DNI111" s="229"/>
      <c r="DNJ111" s="229"/>
      <c r="DNK111" s="229"/>
      <c r="DNL111" s="229"/>
      <c r="DNM111" s="229"/>
      <c r="DNN111" s="229"/>
      <c r="DNO111" s="229"/>
      <c r="DNP111" s="229"/>
      <c r="DNQ111" s="229"/>
      <c r="DNR111" s="229"/>
      <c r="DNS111" s="229"/>
      <c r="DNT111" s="229"/>
      <c r="DNU111" s="229"/>
      <c r="DNV111" s="229"/>
      <c r="DNW111" s="229"/>
      <c r="DNX111" s="229"/>
      <c r="DNY111" s="229"/>
      <c r="DNZ111" s="229"/>
      <c r="DOA111" s="229"/>
      <c r="DOB111" s="229"/>
      <c r="DOC111" s="229"/>
      <c r="DOD111" s="229"/>
      <c r="DOE111" s="229"/>
      <c r="DOF111" s="229"/>
      <c r="DOG111" s="229"/>
      <c r="DOH111" s="229"/>
      <c r="DOI111" s="229"/>
      <c r="DOJ111" s="229"/>
      <c r="DOK111" s="229"/>
      <c r="DOL111" s="229"/>
      <c r="DOM111" s="229"/>
      <c r="DON111" s="229"/>
      <c r="DOO111" s="229"/>
      <c r="DOP111" s="229"/>
      <c r="DOQ111" s="229"/>
      <c r="DOR111" s="229"/>
      <c r="DOS111" s="229"/>
      <c r="DOT111" s="229"/>
      <c r="DOU111" s="229"/>
      <c r="DOV111" s="229"/>
      <c r="DOW111" s="229"/>
      <c r="DOX111" s="229"/>
      <c r="DOY111" s="229"/>
      <c r="DOZ111" s="229"/>
      <c r="DPA111" s="229"/>
      <c r="DPB111" s="229"/>
      <c r="DPC111" s="229"/>
      <c r="DPD111" s="229"/>
      <c r="DPE111" s="229"/>
      <c r="DPF111" s="229"/>
      <c r="DPG111" s="229"/>
      <c r="DPH111" s="229"/>
      <c r="DPI111" s="229"/>
      <c r="DPJ111" s="229"/>
      <c r="DPK111" s="229"/>
      <c r="DPL111" s="229"/>
      <c r="DPM111" s="229"/>
      <c r="DPN111" s="229"/>
      <c r="DPO111" s="229"/>
      <c r="DPP111" s="229"/>
      <c r="DPQ111" s="229"/>
      <c r="DPR111" s="229"/>
      <c r="DPS111" s="229"/>
      <c r="DPT111" s="229"/>
      <c r="DPU111" s="229"/>
      <c r="DPV111" s="229"/>
      <c r="DPW111" s="229"/>
      <c r="DPX111" s="229"/>
      <c r="DPY111" s="229"/>
      <c r="DPZ111" s="229"/>
      <c r="DQA111" s="229"/>
      <c r="DQB111" s="229"/>
      <c r="DQC111" s="229"/>
      <c r="DQD111" s="229"/>
      <c r="DQE111" s="229"/>
      <c r="DQF111" s="229"/>
      <c r="DQG111" s="229"/>
      <c r="DQH111" s="229"/>
      <c r="DQI111" s="229"/>
      <c r="DQJ111" s="229"/>
      <c r="DQK111" s="229"/>
      <c r="DQL111" s="229"/>
      <c r="DQM111" s="229"/>
      <c r="DQN111" s="229"/>
      <c r="DQO111" s="229"/>
      <c r="DQP111" s="229"/>
      <c r="DQQ111" s="229"/>
      <c r="DQR111" s="229"/>
      <c r="DQS111" s="229"/>
      <c r="DQT111" s="229"/>
      <c r="DQU111" s="229"/>
      <c r="DQV111" s="229"/>
      <c r="DQW111" s="229"/>
      <c r="DQX111" s="229"/>
      <c r="DQY111" s="229"/>
      <c r="DQZ111" s="229"/>
      <c r="DRA111" s="229"/>
      <c r="DRB111" s="229"/>
      <c r="DRC111" s="229"/>
      <c r="DRD111" s="229"/>
      <c r="DRE111" s="229"/>
      <c r="DRF111" s="229"/>
      <c r="DRG111" s="229"/>
      <c r="DRH111" s="229"/>
      <c r="DRI111" s="229"/>
      <c r="DRJ111" s="229"/>
      <c r="DRK111" s="229"/>
      <c r="DRL111" s="229"/>
      <c r="DRM111" s="229"/>
      <c r="DRN111" s="229"/>
      <c r="DRO111" s="229"/>
      <c r="DRP111" s="229"/>
      <c r="DRQ111" s="229"/>
      <c r="DRR111" s="229"/>
      <c r="DRS111" s="229"/>
      <c r="DRT111" s="229"/>
      <c r="DRU111" s="229"/>
      <c r="DRV111" s="229"/>
      <c r="DRW111" s="229"/>
      <c r="DRX111" s="229"/>
      <c r="DRY111" s="229"/>
      <c r="DRZ111" s="229"/>
      <c r="DSA111" s="229"/>
      <c r="DSB111" s="229"/>
      <c r="DSC111" s="229"/>
      <c r="DSD111" s="229"/>
      <c r="DSE111" s="229"/>
      <c r="DSF111" s="229"/>
      <c r="DSG111" s="229"/>
      <c r="DSH111" s="229"/>
      <c r="DSI111" s="229"/>
      <c r="DSJ111" s="229"/>
      <c r="DSK111" s="229"/>
      <c r="DSL111" s="229"/>
      <c r="DSM111" s="229"/>
      <c r="DSN111" s="229"/>
      <c r="DSO111" s="229"/>
      <c r="DSP111" s="229"/>
      <c r="DSQ111" s="229"/>
      <c r="DSR111" s="229"/>
      <c r="DSS111" s="229"/>
      <c r="DST111" s="229"/>
      <c r="DSU111" s="229"/>
      <c r="DSV111" s="229"/>
      <c r="DSW111" s="229"/>
      <c r="DSX111" s="229"/>
      <c r="DSY111" s="229"/>
      <c r="DSZ111" s="229"/>
      <c r="DTA111" s="229"/>
      <c r="DTB111" s="229"/>
      <c r="DTC111" s="229"/>
      <c r="DTD111" s="229"/>
      <c r="DTE111" s="229"/>
      <c r="DTF111" s="229"/>
      <c r="DTG111" s="229"/>
      <c r="DTH111" s="229"/>
      <c r="DTI111" s="229"/>
      <c r="DTJ111" s="229"/>
      <c r="DTK111" s="229"/>
      <c r="DTL111" s="229"/>
      <c r="DTM111" s="229"/>
      <c r="DTN111" s="229"/>
      <c r="DTO111" s="229"/>
      <c r="DTP111" s="229"/>
      <c r="DTQ111" s="229"/>
      <c r="DTR111" s="229"/>
      <c r="DTS111" s="229"/>
      <c r="DTT111" s="229"/>
      <c r="DTU111" s="229"/>
      <c r="DTV111" s="229"/>
      <c r="DTW111" s="229"/>
      <c r="DTX111" s="229"/>
      <c r="DTY111" s="229"/>
      <c r="DTZ111" s="229"/>
      <c r="DUA111" s="229"/>
      <c r="DUB111" s="229"/>
      <c r="DUC111" s="229"/>
      <c r="DUD111" s="229"/>
      <c r="DUE111" s="229"/>
      <c r="DUF111" s="229"/>
      <c r="DUG111" s="229"/>
      <c r="DUH111" s="229"/>
      <c r="DUI111" s="229"/>
      <c r="DUJ111" s="229"/>
      <c r="DUK111" s="229"/>
      <c r="DUL111" s="229"/>
      <c r="DUM111" s="229"/>
      <c r="DUN111" s="229"/>
      <c r="DUO111" s="229"/>
      <c r="DUP111" s="229"/>
      <c r="DUQ111" s="229"/>
      <c r="DUR111" s="229"/>
      <c r="DUS111" s="229"/>
      <c r="DUT111" s="229"/>
      <c r="DUU111" s="229"/>
      <c r="DUV111" s="229"/>
      <c r="DUW111" s="229"/>
      <c r="DUX111" s="229"/>
      <c r="DUY111" s="229"/>
      <c r="DUZ111" s="229"/>
      <c r="DVA111" s="229"/>
      <c r="DVB111" s="229"/>
      <c r="DVC111" s="229"/>
      <c r="DVD111" s="229"/>
      <c r="DVE111" s="229"/>
      <c r="DVF111" s="229"/>
      <c r="DVG111" s="229"/>
      <c r="DVH111" s="229"/>
      <c r="DVI111" s="229"/>
      <c r="DVJ111" s="229"/>
      <c r="DVK111" s="229"/>
      <c r="DVL111" s="229"/>
      <c r="DVM111" s="229"/>
      <c r="DVN111" s="229"/>
      <c r="DVO111" s="229"/>
      <c r="DVP111" s="229"/>
      <c r="DVQ111" s="229"/>
      <c r="DVR111" s="229"/>
      <c r="DVS111" s="229"/>
      <c r="DVT111" s="229"/>
      <c r="DVU111" s="229"/>
      <c r="DVV111" s="229"/>
      <c r="DVW111" s="229"/>
      <c r="DVX111" s="229"/>
      <c r="DVY111" s="229"/>
      <c r="DVZ111" s="229"/>
      <c r="DWA111" s="229"/>
      <c r="DWB111" s="229"/>
      <c r="DWC111" s="229"/>
      <c r="DWD111" s="229"/>
      <c r="DWE111" s="229"/>
      <c r="DWF111" s="229"/>
      <c r="DWG111" s="229"/>
      <c r="DWH111" s="229"/>
      <c r="DWI111" s="229"/>
      <c r="DWJ111" s="229"/>
      <c r="DWK111" s="229"/>
      <c r="DWL111" s="229"/>
      <c r="DWM111" s="229"/>
      <c r="DWN111" s="229"/>
      <c r="DWO111" s="229"/>
      <c r="DWP111" s="229"/>
      <c r="DWQ111" s="229"/>
      <c r="DWR111" s="229"/>
      <c r="DWS111" s="229"/>
      <c r="DWT111" s="229"/>
      <c r="DWU111" s="229"/>
      <c r="DWV111" s="229"/>
      <c r="DWW111" s="229"/>
      <c r="DWX111" s="229"/>
      <c r="DWY111" s="229"/>
      <c r="DWZ111" s="229"/>
      <c r="DXA111" s="229"/>
      <c r="DXB111" s="229"/>
      <c r="DXC111" s="229"/>
      <c r="DXD111" s="229"/>
      <c r="DXE111" s="229"/>
      <c r="DXF111" s="229"/>
      <c r="DXG111" s="229"/>
      <c r="DXH111" s="229"/>
      <c r="DXI111" s="229"/>
      <c r="DXJ111" s="229"/>
      <c r="DXK111" s="229"/>
      <c r="DXL111" s="229"/>
      <c r="DXM111" s="229"/>
      <c r="DXN111" s="229"/>
      <c r="DXO111" s="229"/>
      <c r="DXP111" s="229"/>
      <c r="DXQ111" s="229"/>
      <c r="DXR111" s="229"/>
      <c r="DXS111" s="229"/>
      <c r="DXT111" s="229"/>
      <c r="DXU111" s="229"/>
      <c r="DXV111" s="229"/>
      <c r="DXW111" s="229"/>
      <c r="DXX111" s="229"/>
      <c r="DXY111" s="229"/>
      <c r="DXZ111" s="229"/>
      <c r="DYA111" s="229"/>
      <c r="DYB111" s="229"/>
      <c r="DYC111" s="229"/>
      <c r="DYD111" s="229"/>
      <c r="DYE111" s="229"/>
      <c r="DYF111" s="229"/>
      <c r="DYG111" s="229"/>
      <c r="DYH111" s="229"/>
      <c r="DYI111" s="229"/>
      <c r="DYJ111" s="229"/>
      <c r="DYK111" s="229"/>
      <c r="DYL111" s="229"/>
      <c r="DYM111" s="229"/>
      <c r="DYN111" s="229"/>
      <c r="DYO111" s="229"/>
      <c r="DYP111" s="229"/>
      <c r="DYQ111" s="229"/>
      <c r="DYR111" s="229"/>
      <c r="DYS111" s="229"/>
      <c r="DYT111" s="229"/>
      <c r="DYU111" s="229"/>
      <c r="DYV111" s="229"/>
      <c r="DYW111" s="229"/>
      <c r="DYX111" s="229"/>
      <c r="DYY111" s="229"/>
      <c r="DYZ111" s="229"/>
      <c r="DZA111" s="229"/>
      <c r="DZB111" s="229"/>
      <c r="DZC111" s="229"/>
      <c r="DZD111" s="229"/>
      <c r="DZE111" s="229"/>
      <c r="DZF111" s="229"/>
      <c r="DZG111" s="229"/>
      <c r="DZH111" s="229"/>
      <c r="DZI111" s="229"/>
      <c r="DZJ111" s="229"/>
      <c r="DZK111" s="229"/>
      <c r="DZL111" s="229"/>
      <c r="DZM111" s="229"/>
      <c r="DZN111" s="229"/>
      <c r="DZO111" s="229"/>
      <c r="DZP111" s="229"/>
      <c r="DZQ111" s="229"/>
      <c r="DZR111" s="229"/>
      <c r="DZS111" s="229"/>
      <c r="DZT111" s="229"/>
      <c r="DZU111" s="229"/>
      <c r="DZV111" s="229"/>
      <c r="DZW111" s="229"/>
      <c r="DZX111" s="229"/>
      <c r="DZY111" s="229"/>
      <c r="DZZ111" s="229"/>
      <c r="EAA111" s="229"/>
      <c r="EAB111" s="229"/>
      <c r="EAC111" s="229"/>
      <c r="EAD111" s="229"/>
      <c r="EAE111" s="229"/>
      <c r="EAF111" s="229"/>
      <c r="EAG111" s="229"/>
      <c r="EAH111" s="229"/>
      <c r="EAI111" s="229"/>
      <c r="EAJ111" s="229"/>
      <c r="EAK111" s="229"/>
      <c r="EAL111" s="229"/>
      <c r="EAM111" s="229"/>
      <c r="EAN111" s="229"/>
      <c r="EAO111" s="229"/>
      <c r="EAP111" s="229"/>
      <c r="EAQ111" s="229"/>
      <c r="EAR111" s="229"/>
      <c r="EAS111" s="229"/>
      <c r="EAT111" s="229"/>
      <c r="EAU111" s="229"/>
      <c r="EAV111" s="229"/>
      <c r="EAW111" s="229"/>
      <c r="EAX111" s="229"/>
      <c r="EAY111" s="229"/>
      <c r="EAZ111" s="229"/>
      <c r="EBA111" s="229"/>
      <c r="EBB111" s="229"/>
      <c r="EBC111" s="229"/>
      <c r="EBD111" s="229"/>
      <c r="EBE111" s="229"/>
      <c r="EBF111" s="229"/>
      <c r="EBG111" s="229"/>
      <c r="EBH111" s="229"/>
      <c r="EBI111" s="229"/>
      <c r="EBJ111" s="229"/>
      <c r="EBK111" s="229"/>
      <c r="EBL111" s="229"/>
      <c r="EBM111" s="229"/>
      <c r="EBN111" s="229"/>
      <c r="EBO111" s="229"/>
      <c r="EBP111" s="229"/>
      <c r="EBQ111" s="229"/>
      <c r="EBR111" s="229"/>
      <c r="EBS111" s="229"/>
      <c r="EBT111" s="229"/>
      <c r="EBU111" s="229"/>
      <c r="EBV111" s="229"/>
      <c r="EBW111" s="229"/>
      <c r="EBX111" s="229"/>
      <c r="EBY111" s="229"/>
      <c r="EBZ111" s="229"/>
      <c r="ECA111" s="229"/>
      <c r="ECB111" s="229"/>
      <c r="ECC111" s="229"/>
      <c r="ECD111" s="229"/>
      <c r="ECE111" s="229"/>
      <c r="ECF111" s="229"/>
      <c r="ECG111" s="229"/>
      <c r="ECH111" s="229"/>
      <c r="ECI111" s="229"/>
      <c r="ECJ111" s="229"/>
      <c r="ECK111" s="229"/>
      <c r="ECL111" s="229"/>
      <c r="ECM111" s="229"/>
      <c r="ECN111" s="229"/>
      <c r="ECO111" s="229"/>
      <c r="ECP111" s="229"/>
      <c r="ECQ111" s="229"/>
      <c r="ECR111" s="229"/>
      <c r="ECS111" s="229"/>
      <c r="ECT111" s="229"/>
      <c r="ECU111" s="229"/>
      <c r="ECV111" s="229"/>
      <c r="ECW111" s="229"/>
      <c r="ECX111" s="229"/>
      <c r="ECY111" s="229"/>
      <c r="ECZ111" s="229"/>
      <c r="EDA111" s="229"/>
      <c r="EDB111" s="229"/>
      <c r="EDC111" s="229"/>
      <c r="EDD111" s="229"/>
      <c r="EDE111" s="229"/>
      <c r="EDF111" s="229"/>
      <c r="EDG111" s="229"/>
      <c r="EDH111" s="229"/>
      <c r="EDI111" s="229"/>
      <c r="EDJ111" s="229"/>
      <c r="EDK111" s="229"/>
      <c r="EDL111" s="229"/>
      <c r="EDM111" s="229"/>
      <c r="EDN111" s="229"/>
      <c r="EDO111" s="229"/>
      <c r="EDP111" s="229"/>
      <c r="EDQ111" s="229"/>
      <c r="EDR111" s="229"/>
      <c r="EDS111" s="229"/>
      <c r="EDT111" s="229"/>
      <c r="EDU111" s="229"/>
      <c r="EDV111" s="229"/>
      <c r="EDW111" s="229"/>
      <c r="EDX111" s="229"/>
      <c r="EDY111" s="229"/>
      <c r="EDZ111" s="229"/>
      <c r="EEA111" s="229"/>
      <c r="EEB111" s="229"/>
      <c r="EEC111" s="229"/>
      <c r="EED111" s="229"/>
      <c r="EEE111" s="229"/>
      <c r="EEF111" s="229"/>
      <c r="EEG111" s="229"/>
      <c r="EEH111" s="229"/>
      <c r="EEI111" s="229"/>
      <c r="EEJ111" s="229"/>
      <c r="EEK111" s="229"/>
      <c r="EEL111" s="229"/>
      <c r="EEM111" s="229"/>
      <c r="EEN111" s="229"/>
      <c r="EEO111" s="229"/>
      <c r="EEP111" s="229"/>
      <c r="EEQ111" s="229"/>
      <c r="EER111" s="229"/>
      <c r="EES111" s="229"/>
      <c r="EET111" s="229"/>
      <c r="EEU111" s="229"/>
      <c r="EEV111" s="229"/>
      <c r="EEW111" s="229"/>
      <c r="EEX111" s="229"/>
      <c r="EEY111" s="229"/>
      <c r="EEZ111" s="229"/>
      <c r="EFA111" s="229"/>
      <c r="EFB111" s="229"/>
      <c r="EFC111" s="229"/>
      <c r="EFD111" s="229"/>
      <c r="EFE111" s="229"/>
      <c r="EFF111" s="229"/>
      <c r="EFG111" s="229"/>
      <c r="EFH111" s="229"/>
      <c r="EFI111" s="229"/>
      <c r="EFJ111" s="229"/>
      <c r="EFK111" s="229"/>
      <c r="EFL111" s="229"/>
      <c r="EFM111" s="229"/>
      <c r="EFN111" s="229"/>
      <c r="EFO111" s="229"/>
      <c r="EFP111" s="229"/>
      <c r="EFQ111" s="229"/>
      <c r="EFR111" s="229"/>
      <c r="EFS111" s="229"/>
      <c r="EFT111" s="229"/>
      <c r="EFU111" s="229"/>
      <c r="EFV111" s="229"/>
      <c r="EFW111" s="229"/>
      <c r="EFX111" s="229"/>
      <c r="EFY111" s="229"/>
      <c r="EFZ111" s="229"/>
      <c r="EGA111" s="229"/>
      <c r="EGB111" s="229"/>
      <c r="EGC111" s="229"/>
      <c r="EGD111" s="229"/>
      <c r="EGE111" s="229"/>
      <c r="EGF111" s="229"/>
      <c r="EGG111" s="229"/>
      <c r="EGH111" s="229"/>
      <c r="EGI111" s="229"/>
      <c r="EGJ111" s="229"/>
      <c r="EGK111" s="229"/>
      <c r="EGL111" s="229"/>
      <c r="EGM111" s="229"/>
      <c r="EGN111" s="229"/>
      <c r="EGO111" s="229"/>
      <c r="EGP111" s="229"/>
      <c r="EGQ111" s="229"/>
      <c r="EGR111" s="229"/>
      <c r="EGS111" s="229"/>
      <c r="EGT111" s="229"/>
      <c r="EGU111" s="229"/>
      <c r="EGV111" s="229"/>
      <c r="EGW111" s="229"/>
      <c r="EGX111" s="229"/>
      <c r="EGY111" s="229"/>
      <c r="EGZ111" s="229"/>
      <c r="EHA111" s="229"/>
      <c r="EHB111" s="229"/>
      <c r="EHC111" s="229"/>
      <c r="EHD111" s="229"/>
      <c r="EHE111" s="229"/>
      <c r="EHF111" s="229"/>
      <c r="EHG111" s="229"/>
      <c r="EHH111" s="229"/>
      <c r="EHI111" s="229"/>
      <c r="EHJ111" s="229"/>
      <c r="EHK111" s="229"/>
      <c r="EHL111" s="229"/>
      <c r="EHM111" s="229"/>
      <c r="EHN111" s="229"/>
      <c r="EHO111" s="229"/>
      <c r="EHP111" s="229"/>
      <c r="EHQ111" s="229"/>
      <c r="EHR111" s="229"/>
      <c r="EHS111" s="229"/>
      <c r="EHT111" s="229"/>
      <c r="EHU111" s="229"/>
      <c r="EHV111" s="229"/>
      <c r="EHW111" s="229"/>
      <c r="EHX111" s="229"/>
      <c r="EHY111" s="229"/>
      <c r="EHZ111" s="229"/>
      <c r="EIA111" s="229"/>
      <c r="EIB111" s="229"/>
      <c r="EIC111" s="229"/>
      <c r="EID111" s="229"/>
      <c r="EIE111" s="229"/>
      <c r="EIF111" s="229"/>
      <c r="EIG111" s="229"/>
      <c r="EIH111" s="229"/>
      <c r="EII111" s="229"/>
      <c r="EIJ111" s="229"/>
      <c r="EIK111" s="229"/>
      <c r="EIL111" s="229"/>
      <c r="EIM111" s="229"/>
      <c r="EIN111" s="229"/>
      <c r="EIO111" s="229"/>
      <c r="EIP111" s="229"/>
      <c r="EIQ111" s="229"/>
      <c r="EIR111" s="229"/>
      <c r="EIS111" s="229"/>
      <c r="EIT111" s="229"/>
      <c r="EIU111" s="229"/>
      <c r="EIV111" s="229"/>
      <c r="EIW111" s="229"/>
      <c r="EIX111" s="229"/>
      <c r="EIY111" s="229"/>
      <c r="EIZ111" s="229"/>
      <c r="EJA111" s="229"/>
      <c r="EJB111" s="229"/>
      <c r="EJC111" s="229"/>
      <c r="EJD111" s="229"/>
      <c r="EJE111" s="229"/>
      <c r="EJF111" s="229"/>
      <c r="EJG111" s="229"/>
      <c r="EJH111" s="229"/>
      <c r="EJI111" s="229"/>
      <c r="EJJ111" s="229"/>
      <c r="EJK111" s="229"/>
      <c r="EJL111" s="229"/>
      <c r="EJM111" s="229"/>
      <c r="EJN111" s="229"/>
      <c r="EJO111" s="229"/>
      <c r="EJP111" s="229"/>
      <c r="EJQ111" s="229"/>
      <c r="EJR111" s="229"/>
      <c r="EJS111" s="229"/>
      <c r="EJT111" s="229"/>
      <c r="EJU111" s="229"/>
      <c r="EJV111" s="229"/>
      <c r="EJW111" s="229"/>
      <c r="EJX111" s="229"/>
      <c r="EJY111" s="229"/>
      <c r="EJZ111" s="229"/>
      <c r="EKA111" s="229"/>
      <c r="EKB111" s="229"/>
      <c r="EKC111" s="229"/>
      <c r="EKD111" s="229"/>
      <c r="EKE111" s="229"/>
      <c r="EKF111" s="229"/>
      <c r="EKG111" s="229"/>
      <c r="EKH111" s="229"/>
      <c r="EKI111" s="229"/>
      <c r="EKJ111" s="229"/>
      <c r="EKK111" s="229"/>
      <c r="EKL111" s="229"/>
      <c r="EKM111" s="229"/>
      <c r="EKN111" s="229"/>
      <c r="EKO111" s="229"/>
      <c r="EKP111" s="229"/>
      <c r="EKQ111" s="229"/>
      <c r="EKR111" s="229"/>
      <c r="EKS111" s="229"/>
      <c r="EKT111" s="229"/>
      <c r="EKU111" s="229"/>
      <c r="EKV111" s="229"/>
      <c r="EKW111" s="229"/>
      <c r="EKX111" s="229"/>
      <c r="EKY111" s="229"/>
      <c r="EKZ111" s="229"/>
      <c r="ELA111" s="229"/>
      <c r="ELB111" s="229"/>
      <c r="ELC111" s="229"/>
      <c r="ELD111" s="229"/>
      <c r="ELE111" s="229"/>
      <c r="ELF111" s="229"/>
      <c r="ELG111" s="229"/>
      <c r="ELH111" s="229"/>
      <c r="ELI111" s="229"/>
      <c r="ELJ111" s="229"/>
      <c r="ELK111" s="229"/>
      <c r="ELL111" s="229"/>
      <c r="ELM111" s="229"/>
      <c r="ELN111" s="229"/>
      <c r="ELO111" s="229"/>
      <c r="ELP111" s="229"/>
      <c r="ELQ111" s="229"/>
      <c r="ELR111" s="229"/>
      <c r="ELS111" s="229"/>
      <c r="ELT111" s="229"/>
      <c r="ELU111" s="229"/>
      <c r="ELV111" s="229"/>
      <c r="ELW111" s="229"/>
      <c r="ELX111" s="229"/>
      <c r="ELY111" s="229"/>
      <c r="ELZ111" s="229"/>
      <c r="EMA111" s="229"/>
      <c r="EMB111" s="229"/>
      <c r="EMC111" s="229"/>
      <c r="EMD111" s="229"/>
      <c r="EME111" s="229"/>
      <c r="EMF111" s="229"/>
      <c r="EMG111" s="229"/>
      <c r="EMH111" s="229"/>
      <c r="EMI111" s="229"/>
      <c r="EMJ111" s="229"/>
      <c r="EMK111" s="229"/>
      <c r="EML111" s="229"/>
      <c r="EMM111" s="229"/>
      <c r="EMN111" s="229"/>
      <c r="EMO111" s="229"/>
      <c r="EMP111" s="229"/>
      <c r="EMQ111" s="229"/>
      <c r="EMR111" s="229"/>
      <c r="EMS111" s="229"/>
      <c r="EMT111" s="229"/>
      <c r="EMU111" s="229"/>
      <c r="EMV111" s="229"/>
      <c r="EMW111" s="229"/>
      <c r="EMX111" s="229"/>
      <c r="EMY111" s="229"/>
      <c r="EMZ111" s="229"/>
      <c r="ENA111" s="229"/>
      <c r="ENB111" s="229"/>
      <c r="ENC111" s="229"/>
      <c r="END111" s="229"/>
      <c r="ENE111" s="229"/>
      <c r="ENF111" s="229"/>
      <c r="ENG111" s="229"/>
      <c r="ENH111" s="229"/>
      <c r="ENI111" s="229"/>
      <c r="ENJ111" s="229"/>
      <c r="ENK111" s="229"/>
      <c r="ENL111" s="229"/>
      <c r="ENM111" s="229"/>
      <c r="ENN111" s="229"/>
      <c r="ENO111" s="229"/>
      <c r="ENP111" s="229"/>
      <c r="ENQ111" s="229"/>
      <c r="ENR111" s="229"/>
      <c r="ENS111" s="229"/>
      <c r="ENT111" s="229"/>
      <c r="ENU111" s="229"/>
      <c r="ENV111" s="229"/>
      <c r="ENW111" s="229"/>
      <c r="ENX111" s="229"/>
      <c r="ENY111" s="229"/>
      <c r="ENZ111" s="229"/>
      <c r="EOA111" s="229"/>
      <c r="EOB111" s="229"/>
      <c r="EOC111" s="229"/>
      <c r="EOD111" s="229"/>
      <c r="EOE111" s="229"/>
      <c r="EOF111" s="229"/>
      <c r="EOG111" s="229"/>
      <c r="EOH111" s="229"/>
      <c r="EOI111" s="229"/>
      <c r="EOJ111" s="229"/>
      <c r="EOK111" s="229"/>
      <c r="EOL111" s="229"/>
      <c r="EOM111" s="229"/>
      <c r="EON111" s="229"/>
      <c r="EOO111" s="229"/>
      <c r="EOP111" s="229"/>
      <c r="EOQ111" s="229"/>
      <c r="EOR111" s="229"/>
      <c r="EOS111" s="229"/>
      <c r="EOT111" s="229"/>
      <c r="EOU111" s="229"/>
      <c r="EOV111" s="229"/>
      <c r="EOW111" s="229"/>
      <c r="EOX111" s="229"/>
      <c r="EOY111" s="229"/>
      <c r="EOZ111" s="229"/>
      <c r="EPA111" s="229"/>
      <c r="EPB111" s="229"/>
      <c r="EPC111" s="229"/>
      <c r="EPD111" s="229"/>
      <c r="EPE111" s="229"/>
      <c r="EPF111" s="229"/>
      <c r="EPG111" s="229"/>
      <c r="EPH111" s="229"/>
      <c r="EPI111" s="229"/>
      <c r="EPJ111" s="229"/>
      <c r="EPK111" s="229"/>
      <c r="EPL111" s="229"/>
      <c r="EPM111" s="229"/>
      <c r="EPN111" s="229"/>
      <c r="EPO111" s="229"/>
      <c r="EPP111" s="229"/>
      <c r="EPQ111" s="229"/>
      <c r="EPR111" s="229"/>
      <c r="EPS111" s="229"/>
      <c r="EPT111" s="229"/>
      <c r="EPU111" s="229"/>
      <c r="EPV111" s="229"/>
      <c r="EPW111" s="229"/>
      <c r="EPX111" s="229"/>
      <c r="EPY111" s="229"/>
      <c r="EPZ111" s="229"/>
      <c r="EQA111" s="229"/>
      <c r="EQB111" s="229"/>
      <c r="EQC111" s="229"/>
      <c r="EQD111" s="229"/>
      <c r="EQE111" s="229"/>
      <c r="EQF111" s="229"/>
      <c r="EQG111" s="229"/>
      <c r="EQH111" s="229"/>
      <c r="EQI111" s="229"/>
      <c r="EQJ111" s="229"/>
      <c r="EQK111" s="229"/>
      <c r="EQL111" s="229"/>
      <c r="EQM111" s="229"/>
      <c r="EQN111" s="229"/>
      <c r="EQO111" s="229"/>
      <c r="EQP111" s="229"/>
      <c r="EQQ111" s="229"/>
      <c r="EQR111" s="229"/>
      <c r="EQS111" s="229"/>
      <c r="EQT111" s="229"/>
      <c r="EQU111" s="229"/>
      <c r="EQV111" s="229"/>
      <c r="EQW111" s="229"/>
      <c r="EQX111" s="229"/>
      <c r="EQY111" s="229"/>
      <c r="EQZ111" s="229"/>
      <c r="ERA111" s="229"/>
      <c r="ERB111" s="229"/>
      <c r="ERC111" s="229"/>
      <c r="ERD111" s="229"/>
      <c r="ERE111" s="229"/>
      <c r="ERF111" s="229"/>
      <c r="ERG111" s="229"/>
      <c r="ERH111" s="229"/>
      <c r="ERI111" s="229"/>
      <c r="ERJ111" s="229"/>
      <c r="ERK111" s="229"/>
      <c r="ERL111" s="229"/>
      <c r="ERM111" s="229"/>
      <c r="ERN111" s="229"/>
      <c r="ERO111" s="229"/>
      <c r="ERP111" s="229"/>
      <c r="ERQ111" s="229"/>
      <c r="ERR111" s="229"/>
      <c r="ERS111" s="229"/>
      <c r="ERT111" s="229"/>
      <c r="ERU111" s="229"/>
      <c r="ERV111" s="229"/>
      <c r="ERW111" s="229"/>
      <c r="ERX111" s="229"/>
      <c r="ERY111" s="229"/>
      <c r="ERZ111" s="229"/>
      <c r="ESA111" s="229"/>
      <c r="ESB111" s="229"/>
      <c r="ESC111" s="229"/>
      <c r="ESD111" s="229"/>
      <c r="ESE111" s="229"/>
      <c r="ESF111" s="229"/>
      <c r="ESG111" s="229"/>
      <c r="ESH111" s="229"/>
      <c r="ESI111" s="229"/>
      <c r="ESJ111" s="229"/>
      <c r="ESK111" s="229"/>
      <c r="ESL111" s="229"/>
      <c r="ESM111" s="229"/>
      <c r="ESN111" s="229"/>
      <c r="ESO111" s="229"/>
      <c r="ESP111" s="229"/>
      <c r="ESQ111" s="229"/>
      <c r="ESR111" s="229"/>
      <c r="ESS111" s="229"/>
      <c r="EST111" s="229"/>
      <c r="ESU111" s="229"/>
      <c r="ESV111" s="229"/>
      <c r="ESW111" s="229"/>
      <c r="ESX111" s="229"/>
      <c r="ESY111" s="229"/>
      <c r="ESZ111" s="229"/>
      <c r="ETA111" s="229"/>
      <c r="ETB111" s="229"/>
      <c r="ETC111" s="229"/>
      <c r="ETD111" s="229"/>
      <c r="ETE111" s="229"/>
      <c r="ETF111" s="229"/>
      <c r="ETG111" s="229"/>
      <c r="ETH111" s="229"/>
      <c r="ETI111" s="229"/>
      <c r="ETJ111" s="229"/>
      <c r="ETK111" s="229"/>
      <c r="ETL111" s="229"/>
      <c r="ETM111" s="229"/>
      <c r="ETN111" s="229"/>
      <c r="ETO111" s="229"/>
      <c r="ETP111" s="229"/>
      <c r="ETQ111" s="229"/>
      <c r="ETR111" s="229"/>
      <c r="ETS111" s="229"/>
      <c r="ETT111" s="229"/>
      <c r="ETU111" s="229"/>
      <c r="ETV111" s="229"/>
      <c r="ETW111" s="229"/>
      <c r="ETX111" s="229"/>
      <c r="ETY111" s="229"/>
      <c r="ETZ111" s="229"/>
      <c r="EUA111" s="229"/>
      <c r="EUB111" s="229"/>
      <c r="EUC111" s="229"/>
      <c r="EUD111" s="229"/>
      <c r="EUE111" s="229"/>
      <c r="EUF111" s="229"/>
      <c r="EUG111" s="229"/>
      <c r="EUH111" s="229"/>
      <c r="EUI111" s="229"/>
      <c r="EUJ111" s="229"/>
      <c r="EUK111" s="229"/>
      <c r="EUL111" s="229"/>
      <c r="EUM111" s="229"/>
      <c r="EUN111" s="229"/>
      <c r="EUO111" s="229"/>
      <c r="EUP111" s="229"/>
      <c r="EUQ111" s="229"/>
      <c r="EUR111" s="229"/>
      <c r="EUS111" s="229"/>
      <c r="EUT111" s="229"/>
      <c r="EUU111" s="229"/>
      <c r="EUV111" s="229"/>
      <c r="EUW111" s="229"/>
      <c r="EUX111" s="229"/>
      <c r="EUY111" s="229"/>
      <c r="EUZ111" s="229"/>
      <c r="EVA111" s="229"/>
      <c r="EVB111" s="229"/>
      <c r="EVC111" s="229"/>
      <c r="EVD111" s="229"/>
      <c r="EVE111" s="229"/>
      <c r="EVF111" s="229"/>
      <c r="EVG111" s="229"/>
      <c r="EVH111" s="229"/>
      <c r="EVI111" s="229"/>
      <c r="EVJ111" s="229"/>
      <c r="EVK111" s="229"/>
      <c r="EVL111" s="229"/>
      <c r="EVM111" s="229"/>
      <c r="EVN111" s="229"/>
      <c r="EVO111" s="229"/>
      <c r="EVP111" s="229"/>
      <c r="EVQ111" s="229"/>
      <c r="EVR111" s="229"/>
      <c r="EVS111" s="229"/>
      <c r="EVT111" s="229"/>
      <c r="EVU111" s="229"/>
      <c r="EVV111" s="229"/>
      <c r="EVW111" s="229"/>
      <c r="EVX111" s="229"/>
      <c r="EVY111" s="229"/>
      <c r="EVZ111" s="229"/>
      <c r="EWA111" s="229"/>
      <c r="EWB111" s="229"/>
      <c r="EWC111" s="229"/>
      <c r="EWD111" s="229"/>
      <c r="EWE111" s="229"/>
      <c r="EWF111" s="229"/>
      <c r="EWG111" s="229"/>
      <c r="EWH111" s="229"/>
      <c r="EWI111" s="229"/>
      <c r="EWJ111" s="229"/>
      <c r="EWK111" s="229"/>
      <c r="EWL111" s="229"/>
      <c r="EWM111" s="229"/>
      <c r="EWN111" s="229"/>
      <c r="EWO111" s="229"/>
      <c r="EWP111" s="229"/>
      <c r="EWQ111" s="229"/>
      <c r="EWR111" s="229"/>
      <c r="EWS111" s="229"/>
      <c r="EWT111" s="229"/>
      <c r="EWU111" s="229"/>
      <c r="EWV111" s="229"/>
      <c r="EWW111" s="229"/>
      <c r="EWX111" s="229"/>
      <c r="EWY111" s="229"/>
      <c r="EWZ111" s="229"/>
      <c r="EXA111" s="229"/>
      <c r="EXB111" s="229"/>
      <c r="EXC111" s="229"/>
      <c r="EXD111" s="229"/>
      <c r="EXE111" s="229"/>
      <c r="EXF111" s="229"/>
      <c r="EXG111" s="229"/>
      <c r="EXH111" s="229"/>
      <c r="EXI111" s="229"/>
      <c r="EXJ111" s="229"/>
      <c r="EXK111" s="229"/>
      <c r="EXL111" s="229"/>
      <c r="EXM111" s="229"/>
      <c r="EXN111" s="229"/>
      <c r="EXO111" s="229"/>
      <c r="EXP111" s="229"/>
      <c r="EXQ111" s="229"/>
      <c r="EXR111" s="229"/>
      <c r="EXS111" s="229"/>
      <c r="EXT111" s="229"/>
      <c r="EXU111" s="229"/>
      <c r="EXV111" s="229"/>
      <c r="EXW111" s="229"/>
      <c r="EXX111" s="229"/>
      <c r="EXY111" s="229"/>
      <c r="EXZ111" s="229"/>
      <c r="EYA111" s="229"/>
      <c r="EYB111" s="229"/>
      <c r="EYC111" s="229"/>
      <c r="EYD111" s="229"/>
      <c r="EYE111" s="229"/>
      <c r="EYF111" s="229"/>
      <c r="EYG111" s="229"/>
      <c r="EYH111" s="229"/>
      <c r="EYI111" s="229"/>
      <c r="EYJ111" s="229"/>
      <c r="EYK111" s="229"/>
      <c r="EYL111" s="229"/>
      <c r="EYM111" s="229"/>
      <c r="EYN111" s="229"/>
      <c r="EYO111" s="229"/>
      <c r="EYP111" s="229"/>
      <c r="EYQ111" s="229"/>
      <c r="EYR111" s="229"/>
      <c r="EYS111" s="229"/>
      <c r="EYT111" s="229"/>
      <c r="EYU111" s="229"/>
      <c r="EYV111" s="229"/>
      <c r="EYW111" s="229"/>
      <c r="EYX111" s="229"/>
      <c r="EYY111" s="229"/>
      <c r="EYZ111" s="229"/>
      <c r="EZA111" s="229"/>
      <c r="EZB111" s="229"/>
      <c r="EZC111" s="229"/>
      <c r="EZD111" s="229"/>
      <c r="EZE111" s="229"/>
      <c r="EZF111" s="229"/>
      <c r="EZG111" s="229"/>
      <c r="EZH111" s="229"/>
      <c r="EZI111" s="229"/>
      <c r="EZJ111" s="229"/>
      <c r="EZK111" s="229"/>
      <c r="EZL111" s="229"/>
      <c r="EZM111" s="229"/>
      <c r="EZN111" s="229"/>
      <c r="EZO111" s="229"/>
      <c r="EZP111" s="229"/>
      <c r="EZQ111" s="229"/>
      <c r="EZR111" s="229"/>
      <c r="EZS111" s="229"/>
      <c r="EZT111" s="229"/>
      <c r="EZU111" s="229"/>
      <c r="EZV111" s="229"/>
      <c r="EZW111" s="229"/>
      <c r="EZX111" s="229"/>
      <c r="EZY111" s="229"/>
      <c r="EZZ111" s="229"/>
      <c r="FAA111" s="229"/>
      <c r="FAB111" s="229"/>
      <c r="FAC111" s="229"/>
      <c r="FAD111" s="229"/>
      <c r="FAE111" s="229"/>
      <c r="FAF111" s="229"/>
      <c r="FAG111" s="229"/>
      <c r="FAH111" s="229"/>
      <c r="FAI111" s="229"/>
      <c r="FAJ111" s="229"/>
      <c r="FAK111" s="229"/>
      <c r="FAL111" s="229"/>
      <c r="FAM111" s="229"/>
      <c r="FAN111" s="229"/>
      <c r="FAO111" s="229"/>
      <c r="FAP111" s="229"/>
      <c r="FAQ111" s="229"/>
      <c r="FAR111" s="229"/>
      <c r="FAS111" s="229"/>
      <c r="FAT111" s="229"/>
      <c r="FAU111" s="229"/>
      <c r="FAV111" s="229"/>
      <c r="FAW111" s="229"/>
      <c r="FAX111" s="229"/>
      <c r="FAY111" s="229"/>
      <c r="FAZ111" s="229"/>
      <c r="FBA111" s="229"/>
      <c r="FBB111" s="229"/>
      <c r="FBC111" s="229"/>
      <c r="FBD111" s="229"/>
      <c r="FBE111" s="229"/>
      <c r="FBF111" s="229"/>
      <c r="FBG111" s="229"/>
      <c r="FBH111" s="229"/>
      <c r="FBI111" s="229"/>
      <c r="FBJ111" s="229"/>
      <c r="FBK111" s="229"/>
      <c r="FBL111" s="229"/>
      <c r="FBM111" s="229"/>
      <c r="FBN111" s="229"/>
      <c r="FBO111" s="229"/>
      <c r="FBP111" s="229"/>
      <c r="FBQ111" s="229"/>
      <c r="FBR111" s="229"/>
      <c r="FBS111" s="229"/>
      <c r="FBT111" s="229"/>
      <c r="FBU111" s="229"/>
      <c r="FBV111" s="229"/>
      <c r="FBW111" s="229"/>
      <c r="FBX111" s="229"/>
      <c r="FBY111" s="229"/>
      <c r="FBZ111" s="229"/>
      <c r="FCA111" s="229"/>
      <c r="FCB111" s="229"/>
      <c r="FCC111" s="229"/>
      <c r="FCD111" s="229"/>
      <c r="FCE111" s="229"/>
      <c r="FCF111" s="229"/>
      <c r="FCG111" s="229"/>
      <c r="FCH111" s="229"/>
      <c r="FCI111" s="229"/>
      <c r="FCJ111" s="229"/>
      <c r="FCK111" s="229"/>
      <c r="FCL111" s="229"/>
      <c r="FCM111" s="229"/>
      <c r="FCN111" s="229"/>
      <c r="FCO111" s="229"/>
      <c r="FCP111" s="229"/>
      <c r="FCQ111" s="229"/>
      <c r="FCR111" s="229"/>
      <c r="FCS111" s="229"/>
      <c r="FCT111" s="229"/>
      <c r="FCU111" s="229"/>
      <c r="FCV111" s="229"/>
      <c r="FCW111" s="229"/>
      <c r="FCX111" s="229"/>
      <c r="FCY111" s="229"/>
      <c r="FCZ111" s="229"/>
      <c r="FDA111" s="229"/>
      <c r="FDB111" s="229"/>
      <c r="FDC111" s="229"/>
      <c r="FDD111" s="229"/>
      <c r="FDE111" s="229"/>
      <c r="FDF111" s="229"/>
      <c r="FDG111" s="229"/>
      <c r="FDH111" s="229"/>
      <c r="FDI111" s="229"/>
      <c r="FDJ111" s="229"/>
      <c r="FDK111" s="229"/>
      <c r="FDL111" s="229"/>
      <c r="FDM111" s="229"/>
      <c r="FDN111" s="229"/>
      <c r="FDO111" s="229"/>
      <c r="FDP111" s="229"/>
      <c r="FDQ111" s="229"/>
      <c r="FDR111" s="229"/>
      <c r="FDS111" s="229"/>
      <c r="FDT111" s="229"/>
      <c r="FDU111" s="229"/>
      <c r="FDV111" s="229"/>
      <c r="FDW111" s="229"/>
      <c r="FDX111" s="229"/>
      <c r="FDY111" s="229"/>
      <c r="FDZ111" s="229"/>
      <c r="FEA111" s="229"/>
      <c r="FEB111" s="229"/>
      <c r="FEC111" s="229"/>
      <c r="FED111" s="229"/>
      <c r="FEE111" s="229"/>
      <c r="FEF111" s="229"/>
      <c r="FEG111" s="229"/>
      <c r="FEH111" s="229"/>
      <c r="FEI111" s="229"/>
      <c r="FEJ111" s="229"/>
      <c r="FEK111" s="229"/>
      <c r="FEL111" s="229"/>
      <c r="FEM111" s="229"/>
      <c r="FEN111" s="229"/>
      <c r="FEO111" s="229"/>
      <c r="FEP111" s="229"/>
      <c r="FEQ111" s="229"/>
      <c r="FER111" s="229"/>
      <c r="FES111" s="229"/>
      <c r="FET111" s="229"/>
      <c r="FEU111" s="229"/>
      <c r="FEV111" s="229"/>
      <c r="FEW111" s="229"/>
      <c r="FEX111" s="229"/>
      <c r="FEY111" s="229"/>
      <c r="FEZ111" s="229"/>
      <c r="FFA111" s="229"/>
      <c r="FFB111" s="229"/>
      <c r="FFC111" s="229"/>
      <c r="FFD111" s="229"/>
      <c r="FFE111" s="229"/>
      <c r="FFF111" s="229"/>
      <c r="FFG111" s="229"/>
      <c r="FFH111" s="229"/>
      <c r="FFI111" s="229"/>
      <c r="FFJ111" s="229"/>
      <c r="FFK111" s="229"/>
      <c r="FFL111" s="229"/>
      <c r="FFM111" s="229"/>
      <c r="FFN111" s="229"/>
      <c r="FFO111" s="229"/>
      <c r="FFP111" s="229"/>
      <c r="FFQ111" s="229"/>
      <c r="FFR111" s="229"/>
      <c r="FFS111" s="229"/>
      <c r="FFT111" s="229"/>
      <c r="FFU111" s="229"/>
      <c r="FFV111" s="229"/>
      <c r="FFW111" s="229"/>
      <c r="FFX111" s="229"/>
      <c r="FFY111" s="229"/>
      <c r="FFZ111" s="229"/>
      <c r="FGA111" s="229"/>
      <c r="FGB111" s="229"/>
      <c r="FGC111" s="229"/>
      <c r="FGD111" s="229"/>
      <c r="FGE111" s="229"/>
      <c r="FGF111" s="229"/>
      <c r="FGG111" s="229"/>
      <c r="FGH111" s="229"/>
      <c r="FGI111" s="229"/>
      <c r="FGJ111" s="229"/>
      <c r="FGK111" s="229"/>
      <c r="FGL111" s="229"/>
      <c r="FGM111" s="229"/>
      <c r="FGN111" s="229"/>
      <c r="FGO111" s="229"/>
      <c r="FGP111" s="229"/>
      <c r="FGQ111" s="229"/>
      <c r="FGR111" s="229"/>
      <c r="FGS111" s="229"/>
      <c r="FGT111" s="229"/>
      <c r="FGU111" s="229"/>
      <c r="FGV111" s="229"/>
      <c r="FGW111" s="229"/>
      <c r="FGX111" s="229"/>
      <c r="FGY111" s="229"/>
      <c r="FGZ111" s="229"/>
      <c r="FHA111" s="229"/>
      <c r="FHB111" s="229"/>
      <c r="FHC111" s="229"/>
      <c r="FHD111" s="229"/>
      <c r="FHE111" s="229"/>
      <c r="FHF111" s="229"/>
      <c r="FHG111" s="229"/>
      <c r="FHH111" s="229"/>
      <c r="FHI111" s="229"/>
      <c r="FHJ111" s="229"/>
      <c r="FHK111" s="229"/>
      <c r="FHL111" s="229"/>
      <c r="FHM111" s="229"/>
      <c r="FHN111" s="229"/>
      <c r="FHO111" s="229"/>
      <c r="FHP111" s="229"/>
      <c r="FHQ111" s="229"/>
      <c r="FHR111" s="229"/>
      <c r="FHS111" s="229"/>
      <c r="FHT111" s="229"/>
      <c r="FHU111" s="229"/>
      <c r="FHV111" s="229"/>
      <c r="FHW111" s="229"/>
      <c r="FHX111" s="229"/>
      <c r="FHY111" s="229"/>
      <c r="FHZ111" s="229"/>
      <c r="FIA111" s="229"/>
      <c r="FIB111" s="229"/>
      <c r="FIC111" s="229"/>
      <c r="FID111" s="229"/>
      <c r="FIE111" s="229"/>
      <c r="FIF111" s="229"/>
      <c r="FIG111" s="229"/>
      <c r="FIH111" s="229"/>
      <c r="FII111" s="229"/>
      <c r="FIJ111" s="229"/>
      <c r="FIK111" s="229"/>
      <c r="FIL111" s="229"/>
      <c r="FIM111" s="229"/>
      <c r="FIN111" s="229"/>
      <c r="FIO111" s="229"/>
      <c r="FIP111" s="229"/>
      <c r="FIQ111" s="229"/>
      <c r="FIR111" s="229"/>
      <c r="FIS111" s="229"/>
      <c r="FIT111" s="229"/>
      <c r="FIU111" s="229"/>
      <c r="FIV111" s="229"/>
      <c r="FIW111" s="229"/>
      <c r="FIX111" s="229"/>
      <c r="FIY111" s="229"/>
      <c r="FIZ111" s="229"/>
      <c r="FJA111" s="229"/>
      <c r="FJB111" s="229"/>
      <c r="FJC111" s="229"/>
      <c r="FJD111" s="229"/>
      <c r="FJE111" s="229"/>
      <c r="FJF111" s="229"/>
      <c r="FJG111" s="229"/>
      <c r="FJH111" s="229"/>
      <c r="FJI111" s="229"/>
      <c r="FJJ111" s="229"/>
      <c r="FJK111" s="229"/>
      <c r="FJL111" s="229"/>
      <c r="FJM111" s="229"/>
      <c r="FJN111" s="229"/>
      <c r="FJO111" s="229"/>
      <c r="FJP111" s="229"/>
      <c r="FJQ111" s="229"/>
      <c r="FJR111" s="229"/>
      <c r="FJS111" s="229"/>
      <c r="FJT111" s="229"/>
      <c r="FJU111" s="229"/>
      <c r="FJV111" s="229"/>
      <c r="FJW111" s="229"/>
      <c r="FJX111" s="229"/>
      <c r="FJY111" s="229"/>
      <c r="FJZ111" s="229"/>
      <c r="FKA111" s="229"/>
      <c r="FKB111" s="229"/>
      <c r="FKC111" s="229"/>
      <c r="FKD111" s="229"/>
      <c r="FKE111" s="229"/>
      <c r="FKF111" s="229"/>
      <c r="FKG111" s="229"/>
      <c r="FKH111" s="229"/>
      <c r="FKI111" s="229"/>
      <c r="FKJ111" s="229"/>
      <c r="FKK111" s="229"/>
      <c r="FKL111" s="229"/>
      <c r="FKM111" s="229"/>
      <c r="FKN111" s="229"/>
      <c r="FKO111" s="229"/>
      <c r="FKP111" s="229"/>
      <c r="FKQ111" s="229"/>
      <c r="FKR111" s="229"/>
      <c r="FKS111" s="229"/>
      <c r="FKT111" s="229"/>
      <c r="FKU111" s="229"/>
      <c r="FKV111" s="229"/>
      <c r="FKW111" s="229"/>
      <c r="FKX111" s="229"/>
      <c r="FKY111" s="229"/>
      <c r="FKZ111" s="229"/>
      <c r="FLA111" s="229"/>
      <c r="FLB111" s="229"/>
      <c r="FLC111" s="229"/>
      <c r="FLD111" s="229"/>
      <c r="FLE111" s="229"/>
      <c r="FLF111" s="229"/>
      <c r="FLG111" s="229"/>
      <c r="FLH111" s="229"/>
      <c r="FLI111" s="229"/>
      <c r="FLJ111" s="229"/>
      <c r="FLK111" s="229"/>
      <c r="FLL111" s="229"/>
      <c r="FLM111" s="229"/>
      <c r="FLN111" s="229"/>
      <c r="FLO111" s="229"/>
      <c r="FLP111" s="229"/>
      <c r="FLQ111" s="229"/>
      <c r="FLR111" s="229"/>
      <c r="FLS111" s="229"/>
      <c r="FLT111" s="229"/>
      <c r="FLU111" s="229"/>
      <c r="FLV111" s="229"/>
      <c r="FLW111" s="229"/>
      <c r="FLX111" s="229"/>
      <c r="FLY111" s="229"/>
      <c r="FLZ111" s="229"/>
      <c r="FMA111" s="229"/>
      <c r="FMB111" s="229"/>
      <c r="FMC111" s="229"/>
      <c r="FMD111" s="229"/>
      <c r="FME111" s="229"/>
      <c r="FMF111" s="229"/>
      <c r="FMG111" s="229"/>
      <c r="FMH111" s="229"/>
      <c r="FMI111" s="229"/>
      <c r="FMJ111" s="229"/>
      <c r="FMK111" s="229"/>
      <c r="FML111" s="229"/>
      <c r="FMM111" s="229"/>
      <c r="FMN111" s="229"/>
      <c r="FMO111" s="229"/>
      <c r="FMP111" s="229"/>
      <c r="FMQ111" s="229"/>
      <c r="FMR111" s="229"/>
      <c r="FMS111" s="229"/>
      <c r="FMT111" s="229"/>
      <c r="FMU111" s="229"/>
      <c r="FMV111" s="229"/>
      <c r="FMW111" s="229"/>
      <c r="FMX111" s="229"/>
      <c r="FMY111" s="229"/>
      <c r="FMZ111" s="229"/>
      <c r="FNA111" s="229"/>
      <c r="FNB111" s="229"/>
      <c r="FNC111" s="229"/>
      <c r="FND111" s="229"/>
      <c r="FNE111" s="229"/>
      <c r="FNF111" s="229"/>
      <c r="FNG111" s="229"/>
      <c r="FNH111" s="229"/>
      <c r="FNI111" s="229"/>
      <c r="FNJ111" s="229"/>
      <c r="FNK111" s="229"/>
      <c r="FNL111" s="229"/>
      <c r="FNM111" s="229"/>
      <c r="FNN111" s="229"/>
      <c r="FNO111" s="229"/>
      <c r="FNP111" s="229"/>
      <c r="FNQ111" s="229"/>
      <c r="FNR111" s="229"/>
      <c r="FNS111" s="229"/>
      <c r="FNT111" s="229"/>
      <c r="FNU111" s="229"/>
      <c r="FNV111" s="229"/>
      <c r="FNW111" s="229"/>
      <c r="FNX111" s="229"/>
      <c r="FNY111" s="229"/>
      <c r="FNZ111" s="229"/>
      <c r="FOA111" s="229"/>
      <c r="FOB111" s="229"/>
      <c r="FOC111" s="229"/>
      <c r="FOD111" s="229"/>
      <c r="FOE111" s="229"/>
      <c r="FOF111" s="229"/>
      <c r="FOG111" s="229"/>
      <c r="FOH111" s="229"/>
      <c r="FOI111" s="229"/>
      <c r="FOJ111" s="229"/>
      <c r="FOK111" s="229"/>
      <c r="FOL111" s="229"/>
      <c r="FOM111" s="229"/>
      <c r="FON111" s="229"/>
      <c r="FOO111" s="229"/>
      <c r="FOP111" s="229"/>
      <c r="FOQ111" s="229"/>
      <c r="FOR111" s="229"/>
      <c r="FOS111" s="229"/>
      <c r="FOT111" s="229"/>
      <c r="FOU111" s="229"/>
      <c r="FOV111" s="229"/>
      <c r="FOW111" s="229"/>
      <c r="FOX111" s="229"/>
      <c r="FOY111" s="229"/>
      <c r="FOZ111" s="229"/>
      <c r="FPA111" s="229"/>
      <c r="FPB111" s="229"/>
      <c r="FPC111" s="229"/>
      <c r="FPD111" s="229"/>
      <c r="FPE111" s="229"/>
      <c r="FPF111" s="229"/>
      <c r="FPG111" s="229"/>
      <c r="FPH111" s="229"/>
      <c r="FPI111" s="229"/>
      <c r="FPJ111" s="229"/>
      <c r="FPK111" s="229"/>
      <c r="FPL111" s="229"/>
      <c r="FPM111" s="229"/>
      <c r="FPN111" s="229"/>
      <c r="FPO111" s="229"/>
      <c r="FPP111" s="229"/>
      <c r="FPQ111" s="229"/>
      <c r="FPR111" s="229"/>
      <c r="FPS111" s="229"/>
      <c r="FPT111" s="229"/>
      <c r="FPU111" s="229"/>
      <c r="FPV111" s="229"/>
      <c r="FPW111" s="229"/>
      <c r="FPX111" s="229"/>
      <c r="FPY111" s="229"/>
      <c r="FPZ111" s="229"/>
      <c r="FQA111" s="229"/>
      <c r="FQB111" s="229"/>
      <c r="FQC111" s="229"/>
      <c r="FQD111" s="229"/>
      <c r="FQE111" s="229"/>
      <c r="FQF111" s="229"/>
      <c r="FQG111" s="229"/>
      <c r="FQH111" s="229"/>
      <c r="FQI111" s="229"/>
      <c r="FQJ111" s="229"/>
      <c r="FQK111" s="229"/>
      <c r="FQL111" s="229"/>
      <c r="FQM111" s="229"/>
      <c r="FQN111" s="229"/>
      <c r="FQO111" s="229"/>
      <c r="FQP111" s="229"/>
      <c r="FQQ111" s="229"/>
      <c r="FQR111" s="229"/>
      <c r="FQS111" s="229"/>
      <c r="FQT111" s="229"/>
      <c r="FQU111" s="229"/>
      <c r="FQV111" s="229"/>
      <c r="FQW111" s="229"/>
      <c r="FQX111" s="229"/>
      <c r="FQY111" s="229"/>
      <c r="FQZ111" s="229"/>
      <c r="FRA111" s="229"/>
      <c r="FRB111" s="229"/>
      <c r="FRC111" s="229"/>
      <c r="FRD111" s="229"/>
      <c r="FRE111" s="229"/>
      <c r="FRF111" s="229"/>
      <c r="FRG111" s="229"/>
      <c r="FRH111" s="229"/>
      <c r="FRI111" s="229"/>
      <c r="FRJ111" s="229"/>
      <c r="FRK111" s="229"/>
      <c r="FRL111" s="229"/>
      <c r="FRM111" s="229"/>
      <c r="FRN111" s="229"/>
      <c r="FRO111" s="229"/>
      <c r="FRP111" s="229"/>
      <c r="FRQ111" s="229"/>
      <c r="FRR111" s="229"/>
      <c r="FRS111" s="229"/>
      <c r="FRT111" s="229"/>
      <c r="FRU111" s="229"/>
      <c r="FRV111" s="229"/>
      <c r="FRW111" s="229"/>
      <c r="FRX111" s="229"/>
      <c r="FRY111" s="229"/>
      <c r="FRZ111" s="229"/>
      <c r="FSA111" s="229"/>
      <c r="FSB111" s="229"/>
      <c r="FSC111" s="229"/>
      <c r="FSD111" s="229"/>
      <c r="FSE111" s="229"/>
      <c r="FSF111" s="229"/>
      <c r="FSG111" s="229"/>
      <c r="FSH111" s="229"/>
      <c r="FSI111" s="229"/>
      <c r="FSJ111" s="229"/>
      <c r="FSK111" s="229"/>
      <c r="FSL111" s="229"/>
      <c r="FSM111" s="229"/>
      <c r="FSN111" s="229"/>
      <c r="FSO111" s="229"/>
      <c r="FSP111" s="229"/>
      <c r="FSQ111" s="229"/>
      <c r="FSR111" s="229"/>
      <c r="FSS111" s="229"/>
      <c r="FST111" s="229"/>
      <c r="FSU111" s="229"/>
      <c r="FSV111" s="229"/>
      <c r="FSW111" s="229"/>
      <c r="FSX111" s="229"/>
      <c r="FSY111" s="229"/>
      <c r="FSZ111" s="229"/>
      <c r="FTA111" s="229"/>
      <c r="FTB111" s="229"/>
      <c r="FTC111" s="229"/>
      <c r="FTD111" s="229"/>
      <c r="FTE111" s="229"/>
      <c r="FTF111" s="229"/>
      <c r="FTG111" s="229"/>
      <c r="FTH111" s="229"/>
      <c r="FTI111" s="229"/>
      <c r="FTJ111" s="229"/>
      <c r="FTK111" s="229"/>
      <c r="FTL111" s="229"/>
      <c r="FTM111" s="229"/>
      <c r="FTN111" s="229"/>
      <c r="FTO111" s="229"/>
      <c r="FTP111" s="229"/>
      <c r="FTQ111" s="229"/>
      <c r="FTR111" s="229"/>
      <c r="FTS111" s="229"/>
      <c r="FTT111" s="229"/>
      <c r="FTU111" s="229"/>
      <c r="FTV111" s="229"/>
      <c r="FTW111" s="229"/>
      <c r="FTX111" s="229"/>
      <c r="FTY111" s="229"/>
      <c r="FTZ111" s="229"/>
      <c r="FUA111" s="229"/>
      <c r="FUB111" s="229"/>
      <c r="FUC111" s="229"/>
      <c r="FUD111" s="229"/>
      <c r="FUE111" s="229"/>
      <c r="FUF111" s="229"/>
      <c r="FUG111" s="229"/>
      <c r="FUH111" s="229"/>
      <c r="FUI111" s="229"/>
      <c r="FUJ111" s="229"/>
      <c r="FUK111" s="229"/>
      <c r="FUL111" s="229"/>
      <c r="FUM111" s="229"/>
      <c r="FUN111" s="229"/>
      <c r="FUO111" s="229"/>
      <c r="FUP111" s="229"/>
      <c r="FUQ111" s="229"/>
      <c r="FUR111" s="229"/>
      <c r="FUS111" s="229"/>
      <c r="FUT111" s="229"/>
      <c r="FUU111" s="229"/>
      <c r="FUV111" s="229"/>
      <c r="FUW111" s="229"/>
      <c r="FUX111" s="229"/>
      <c r="FUY111" s="229"/>
      <c r="FUZ111" s="229"/>
      <c r="FVA111" s="229"/>
      <c r="FVB111" s="229"/>
      <c r="FVC111" s="229"/>
      <c r="FVD111" s="229"/>
      <c r="FVE111" s="229"/>
      <c r="FVF111" s="229"/>
      <c r="FVG111" s="229"/>
      <c r="FVH111" s="229"/>
      <c r="FVI111" s="229"/>
      <c r="FVJ111" s="229"/>
      <c r="FVK111" s="229"/>
      <c r="FVL111" s="229"/>
      <c r="FVM111" s="229"/>
      <c r="FVN111" s="229"/>
      <c r="FVO111" s="229"/>
      <c r="FVP111" s="229"/>
      <c r="FVQ111" s="229"/>
      <c r="FVR111" s="229"/>
      <c r="FVS111" s="229"/>
      <c r="FVT111" s="229"/>
      <c r="FVU111" s="229"/>
      <c r="FVV111" s="229"/>
      <c r="FVW111" s="229"/>
      <c r="FVX111" s="229"/>
      <c r="FVY111" s="229"/>
      <c r="FVZ111" s="229"/>
      <c r="FWA111" s="229"/>
      <c r="FWB111" s="229"/>
      <c r="FWC111" s="229"/>
      <c r="FWD111" s="229"/>
      <c r="FWE111" s="229"/>
      <c r="FWF111" s="229"/>
      <c r="FWG111" s="229"/>
      <c r="FWH111" s="229"/>
      <c r="FWI111" s="229"/>
      <c r="FWJ111" s="229"/>
      <c r="FWK111" s="229"/>
      <c r="FWL111" s="229"/>
      <c r="FWM111" s="229"/>
      <c r="FWN111" s="229"/>
      <c r="FWO111" s="229"/>
      <c r="FWP111" s="229"/>
      <c r="FWQ111" s="229"/>
      <c r="FWR111" s="229"/>
      <c r="FWS111" s="229"/>
      <c r="FWT111" s="229"/>
      <c r="FWU111" s="229"/>
      <c r="FWV111" s="229"/>
      <c r="FWW111" s="229"/>
      <c r="FWX111" s="229"/>
      <c r="FWY111" s="229"/>
      <c r="FWZ111" s="229"/>
      <c r="FXA111" s="229"/>
      <c r="FXB111" s="229"/>
      <c r="FXC111" s="229"/>
      <c r="FXD111" s="229"/>
      <c r="FXE111" s="229"/>
      <c r="FXF111" s="229"/>
      <c r="FXG111" s="229"/>
      <c r="FXH111" s="229"/>
      <c r="FXI111" s="229"/>
      <c r="FXJ111" s="229"/>
      <c r="FXK111" s="229"/>
      <c r="FXL111" s="229"/>
      <c r="FXM111" s="229"/>
      <c r="FXN111" s="229"/>
      <c r="FXO111" s="229"/>
      <c r="FXP111" s="229"/>
      <c r="FXQ111" s="229"/>
      <c r="FXR111" s="229"/>
      <c r="FXS111" s="229"/>
      <c r="FXT111" s="229"/>
      <c r="FXU111" s="229"/>
      <c r="FXV111" s="229"/>
      <c r="FXW111" s="229"/>
      <c r="FXX111" s="229"/>
      <c r="FXY111" s="229"/>
      <c r="FXZ111" s="229"/>
      <c r="FYA111" s="229"/>
      <c r="FYB111" s="229"/>
      <c r="FYC111" s="229"/>
      <c r="FYD111" s="229"/>
      <c r="FYE111" s="229"/>
      <c r="FYF111" s="229"/>
      <c r="FYG111" s="229"/>
      <c r="FYH111" s="229"/>
      <c r="FYI111" s="229"/>
      <c r="FYJ111" s="229"/>
      <c r="FYK111" s="229"/>
      <c r="FYL111" s="229"/>
      <c r="FYM111" s="229"/>
      <c r="FYN111" s="229"/>
      <c r="FYO111" s="229"/>
      <c r="FYP111" s="229"/>
      <c r="FYQ111" s="229"/>
      <c r="FYR111" s="229"/>
      <c r="FYS111" s="229"/>
      <c r="FYT111" s="229"/>
      <c r="FYU111" s="229"/>
      <c r="FYV111" s="229"/>
      <c r="FYW111" s="229"/>
      <c r="FYX111" s="229"/>
      <c r="FYY111" s="229"/>
      <c r="FYZ111" s="229"/>
      <c r="FZA111" s="229"/>
      <c r="FZB111" s="229"/>
      <c r="FZC111" s="229"/>
      <c r="FZD111" s="229"/>
      <c r="FZE111" s="229"/>
      <c r="FZF111" s="229"/>
      <c r="FZG111" s="229"/>
      <c r="FZH111" s="229"/>
      <c r="FZI111" s="229"/>
      <c r="FZJ111" s="229"/>
      <c r="FZK111" s="229"/>
      <c r="FZL111" s="229"/>
      <c r="FZM111" s="229"/>
      <c r="FZN111" s="229"/>
      <c r="FZO111" s="229"/>
      <c r="FZP111" s="229"/>
      <c r="FZQ111" s="229"/>
      <c r="FZR111" s="229"/>
      <c r="FZS111" s="229"/>
      <c r="FZT111" s="229"/>
      <c r="FZU111" s="229"/>
      <c r="FZV111" s="229"/>
      <c r="FZW111" s="229"/>
      <c r="FZX111" s="229"/>
      <c r="FZY111" s="229"/>
      <c r="FZZ111" s="229"/>
      <c r="GAA111" s="229"/>
      <c r="GAB111" s="229"/>
      <c r="GAC111" s="229"/>
      <c r="GAD111" s="229"/>
      <c r="GAE111" s="229"/>
      <c r="GAF111" s="229"/>
      <c r="GAG111" s="229"/>
      <c r="GAH111" s="229"/>
      <c r="GAI111" s="229"/>
      <c r="GAJ111" s="229"/>
      <c r="GAK111" s="229"/>
      <c r="GAL111" s="229"/>
      <c r="GAM111" s="229"/>
      <c r="GAN111" s="229"/>
      <c r="GAO111" s="229"/>
      <c r="GAP111" s="229"/>
      <c r="GAQ111" s="229"/>
      <c r="GAR111" s="229"/>
      <c r="GAS111" s="229"/>
      <c r="GAT111" s="229"/>
      <c r="GAU111" s="229"/>
      <c r="GAV111" s="229"/>
      <c r="GAW111" s="229"/>
      <c r="GAX111" s="229"/>
      <c r="GAY111" s="229"/>
      <c r="GAZ111" s="229"/>
      <c r="GBA111" s="229"/>
      <c r="GBB111" s="229"/>
      <c r="GBC111" s="229"/>
      <c r="GBD111" s="229"/>
      <c r="GBE111" s="229"/>
      <c r="GBF111" s="229"/>
      <c r="GBG111" s="229"/>
      <c r="GBH111" s="229"/>
      <c r="GBI111" s="229"/>
      <c r="GBJ111" s="229"/>
      <c r="GBK111" s="229"/>
      <c r="GBL111" s="229"/>
      <c r="GBM111" s="229"/>
      <c r="GBN111" s="229"/>
      <c r="GBO111" s="229"/>
      <c r="GBP111" s="229"/>
      <c r="GBQ111" s="229"/>
      <c r="GBR111" s="229"/>
      <c r="GBS111" s="229"/>
      <c r="GBT111" s="229"/>
      <c r="GBU111" s="229"/>
      <c r="GBV111" s="229"/>
      <c r="GBW111" s="229"/>
      <c r="GBX111" s="229"/>
      <c r="GBY111" s="229"/>
      <c r="GBZ111" s="229"/>
      <c r="GCA111" s="229"/>
      <c r="GCB111" s="229"/>
      <c r="GCC111" s="229"/>
      <c r="GCD111" s="229"/>
      <c r="GCE111" s="229"/>
      <c r="GCF111" s="229"/>
      <c r="GCG111" s="229"/>
      <c r="GCH111" s="229"/>
      <c r="GCI111" s="229"/>
      <c r="GCJ111" s="229"/>
      <c r="GCK111" s="229"/>
      <c r="GCL111" s="229"/>
      <c r="GCM111" s="229"/>
      <c r="GCN111" s="229"/>
      <c r="GCO111" s="229"/>
      <c r="GCP111" s="229"/>
      <c r="GCQ111" s="229"/>
      <c r="GCR111" s="229"/>
      <c r="GCS111" s="229"/>
      <c r="GCT111" s="229"/>
      <c r="GCU111" s="229"/>
      <c r="GCV111" s="229"/>
      <c r="GCW111" s="229"/>
      <c r="GCX111" s="229"/>
      <c r="GCY111" s="229"/>
      <c r="GCZ111" s="229"/>
      <c r="GDA111" s="229"/>
      <c r="GDB111" s="229"/>
      <c r="GDC111" s="229"/>
      <c r="GDD111" s="229"/>
      <c r="GDE111" s="229"/>
      <c r="GDF111" s="229"/>
      <c r="GDG111" s="229"/>
      <c r="GDH111" s="229"/>
      <c r="GDI111" s="229"/>
      <c r="GDJ111" s="229"/>
      <c r="GDK111" s="229"/>
      <c r="GDL111" s="229"/>
      <c r="GDM111" s="229"/>
      <c r="GDN111" s="229"/>
      <c r="GDO111" s="229"/>
      <c r="GDP111" s="229"/>
      <c r="GDQ111" s="229"/>
      <c r="GDR111" s="229"/>
      <c r="GDS111" s="229"/>
      <c r="GDT111" s="229"/>
      <c r="GDU111" s="229"/>
      <c r="GDV111" s="229"/>
      <c r="GDW111" s="229"/>
      <c r="GDX111" s="229"/>
      <c r="GDY111" s="229"/>
      <c r="GDZ111" s="229"/>
      <c r="GEA111" s="229"/>
      <c r="GEB111" s="229"/>
      <c r="GEC111" s="229"/>
      <c r="GED111" s="229"/>
      <c r="GEE111" s="229"/>
      <c r="GEF111" s="229"/>
      <c r="GEG111" s="229"/>
      <c r="GEH111" s="229"/>
      <c r="GEI111" s="229"/>
      <c r="GEJ111" s="229"/>
      <c r="GEK111" s="229"/>
      <c r="GEL111" s="229"/>
      <c r="GEM111" s="229"/>
      <c r="GEN111" s="229"/>
      <c r="GEO111" s="229"/>
      <c r="GEP111" s="229"/>
      <c r="GEQ111" s="229"/>
      <c r="GER111" s="229"/>
      <c r="GES111" s="229"/>
      <c r="GET111" s="229"/>
      <c r="GEU111" s="229"/>
      <c r="GEV111" s="229"/>
      <c r="GEW111" s="229"/>
      <c r="GEX111" s="229"/>
      <c r="GEY111" s="229"/>
      <c r="GEZ111" s="229"/>
      <c r="GFA111" s="229"/>
      <c r="GFB111" s="229"/>
      <c r="GFC111" s="229"/>
      <c r="GFD111" s="229"/>
      <c r="GFE111" s="229"/>
      <c r="GFF111" s="229"/>
      <c r="GFG111" s="229"/>
      <c r="GFH111" s="229"/>
      <c r="GFI111" s="229"/>
      <c r="GFJ111" s="229"/>
      <c r="GFK111" s="229"/>
      <c r="GFL111" s="229"/>
      <c r="GFM111" s="229"/>
      <c r="GFN111" s="229"/>
      <c r="GFO111" s="229"/>
      <c r="GFP111" s="229"/>
      <c r="GFQ111" s="229"/>
      <c r="GFR111" s="229"/>
      <c r="GFS111" s="229"/>
      <c r="GFT111" s="229"/>
      <c r="GFU111" s="229"/>
      <c r="GFV111" s="229"/>
      <c r="GFW111" s="229"/>
      <c r="GFX111" s="229"/>
      <c r="GFY111" s="229"/>
      <c r="GFZ111" s="229"/>
      <c r="GGA111" s="229"/>
      <c r="GGB111" s="229"/>
      <c r="GGC111" s="229"/>
      <c r="GGD111" s="229"/>
      <c r="GGE111" s="229"/>
      <c r="GGF111" s="229"/>
      <c r="GGG111" s="229"/>
      <c r="GGH111" s="229"/>
      <c r="GGI111" s="229"/>
      <c r="GGJ111" s="229"/>
      <c r="GGK111" s="229"/>
      <c r="GGL111" s="229"/>
      <c r="GGM111" s="229"/>
      <c r="GGN111" s="229"/>
      <c r="GGO111" s="229"/>
      <c r="GGP111" s="229"/>
      <c r="GGQ111" s="229"/>
      <c r="GGR111" s="229"/>
      <c r="GGS111" s="229"/>
      <c r="GGT111" s="229"/>
      <c r="GGU111" s="229"/>
      <c r="GGV111" s="229"/>
      <c r="GGW111" s="229"/>
      <c r="GGX111" s="229"/>
      <c r="GGY111" s="229"/>
      <c r="GGZ111" s="229"/>
      <c r="GHA111" s="229"/>
      <c r="GHB111" s="229"/>
      <c r="GHC111" s="229"/>
      <c r="GHD111" s="229"/>
      <c r="GHE111" s="229"/>
      <c r="GHF111" s="229"/>
      <c r="GHG111" s="229"/>
      <c r="GHH111" s="229"/>
      <c r="GHI111" s="229"/>
      <c r="GHJ111" s="229"/>
      <c r="GHK111" s="229"/>
      <c r="GHL111" s="229"/>
      <c r="GHM111" s="229"/>
      <c r="GHN111" s="229"/>
      <c r="GHO111" s="229"/>
      <c r="GHP111" s="229"/>
      <c r="GHQ111" s="229"/>
      <c r="GHR111" s="229"/>
      <c r="GHS111" s="229"/>
      <c r="GHT111" s="229"/>
      <c r="GHU111" s="229"/>
      <c r="GHV111" s="229"/>
      <c r="GHW111" s="229"/>
      <c r="GHX111" s="229"/>
      <c r="GHY111" s="229"/>
      <c r="GHZ111" s="229"/>
      <c r="GIA111" s="229"/>
      <c r="GIB111" s="229"/>
      <c r="GIC111" s="229"/>
      <c r="GID111" s="229"/>
      <c r="GIE111" s="229"/>
      <c r="GIF111" s="229"/>
      <c r="GIG111" s="229"/>
      <c r="GIH111" s="229"/>
      <c r="GII111" s="229"/>
      <c r="GIJ111" s="229"/>
      <c r="GIK111" s="229"/>
      <c r="GIL111" s="229"/>
      <c r="GIM111" s="229"/>
      <c r="GIN111" s="229"/>
      <c r="GIO111" s="229"/>
      <c r="GIP111" s="229"/>
      <c r="GIQ111" s="229"/>
      <c r="GIR111" s="229"/>
      <c r="GIS111" s="229"/>
      <c r="GIT111" s="229"/>
      <c r="GIU111" s="229"/>
      <c r="GIV111" s="229"/>
      <c r="GIW111" s="229"/>
      <c r="GIX111" s="229"/>
      <c r="GIY111" s="229"/>
      <c r="GIZ111" s="229"/>
      <c r="GJA111" s="229"/>
      <c r="GJB111" s="229"/>
      <c r="GJC111" s="229"/>
      <c r="GJD111" s="229"/>
      <c r="GJE111" s="229"/>
      <c r="GJF111" s="229"/>
      <c r="GJG111" s="229"/>
      <c r="GJH111" s="229"/>
      <c r="GJI111" s="229"/>
      <c r="GJJ111" s="229"/>
      <c r="GJK111" s="229"/>
      <c r="GJL111" s="229"/>
      <c r="GJM111" s="229"/>
      <c r="GJN111" s="229"/>
      <c r="GJO111" s="229"/>
      <c r="GJP111" s="229"/>
      <c r="GJQ111" s="229"/>
      <c r="GJR111" s="229"/>
      <c r="GJS111" s="229"/>
      <c r="GJT111" s="229"/>
      <c r="GJU111" s="229"/>
      <c r="GJV111" s="229"/>
      <c r="GJW111" s="229"/>
      <c r="GJX111" s="229"/>
      <c r="GJY111" s="229"/>
      <c r="GJZ111" s="229"/>
      <c r="GKA111" s="229"/>
      <c r="GKB111" s="229"/>
      <c r="GKC111" s="229"/>
      <c r="GKD111" s="229"/>
      <c r="GKE111" s="229"/>
      <c r="GKF111" s="229"/>
      <c r="GKG111" s="229"/>
      <c r="GKH111" s="229"/>
      <c r="GKI111" s="229"/>
      <c r="GKJ111" s="229"/>
      <c r="GKK111" s="229"/>
      <c r="GKL111" s="229"/>
      <c r="GKM111" s="229"/>
      <c r="GKN111" s="229"/>
      <c r="GKO111" s="229"/>
      <c r="GKP111" s="229"/>
      <c r="GKQ111" s="229"/>
      <c r="GKR111" s="229"/>
      <c r="GKS111" s="229"/>
      <c r="GKT111" s="229"/>
      <c r="GKU111" s="229"/>
      <c r="GKV111" s="229"/>
      <c r="GKW111" s="229"/>
      <c r="GKX111" s="229"/>
      <c r="GKY111" s="229"/>
      <c r="GKZ111" s="229"/>
      <c r="GLA111" s="229"/>
      <c r="GLB111" s="229"/>
      <c r="GLC111" s="229"/>
      <c r="GLD111" s="229"/>
      <c r="GLE111" s="229"/>
      <c r="GLF111" s="229"/>
      <c r="GLG111" s="229"/>
      <c r="GLH111" s="229"/>
      <c r="GLI111" s="229"/>
      <c r="GLJ111" s="229"/>
      <c r="GLK111" s="229"/>
      <c r="GLL111" s="229"/>
      <c r="GLM111" s="229"/>
      <c r="GLN111" s="229"/>
      <c r="GLO111" s="229"/>
      <c r="GLP111" s="229"/>
      <c r="GLQ111" s="229"/>
      <c r="GLR111" s="229"/>
      <c r="GLS111" s="229"/>
      <c r="GLT111" s="229"/>
      <c r="GLU111" s="229"/>
      <c r="GLV111" s="229"/>
      <c r="GLW111" s="229"/>
      <c r="GLX111" s="229"/>
      <c r="GLY111" s="229"/>
      <c r="GLZ111" s="229"/>
      <c r="GMA111" s="229"/>
      <c r="GMB111" s="229"/>
      <c r="GMC111" s="229"/>
      <c r="GMD111" s="229"/>
      <c r="GME111" s="229"/>
      <c r="GMF111" s="229"/>
      <c r="GMG111" s="229"/>
      <c r="GMH111" s="229"/>
      <c r="GMI111" s="229"/>
      <c r="GMJ111" s="229"/>
      <c r="GMK111" s="229"/>
      <c r="GML111" s="229"/>
      <c r="GMM111" s="229"/>
      <c r="GMN111" s="229"/>
      <c r="GMO111" s="229"/>
      <c r="GMP111" s="229"/>
      <c r="GMQ111" s="229"/>
      <c r="GMR111" s="229"/>
      <c r="GMS111" s="229"/>
      <c r="GMT111" s="229"/>
      <c r="GMU111" s="229"/>
      <c r="GMV111" s="229"/>
      <c r="GMW111" s="229"/>
      <c r="GMX111" s="229"/>
      <c r="GMY111" s="229"/>
      <c r="GMZ111" s="229"/>
      <c r="GNA111" s="229"/>
      <c r="GNB111" s="229"/>
      <c r="GNC111" s="229"/>
      <c r="GND111" s="229"/>
      <c r="GNE111" s="229"/>
      <c r="GNF111" s="229"/>
      <c r="GNG111" s="229"/>
      <c r="GNH111" s="229"/>
      <c r="GNI111" s="229"/>
      <c r="GNJ111" s="229"/>
      <c r="GNK111" s="229"/>
      <c r="GNL111" s="229"/>
      <c r="GNM111" s="229"/>
      <c r="GNN111" s="229"/>
      <c r="GNO111" s="229"/>
      <c r="GNP111" s="229"/>
      <c r="GNQ111" s="229"/>
      <c r="GNR111" s="229"/>
      <c r="GNS111" s="229"/>
      <c r="GNT111" s="229"/>
      <c r="GNU111" s="229"/>
      <c r="GNV111" s="229"/>
      <c r="GNW111" s="229"/>
      <c r="GNX111" s="229"/>
      <c r="GNY111" s="229"/>
      <c r="GNZ111" s="229"/>
      <c r="GOA111" s="229"/>
      <c r="GOB111" s="229"/>
      <c r="GOC111" s="229"/>
      <c r="GOD111" s="229"/>
      <c r="GOE111" s="229"/>
      <c r="GOF111" s="229"/>
      <c r="GOG111" s="229"/>
      <c r="GOH111" s="229"/>
      <c r="GOI111" s="229"/>
      <c r="GOJ111" s="229"/>
      <c r="GOK111" s="229"/>
      <c r="GOL111" s="229"/>
      <c r="GOM111" s="229"/>
      <c r="GON111" s="229"/>
      <c r="GOO111" s="229"/>
      <c r="GOP111" s="229"/>
      <c r="GOQ111" s="229"/>
      <c r="GOR111" s="229"/>
      <c r="GOS111" s="229"/>
      <c r="GOT111" s="229"/>
      <c r="GOU111" s="229"/>
      <c r="GOV111" s="229"/>
      <c r="GOW111" s="229"/>
      <c r="GOX111" s="229"/>
      <c r="GOY111" s="229"/>
      <c r="GOZ111" s="229"/>
      <c r="GPA111" s="229"/>
      <c r="GPB111" s="229"/>
      <c r="GPC111" s="229"/>
      <c r="GPD111" s="229"/>
      <c r="GPE111" s="229"/>
      <c r="GPF111" s="229"/>
      <c r="GPG111" s="229"/>
      <c r="GPH111" s="229"/>
      <c r="GPI111" s="229"/>
      <c r="GPJ111" s="229"/>
      <c r="GPK111" s="229"/>
      <c r="GPL111" s="229"/>
      <c r="GPM111" s="229"/>
      <c r="GPN111" s="229"/>
      <c r="GPO111" s="229"/>
      <c r="GPP111" s="229"/>
      <c r="GPQ111" s="229"/>
      <c r="GPR111" s="229"/>
      <c r="GPS111" s="229"/>
      <c r="GPT111" s="229"/>
      <c r="GPU111" s="229"/>
      <c r="GPV111" s="229"/>
      <c r="GPW111" s="229"/>
      <c r="GPX111" s="229"/>
      <c r="GPY111" s="229"/>
      <c r="GPZ111" s="229"/>
      <c r="GQA111" s="229"/>
      <c r="GQB111" s="229"/>
      <c r="GQC111" s="229"/>
      <c r="GQD111" s="229"/>
      <c r="GQE111" s="229"/>
      <c r="GQF111" s="229"/>
      <c r="GQG111" s="229"/>
      <c r="GQH111" s="229"/>
      <c r="GQI111" s="229"/>
      <c r="GQJ111" s="229"/>
      <c r="GQK111" s="229"/>
      <c r="GQL111" s="229"/>
      <c r="GQM111" s="229"/>
      <c r="GQN111" s="229"/>
      <c r="GQO111" s="229"/>
      <c r="GQP111" s="229"/>
      <c r="GQQ111" s="229"/>
      <c r="GQR111" s="229"/>
      <c r="GQS111" s="229"/>
      <c r="GQT111" s="229"/>
      <c r="GQU111" s="229"/>
      <c r="GQV111" s="229"/>
      <c r="GQW111" s="229"/>
      <c r="GQX111" s="229"/>
      <c r="GQY111" s="229"/>
      <c r="GQZ111" s="229"/>
      <c r="GRA111" s="229"/>
      <c r="GRB111" s="229"/>
      <c r="GRC111" s="229"/>
      <c r="GRD111" s="229"/>
      <c r="GRE111" s="229"/>
      <c r="GRF111" s="229"/>
      <c r="GRG111" s="229"/>
      <c r="GRH111" s="229"/>
      <c r="GRI111" s="229"/>
      <c r="GRJ111" s="229"/>
      <c r="GRK111" s="229"/>
      <c r="GRL111" s="229"/>
      <c r="GRM111" s="229"/>
      <c r="GRN111" s="229"/>
      <c r="GRO111" s="229"/>
      <c r="GRP111" s="229"/>
      <c r="GRQ111" s="229"/>
      <c r="GRR111" s="229"/>
      <c r="GRS111" s="229"/>
      <c r="GRT111" s="229"/>
      <c r="GRU111" s="229"/>
      <c r="GRV111" s="229"/>
      <c r="GRW111" s="229"/>
      <c r="GRX111" s="229"/>
      <c r="GRY111" s="229"/>
      <c r="GRZ111" s="229"/>
      <c r="GSA111" s="229"/>
      <c r="GSB111" s="229"/>
      <c r="GSC111" s="229"/>
      <c r="GSD111" s="229"/>
      <c r="GSE111" s="229"/>
      <c r="GSF111" s="229"/>
      <c r="GSG111" s="229"/>
      <c r="GSH111" s="229"/>
      <c r="GSI111" s="229"/>
      <c r="GSJ111" s="229"/>
      <c r="GSK111" s="229"/>
      <c r="GSL111" s="229"/>
      <c r="GSM111" s="229"/>
      <c r="GSN111" s="229"/>
      <c r="GSO111" s="229"/>
      <c r="GSP111" s="229"/>
      <c r="GSQ111" s="229"/>
      <c r="GSR111" s="229"/>
      <c r="GSS111" s="229"/>
      <c r="GST111" s="229"/>
      <c r="GSU111" s="229"/>
      <c r="GSV111" s="229"/>
      <c r="GSW111" s="229"/>
      <c r="GSX111" s="229"/>
      <c r="GSY111" s="229"/>
      <c r="GSZ111" s="229"/>
      <c r="GTA111" s="229"/>
      <c r="GTB111" s="229"/>
      <c r="GTC111" s="229"/>
      <c r="GTD111" s="229"/>
      <c r="GTE111" s="229"/>
      <c r="GTF111" s="229"/>
      <c r="GTG111" s="229"/>
      <c r="GTH111" s="229"/>
      <c r="GTI111" s="229"/>
      <c r="GTJ111" s="229"/>
      <c r="GTK111" s="229"/>
      <c r="GTL111" s="229"/>
      <c r="GTM111" s="229"/>
      <c r="GTN111" s="229"/>
      <c r="GTO111" s="229"/>
      <c r="GTP111" s="229"/>
      <c r="GTQ111" s="229"/>
      <c r="GTR111" s="229"/>
      <c r="GTS111" s="229"/>
      <c r="GTT111" s="229"/>
      <c r="GTU111" s="229"/>
      <c r="GTV111" s="229"/>
      <c r="GTW111" s="229"/>
      <c r="GTX111" s="229"/>
      <c r="GTY111" s="229"/>
      <c r="GTZ111" s="229"/>
      <c r="GUA111" s="229"/>
      <c r="GUB111" s="229"/>
      <c r="GUC111" s="229"/>
      <c r="GUD111" s="229"/>
      <c r="GUE111" s="229"/>
      <c r="GUF111" s="229"/>
      <c r="GUG111" s="229"/>
      <c r="GUH111" s="229"/>
      <c r="GUI111" s="229"/>
      <c r="GUJ111" s="229"/>
      <c r="GUK111" s="229"/>
      <c r="GUL111" s="229"/>
      <c r="GUM111" s="229"/>
      <c r="GUN111" s="229"/>
      <c r="GUO111" s="229"/>
      <c r="GUP111" s="229"/>
      <c r="GUQ111" s="229"/>
      <c r="GUR111" s="229"/>
      <c r="GUS111" s="229"/>
      <c r="GUT111" s="229"/>
      <c r="GUU111" s="229"/>
      <c r="GUV111" s="229"/>
      <c r="GUW111" s="229"/>
      <c r="GUX111" s="229"/>
      <c r="GUY111" s="229"/>
      <c r="GUZ111" s="229"/>
      <c r="GVA111" s="229"/>
      <c r="GVB111" s="229"/>
      <c r="GVC111" s="229"/>
      <c r="GVD111" s="229"/>
      <c r="GVE111" s="229"/>
      <c r="GVF111" s="229"/>
      <c r="GVG111" s="229"/>
      <c r="GVH111" s="229"/>
      <c r="GVI111" s="229"/>
      <c r="GVJ111" s="229"/>
      <c r="GVK111" s="229"/>
      <c r="GVL111" s="229"/>
      <c r="GVM111" s="229"/>
      <c r="GVN111" s="229"/>
      <c r="GVO111" s="229"/>
      <c r="GVP111" s="229"/>
      <c r="GVQ111" s="229"/>
      <c r="GVR111" s="229"/>
      <c r="GVS111" s="229"/>
      <c r="GVT111" s="229"/>
      <c r="GVU111" s="229"/>
      <c r="GVV111" s="229"/>
      <c r="GVW111" s="229"/>
      <c r="GVX111" s="229"/>
      <c r="GVY111" s="229"/>
      <c r="GVZ111" s="229"/>
      <c r="GWA111" s="229"/>
      <c r="GWB111" s="229"/>
      <c r="GWC111" s="229"/>
      <c r="GWD111" s="229"/>
      <c r="GWE111" s="229"/>
      <c r="GWF111" s="229"/>
      <c r="GWG111" s="229"/>
      <c r="GWH111" s="229"/>
      <c r="GWI111" s="229"/>
      <c r="GWJ111" s="229"/>
      <c r="GWK111" s="229"/>
      <c r="GWL111" s="229"/>
      <c r="GWM111" s="229"/>
      <c r="GWN111" s="229"/>
      <c r="GWO111" s="229"/>
      <c r="GWP111" s="229"/>
      <c r="GWQ111" s="229"/>
      <c r="GWR111" s="229"/>
      <c r="GWS111" s="229"/>
      <c r="GWT111" s="229"/>
      <c r="GWU111" s="229"/>
      <c r="GWV111" s="229"/>
      <c r="GWW111" s="229"/>
      <c r="GWX111" s="229"/>
      <c r="GWY111" s="229"/>
      <c r="GWZ111" s="229"/>
      <c r="GXA111" s="229"/>
      <c r="GXB111" s="229"/>
      <c r="GXC111" s="229"/>
      <c r="GXD111" s="229"/>
      <c r="GXE111" s="229"/>
      <c r="GXF111" s="229"/>
      <c r="GXG111" s="229"/>
      <c r="GXH111" s="229"/>
      <c r="GXI111" s="229"/>
      <c r="GXJ111" s="229"/>
      <c r="GXK111" s="229"/>
      <c r="GXL111" s="229"/>
      <c r="GXM111" s="229"/>
      <c r="GXN111" s="229"/>
      <c r="GXO111" s="229"/>
      <c r="GXP111" s="229"/>
      <c r="GXQ111" s="229"/>
      <c r="GXR111" s="229"/>
      <c r="GXS111" s="229"/>
      <c r="GXT111" s="229"/>
      <c r="GXU111" s="229"/>
      <c r="GXV111" s="229"/>
      <c r="GXW111" s="229"/>
      <c r="GXX111" s="229"/>
      <c r="GXY111" s="229"/>
      <c r="GXZ111" s="229"/>
      <c r="GYA111" s="229"/>
      <c r="GYB111" s="229"/>
      <c r="GYC111" s="229"/>
      <c r="GYD111" s="229"/>
      <c r="GYE111" s="229"/>
      <c r="GYF111" s="229"/>
      <c r="GYG111" s="229"/>
      <c r="GYH111" s="229"/>
      <c r="GYI111" s="229"/>
      <c r="GYJ111" s="229"/>
      <c r="GYK111" s="229"/>
      <c r="GYL111" s="229"/>
      <c r="GYM111" s="229"/>
      <c r="GYN111" s="229"/>
      <c r="GYO111" s="229"/>
      <c r="GYP111" s="229"/>
      <c r="GYQ111" s="229"/>
      <c r="GYR111" s="229"/>
      <c r="GYS111" s="229"/>
      <c r="GYT111" s="229"/>
      <c r="GYU111" s="229"/>
      <c r="GYV111" s="229"/>
      <c r="GYW111" s="229"/>
      <c r="GYX111" s="229"/>
      <c r="GYY111" s="229"/>
      <c r="GYZ111" s="229"/>
      <c r="GZA111" s="229"/>
      <c r="GZB111" s="229"/>
      <c r="GZC111" s="229"/>
      <c r="GZD111" s="229"/>
      <c r="GZE111" s="229"/>
      <c r="GZF111" s="229"/>
      <c r="GZG111" s="229"/>
      <c r="GZH111" s="229"/>
      <c r="GZI111" s="229"/>
      <c r="GZJ111" s="229"/>
      <c r="GZK111" s="229"/>
      <c r="GZL111" s="229"/>
      <c r="GZM111" s="229"/>
      <c r="GZN111" s="229"/>
      <c r="GZO111" s="229"/>
      <c r="GZP111" s="229"/>
      <c r="GZQ111" s="229"/>
      <c r="GZR111" s="229"/>
      <c r="GZS111" s="229"/>
      <c r="GZT111" s="229"/>
      <c r="GZU111" s="229"/>
      <c r="GZV111" s="229"/>
      <c r="GZW111" s="229"/>
      <c r="GZX111" s="229"/>
      <c r="GZY111" s="229"/>
      <c r="GZZ111" s="229"/>
      <c r="HAA111" s="229"/>
      <c r="HAB111" s="229"/>
      <c r="HAC111" s="229"/>
      <c r="HAD111" s="229"/>
      <c r="HAE111" s="229"/>
      <c r="HAF111" s="229"/>
      <c r="HAG111" s="229"/>
      <c r="HAH111" s="229"/>
      <c r="HAI111" s="229"/>
      <c r="HAJ111" s="229"/>
      <c r="HAK111" s="229"/>
      <c r="HAL111" s="229"/>
      <c r="HAM111" s="229"/>
      <c r="HAN111" s="229"/>
      <c r="HAO111" s="229"/>
      <c r="HAP111" s="229"/>
      <c r="HAQ111" s="229"/>
      <c r="HAR111" s="229"/>
      <c r="HAS111" s="229"/>
      <c r="HAT111" s="229"/>
      <c r="HAU111" s="229"/>
      <c r="HAV111" s="229"/>
      <c r="HAW111" s="229"/>
      <c r="HAX111" s="229"/>
      <c r="HAY111" s="229"/>
      <c r="HAZ111" s="229"/>
      <c r="HBA111" s="229"/>
      <c r="HBB111" s="229"/>
      <c r="HBC111" s="229"/>
      <c r="HBD111" s="229"/>
      <c r="HBE111" s="229"/>
      <c r="HBF111" s="229"/>
      <c r="HBG111" s="229"/>
      <c r="HBH111" s="229"/>
      <c r="HBI111" s="229"/>
      <c r="HBJ111" s="229"/>
      <c r="HBK111" s="229"/>
      <c r="HBL111" s="229"/>
      <c r="HBM111" s="229"/>
      <c r="HBN111" s="229"/>
      <c r="HBO111" s="229"/>
      <c r="HBP111" s="229"/>
      <c r="HBQ111" s="229"/>
      <c r="HBR111" s="229"/>
      <c r="HBS111" s="229"/>
      <c r="HBT111" s="229"/>
      <c r="HBU111" s="229"/>
      <c r="HBV111" s="229"/>
      <c r="HBW111" s="229"/>
      <c r="HBX111" s="229"/>
      <c r="HBY111" s="229"/>
      <c r="HBZ111" s="229"/>
      <c r="HCA111" s="229"/>
      <c r="HCB111" s="229"/>
      <c r="HCC111" s="229"/>
      <c r="HCD111" s="229"/>
      <c r="HCE111" s="229"/>
      <c r="HCF111" s="229"/>
      <c r="HCG111" s="229"/>
      <c r="HCH111" s="229"/>
      <c r="HCI111" s="229"/>
      <c r="HCJ111" s="229"/>
      <c r="HCK111" s="229"/>
      <c r="HCL111" s="229"/>
      <c r="HCM111" s="229"/>
      <c r="HCN111" s="229"/>
      <c r="HCO111" s="229"/>
      <c r="HCP111" s="229"/>
      <c r="HCQ111" s="229"/>
      <c r="HCR111" s="229"/>
      <c r="HCS111" s="229"/>
      <c r="HCT111" s="229"/>
      <c r="HCU111" s="229"/>
      <c r="HCV111" s="229"/>
      <c r="HCW111" s="229"/>
      <c r="HCX111" s="229"/>
      <c r="HCY111" s="229"/>
      <c r="HCZ111" s="229"/>
      <c r="HDA111" s="229"/>
      <c r="HDB111" s="229"/>
      <c r="HDC111" s="229"/>
      <c r="HDD111" s="229"/>
      <c r="HDE111" s="229"/>
      <c r="HDF111" s="229"/>
      <c r="HDG111" s="229"/>
      <c r="HDH111" s="229"/>
      <c r="HDI111" s="229"/>
      <c r="HDJ111" s="229"/>
      <c r="HDK111" s="229"/>
      <c r="HDL111" s="229"/>
      <c r="HDM111" s="229"/>
      <c r="HDN111" s="229"/>
      <c r="HDO111" s="229"/>
      <c r="HDP111" s="229"/>
      <c r="HDQ111" s="229"/>
      <c r="HDR111" s="229"/>
      <c r="HDS111" s="229"/>
      <c r="HDT111" s="229"/>
      <c r="HDU111" s="229"/>
      <c r="HDV111" s="229"/>
      <c r="HDW111" s="229"/>
      <c r="HDX111" s="229"/>
      <c r="HDY111" s="229"/>
      <c r="HDZ111" s="229"/>
      <c r="HEA111" s="229"/>
      <c r="HEB111" s="229"/>
      <c r="HEC111" s="229"/>
      <c r="HED111" s="229"/>
      <c r="HEE111" s="229"/>
      <c r="HEF111" s="229"/>
      <c r="HEG111" s="229"/>
      <c r="HEH111" s="229"/>
      <c r="HEI111" s="229"/>
      <c r="HEJ111" s="229"/>
      <c r="HEK111" s="229"/>
      <c r="HEL111" s="229"/>
      <c r="HEM111" s="229"/>
      <c r="HEN111" s="229"/>
      <c r="HEO111" s="229"/>
      <c r="HEP111" s="229"/>
      <c r="HEQ111" s="229"/>
      <c r="HER111" s="229"/>
      <c r="HES111" s="229"/>
      <c r="HET111" s="229"/>
      <c r="HEU111" s="229"/>
      <c r="HEV111" s="229"/>
      <c r="HEW111" s="229"/>
      <c r="HEX111" s="229"/>
      <c r="HEY111" s="229"/>
      <c r="HEZ111" s="229"/>
      <c r="HFA111" s="229"/>
      <c r="HFB111" s="229"/>
      <c r="HFC111" s="229"/>
      <c r="HFD111" s="229"/>
      <c r="HFE111" s="229"/>
      <c r="HFF111" s="229"/>
      <c r="HFG111" s="229"/>
      <c r="HFH111" s="229"/>
      <c r="HFI111" s="229"/>
      <c r="HFJ111" s="229"/>
      <c r="HFK111" s="229"/>
      <c r="HFL111" s="229"/>
      <c r="HFM111" s="229"/>
      <c r="HFN111" s="229"/>
      <c r="HFO111" s="229"/>
      <c r="HFP111" s="229"/>
      <c r="HFQ111" s="229"/>
      <c r="HFR111" s="229"/>
      <c r="HFS111" s="229"/>
      <c r="HFT111" s="229"/>
      <c r="HFU111" s="229"/>
      <c r="HFV111" s="229"/>
      <c r="HFW111" s="229"/>
      <c r="HFX111" s="229"/>
      <c r="HFY111" s="229"/>
      <c r="HFZ111" s="229"/>
      <c r="HGA111" s="229"/>
      <c r="HGB111" s="229"/>
      <c r="HGC111" s="229"/>
      <c r="HGD111" s="229"/>
      <c r="HGE111" s="229"/>
      <c r="HGF111" s="229"/>
      <c r="HGG111" s="229"/>
      <c r="HGH111" s="229"/>
      <c r="HGI111" s="229"/>
      <c r="HGJ111" s="229"/>
      <c r="HGK111" s="229"/>
      <c r="HGL111" s="229"/>
      <c r="HGM111" s="229"/>
      <c r="HGN111" s="229"/>
      <c r="HGO111" s="229"/>
      <c r="HGP111" s="229"/>
      <c r="HGQ111" s="229"/>
      <c r="HGR111" s="229"/>
      <c r="HGS111" s="229"/>
      <c r="HGT111" s="229"/>
      <c r="HGU111" s="229"/>
      <c r="HGV111" s="229"/>
      <c r="HGW111" s="229"/>
      <c r="HGX111" s="229"/>
      <c r="HGY111" s="229"/>
      <c r="HGZ111" s="229"/>
      <c r="HHA111" s="229"/>
      <c r="HHB111" s="229"/>
      <c r="HHC111" s="229"/>
      <c r="HHD111" s="229"/>
      <c r="HHE111" s="229"/>
      <c r="HHF111" s="229"/>
      <c r="HHG111" s="229"/>
      <c r="HHH111" s="229"/>
      <c r="HHI111" s="229"/>
      <c r="HHJ111" s="229"/>
      <c r="HHK111" s="229"/>
      <c r="HHL111" s="229"/>
      <c r="HHM111" s="229"/>
      <c r="HHN111" s="229"/>
      <c r="HHO111" s="229"/>
      <c r="HHP111" s="229"/>
      <c r="HHQ111" s="229"/>
      <c r="HHR111" s="229"/>
      <c r="HHS111" s="229"/>
      <c r="HHT111" s="229"/>
      <c r="HHU111" s="229"/>
      <c r="HHV111" s="229"/>
      <c r="HHW111" s="229"/>
      <c r="HHX111" s="229"/>
      <c r="HHY111" s="229"/>
      <c r="HHZ111" s="229"/>
      <c r="HIA111" s="229"/>
      <c r="HIB111" s="229"/>
      <c r="HIC111" s="229"/>
      <c r="HID111" s="229"/>
      <c r="HIE111" s="229"/>
      <c r="HIF111" s="229"/>
      <c r="HIG111" s="229"/>
      <c r="HIH111" s="229"/>
      <c r="HII111" s="229"/>
      <c r="HIJ111" s="229"/>
      <c r="HIK111" s="229"/>
      <c r="HIL111" s="229"/>
      <c r="HIM111" s="229"/>
      <c r="HIN111" s="229"/>
      <c r="HIO111" s="229"/>
      <c r="HIP111" s="229"/>
      <c r="HIQ111" s="229"/>
      <c r="HIR111" s="229"/>
      <c r="HIS111" s="229"/>
      <c r="HIT111" s="229"/>
      <c r="HIU111" s="229"/>
      <c r="HIV111" s="229"/>
      <c r="HIW111" s="229"/>
      <c r="HIX111" s="229"/>
      <c r="HIY111" s="229"/>
      <c r="HIZ111" s="229"/>
      <c r="HJA111" s="229"/>
      <c r="HJB111" s="229"/>
      <c r="HJC111" s="229"/>
      <c r="HJD111" s="229"/>
      <c r="HJE111" s="229"/>
      <c r="HJF111" s="229"/>
      <c r="HJG111" s="229"/>
      <c r="HJH111" s="229"/>
      <c r="HJI111" s="229"/>
      <c r="HJJ111" s="229"/>
      <c r="HJK111" s="229"/>
      <c r="HJL111" s="229"/>
      <c r="HJM111" s="229"/>
      <c r="HJN111" s="229"/>
      <c r="HJO111" s="229"/>
      <c r="HJP111" s="229"/>
      <c r="HJQ111" s="229"/>
      <c r="HJR111" s="229"/>
      <c r="HJS111" s="229"/>
      <c r="HJT111" s="229"/>
      <c r="HJU111" s="229"/>
      <c r="HJV111" s="229"/>
      <c r="HJW111" s="229"/>
      <c r="HJX111" s="229"/>
      <c r="HJY111" s="229"/>
      <c r="HJZ111" s="229"/>
      <c r="HKA111" s="229"/>
      <c r="HKB111" s="229"/>
      <c r="HKC111" s="229"/>
      <c r="HKD111" s="229"/>
      <c r="HKE111" s="229"/>
      <c r="HKF111" s="229"/>
      <c r="HKG111" s="229"/>
      <c r="HKH111" s="229"/>
      <c r="HKI111" s="229"/>
      <c r="HKJ111" s="229"/>
      <c r="HKK111" s="229"/>
      <c r="HKL111" s="229"/>
      <c r="HKM111" s="229"/>
      <c r="HKN111" s="229"/>
      <c r="HKO111" s="229"/>
      <c r="HKP111" s="229"/>
      <c r="HKQ111" s="229"/>
      <c r="HKR111" s="229"/>
      <c r="HKS111" s="229"/>
      <c r="HKT111" s="229"/>
      <c r="HKU111" s="229"/>
      <c r="HKV111" s="229"/>
      <c r="HKW111" s="229"/>
      <c r="HKX111" s="229"/>
      <c r="HKY111" s="229"/>
      <c r="HKZ111" s="229"/>
      <c r="HLA111" s="229"/>
      <c r="HLB111" s="229"/>
      <c r="HLC111" s="229"/>
      <c r="HLD111" s="229"/>
      <c r="HLE111" s="229"/>
      <c r="HLF111" s="229"/>
      <c r="HLG111" s="229"/>
      <c r="HLH111" s="229"/>
      <c r="HLI111" s="229"/>
      <c r="HLJ111" s="229"/>
      <c r="HLK111" s="229"/>
      <c r="HLL111" s="229"/>
      <c r="HLM111" s="229"/>
      <c r="HLN111" s="229"/>
      <c r="HLO111" s="229"/>
      <c r="HLP111" s="229"/>
      <c r="HLQ111" s="229"/>
      <c r="HLR111" s="229"/>
      <c r="HLS111" s="229"/>
      <c r="HLT111" s="229"/>
      <c r="HLU111" s="229"/>
      <c r="HLV111" s="229"/>
      <c r="HLW111" s="229"/>
      <c r="HLX111" s="229"/>
      <c r="HLY111" s="229"/>
      <c r="HLZ111" s="229"/>
      <c r="HMA111" s="229"/>
      <c r="HMB111" s="229"/>
      <c r="HMC111" s="229"/>
      <c r="HMD111" s="229"/>
      <c r="HME111" s="229"/>
      <c r="HMF111" s="229"/>
      <c r="HMG111" s="229"/>
      <c r="HMH111" s="229"/>
      <c r="HMI111" s="229"/>
      <c r="HMJ111" s="229"/>
      <c r="HMK111" s="229"/>
      <c r="HML111" s="229"/>
      <c r="HMM111" s="229"/>
      <c r="HMN111" s="229"/>
      <c r="HMO111" s="229"/>
      <c r="HMP111" s="229"/>
      <c r="HMQ111" s="229"/>
      <c r="HMR111" s="229"/>
      <c r="HMS111" s="229"/>
      <c r="HMT111" s="229"/>
      <c r="HMU111" s="229"/>
      <c r="HMV111" s="229"/>
      <c r="HMW111" s="229"/>
      <c r="HMX111" s="229"/>
      <c r="HMY111" s="229"/>
      <c r="HMZ111" s="229"/>
      <c r="HNA111" s="229"/>
      <c r="HNB111" s="229"/>
      <c r="HNC111" s="229"/>
      <c r="HND111" s="229"/>
      <c r="HNE111" s="229"/>
      <c r="HNF111" s="229"/>
      <c r="HNG111" s="229"/>
      <c r="HNH111" s="229"/>
      <c r="HNI111" s="229"/>
      <c r="HNJ111" s="229"/>
      <c r="HNK111" s="229"/>
      <c r="HNL111" s="229"/>
      <c r="HNM111" s="229"/>
      <c r="HNN111" s="229"/>
      <c r="HNO111" s="229"/>
      <c r="HNP111" s="229"/>
      <c r="HNQ111" s="229"/>
      <c r="HNR111" s="229"/>
      <c r="HNS111" s="229"/>
      <c r="HNT111" s="229"/>
      <c r="HNU111" s="229"/>
      <c r="HNV111" s="229"/>
      <c r="HNW111" s="229"/>
      <c r="HNX111" s="229"/>
      <c r="HNY111" s="229"/>
      <c r="HNZ111" s="229"/>
      <c r="HOA111" s="229"/>
      <c r="HOB111" s="229"/>
      <c r="HOC111" s="229"/>
      <c r="HOD111" s="229"/>
      <c r="HOE111" s="229"/>
      <c r="HOF111" s="229"/>
      <c r="HOG111" s="229"/>
      <c r="HOH111" s="229"/>
      <c r="HOI111" s="229"/>
      <c r="HOJ111" s="229"/>
      <c r="HOK111" s="229"/>
      <c r="HOL111" s="229"/>
      <c r="HOM111" s="229"/>
      <c r="HON111" s="229"/>
      <c r="HOO111" s="229"/>
      <c r="HOP111" s="229"/>
      <c r="HOQ111" s="229"/>
      <c r="HOR111" s="229"/>
      <c r="HOS111" s="229"/>
      <c r="HOT111" s="229"/>
      <c r="HOU111" s="229"/>
      <c r="HOV111" s="229"/>
      <c r="HOW111" s="229"/>
      <c r="HOX111" s="229"/>
      <c r="HOY111" s="229"/>
      <c r="HOZ111" s="229"/>
      <c r="HPA111" s="229"/>
      <c r="HPB111" s="229"/>
      <c r="HPC111" s="229"/>
      <c r="HPD111" s="229"/>
      <c r="HPE111" s="229"/>
      <c r="HPF111" s="229"/>
      <c r="HPG111" s="229"/>
      <c r="HPH111" s="229"/>
      <c r="HPI111" s="229"/>
      <c r="HPJ111" s="229"/>
      <c r="HPK111" s="229"/>
      <c r="HPL111" s="229"/>
      <c r="HPM111" s="229"/>
      <c r="HPN111" s="229"/>
      <c r="HPO111" s="229"/>
      <c r="HPP111" s="229"/>
      <c r="HPQ111" s="229"/>
      <c r="HPR111" s="229"/>
      <c r="HPS111" s="229"/>
      <c r="HPT111" s="229"/>
      <c r="HPU111" s="229"/>
      <c r="HPV111" s="229"/>
      <c r="HPW111" s="229"/>
      <c r="HPX111" s="229"/>
      <c r="HPY111" s="229"/>
      <c r="HPZ111" s="229"/>
      <c r="HQA111" s="229"/>
      <c r="HQB111" s="229"/>
      <c r="HQC111" s="229"/>
      <c r="HQD111" s="229"/>
      <c r="HQE111" s="229"/>
      <c r="HQF111" s="229"/>
      <c r="HQG111" s="229"/>
      <c r="HQH111" s="229"/>
      <c r="HQI111" s="229"/>
      <c r="HQJ111" s="229"/>
      <c r="HQK111" s="229"/>
      <c r="HQL111" s="229"/>
      <c r="HQM111" s="229"/>
      <c r="HQN111" s="229"/>
      <c r="HQO111" s="229"/>
      <c r="HQP111" s="229"/>
      <c r="HQQ111" s="229"/>
      <c r="HQR111" s="229"/>
      <c r="HQS111" s="229"/>
      <c r="HQT111" s="229"/>
      <c r="HQU111" s="229"/>
      <c r="HQV111" s="229"/>
      <c r="HQW111" s="229"/>
      <c r="HQX111" s="229"/>
      <c r="HQY111" s="229"/>
      <c r="HQZ111" s="229"/>
      <c r="HRA111" s="229"/>
      <c r="HRB111" s="229"/>
      <c r="HRC111" s="229"/>
      <c r="HRD111" s="229"/>
      <c r="HRE111" s="229"/>
      <c r="HRF111" s="229"/>
      <c r="HRG111" s="229"/>
      <c r="HRH111" s="229"/>
      <c r="HRI111" s="229"/>
      <c r="HRJ111" s="229"/>
      <c r="HRK111" s="229"/>
      <c r="HRL111" s="229"/>
      <c r="HRM111" s="229"/>
      <c r="HRN111" s="229"/>
      <c r="HRO111" s="229"/>
      <c r="HRP111" s="229"/>
      <c r="HRQ111" s="229"/>
      <c r="HRR111" s="229"/>
      <c r="HRS111" s="229"/>
      <c r="HRT111" s="229"/>
      <c r="HRU111" s="229"/>
      <c r="HRV111" s="229"/>
      <c r="HRW111" s="229"/>
      <c r="HRX111" s="229"/>
      <c r="HRY111" s="229"/>
      <c r="HRZ111" s="229"/>
      <c r="HSA111" s="229"/>
      <c r="HSB111" s="229"/>
      <c r="HSC111" s="229"/>
      <c r="HSD111" s="229"/>
      <c r="HSE111" s="229"/>
      <c r="HSF111" s="229"/>
      <c r="HSG111" s="229"/>
      <c r="HSH111" s="229"/>
      <c r="HSI111" s="229"/>
      <c r="HSJ111" s="229"/>
      <c r="HSK111" s="229"/>
      <c r="HSL111" s="229"/>
      <c r="HSM111" s="229"/>
      <c r="HSN111" s="229"/>
      <c r="HSO111" s="229"/>
      <c r="HSP111" s="229"/>
      <c r="HSQ111" s="229"/>
      <c r="HSR111" s="229"/>
      <c r="HSS111" s="229"/>
      <c r="HST111" s="229"/>
      <c r="HSU111" s="229"/>
      <c r="HSV111" s="229"/>
      <c r="HSW111" s="229"/>
      <c r="HSX111" s="229"/>
      <c r="HSY111" s="229"/>
      <c r="HSZ111" s="229"/>
      <c r="HTA111" s="229"/>
      <c r="HTB111" s="229"/>
      <c r="HTC111" s="229"/>
      <c r="HTD111" s="229"/>
      <c r="HTE111" s="229"/>
      <c r="HTF111" s="229"/>
      <c r="HTG111" s="229"/>
      <c r="HTH111" s="229"/>
      <c r="HTI111" s="229"/>
      <c r="HTJ111" s="229"/>
      <c r="HTK111" s="229"/>
      <c r="HTL111" s="229"/>
      <c r="HTM111" s="229"/>
      <c r="HTN111" s="229"/>
      <c r="HTO111" s="229"/>
      <c r="HTP111" s="229"/>
      <c r="HTQ111" s="229"/>
      <c r="HTR111" s="229"/>
      <c r="HTS111" s="229"/>
      <c r="HTT111" s="229"/>
      <c r="HTU111" s="229"/>
      <c r="HTV111" s="229"/>
      <c r="HTW111" s="229"/>
      <c r="HTX111" s="229"/>
      <c r="HTY111" s="229"/>
      <c r="HTZ111" s="229"/>
      <c r="HUA111" s="229"/>
      <c r="HUB111" s="229"/>
      <c r="HUC111" s="229"/>
      <c r="HUD111" s="229"/>
      <c r="HUE111" s="229"/>
      <c r="HUF111" s="229"/>
      <c r="HUG111" s="229"/>
      <c r="HUH111" s="229"/>
      <c r="HUI111" s="229"/>
      <c r="HUJ111" s="229"/>
      <c r="HUK111" s="229"/>
      <c r="HUL111" s="229"/>
      <c r="HUM111" s="229"/>
      <c r="HUN111" s="229"/>
      <c r="HUO111" s="229"/>
      <c r="HUP111" s="229"/>
      <c r="HUQ111" s="229"/>
      <c r="HUR111" s="229"/>
      <c r="HUS111" s="229"/>
      <c r="HUT111" s="229"/>
      <c r="HUU111" s="229"/>
      <c r="HUV111" s="229"/>
      <c r="HUW111" s="229"/>
      <c r="HUX111" s="229"/>
      <c r="HUY111" s="229"/>
      <c r="HUZ111" s="229"/>
      <c r="HVA111" s="229"/>
      <c r="HVB111" s="229"/>
      <c r="HVC111" s="229"/>
      <c r="HVD111" s="229"/>
      <c r="HVE111" s="229"/>
      <c r="HVF111" s="229"/>
      <c r="HVG111" s="229"/>
      <c r="HVH111" s="229"/>
      <c r="HVI111" s="229"/>
      <c r="HVJ111" s="229"/>
      <c r="HVK111" s="229"/>
      <c r="HVL111" s="229"/>
      <c r="HVM111" s="229"/>
      <c r="HVN111" s="229"/>
      <c r="HVO111" s="229"/>
      <c r="HVP111" s="229"/>
      <c r="HVQ111" s="229"/>
      <c r="HVR111" s="229"/>
      <c r="HVS111" s="229"/>
      <c r="HVT111" s="229"/>
      <c r="HVU111" s="229"/>
      <c r="HVV111" s="229"/>
      <c r="HVW111" s="229"/>
      <c r="HVX111" s="229"/>
      <c r="HVY111" s="229"/>
      <c r="HVZ111" s="229"/>
      <c r="HWA111" s="229"/>
      <c r="HWB111" s="229"/>
      <c r="HWC111" s="229"/>
      <c r="HWD111" s="229"/>
      <c r="HWE111" s="229"/>
      <c r="HWF111" s="229"/>
      <c r="HWG111" s="229"/>
      <c r="HWH111" s="229"/>
      <c r="HWI111" s="229"/>
      <c r="HWJ111" s="229"/>
      <c r="HWK111" s="229"/>
      <c r="HWL111" s="229"/>
      <c r="HWM111" s="229"/>
      <c r="HWN111" s="229"/>
      <c r="HWO111" s="229"/>
      <c r="HWP111" s="229"/>
      <c r="HWQ111" s="229"/>
      <c r="HWR111" s="229"/>
      <c r="HWS111" s="229"/>
      <c r="HWT111" s="229"/>
      <c r="HWU111" s="229"/>
      <c r="HWV111" s="229"/>
      <c r="HWW111" s="229"/>
      <c r="HWX111" s="229"/>
      <c r="HWY111" s="229"/>
      <c r="HWZ111" s="229"/>
      <c r="HXA111" s="229"/>
      <c r="HXB111" s="229"/>
      <c r="HXC111" s="229"/>
      <c r="HXD111" s="229"/>
      <c r="HXE111" s="229"/>
      <c r="HXF111" s="229"/>
      <c r="HXG111" s="229"/>
      <c r="HXH111" s="229"/>
      <c r="HXI111" s="229"/>
      <c r="HXJ111" s="229"/>
      <c r="HXK111" s="229"/>
      <c r="HXL111" s="229"/>
      <c r="HXM111" s="229"/>
      <c r="HXN111" s="229"/>
      <c r="HXO111" s="229"/>
      <c r="HXP111" s="229"/>
      <c r="HXQ111" s="229"/>
      <c r="HXR111" s="229"/>
      <c r="HXS111" s="229"/>
      <c r="HXT111" s="229"/>
      <c r="HXU111" s="229"/>
      <c r="HXV111" s="229"/>
      <c r="HXW111" s="229"/>
      <c r="HXX111" s="229"/>
      <c r="HXY111" s="229"/>
      <c r="HXZ111" s="229"/>
      <c r="HYA111" s="229"/>
      <c r="HYB111" s="229"/>
      <c r="HYC111" s="229"/>
      <c r="HYD111" s="229"/>
      <c r="HYE111" s="229"/>
      <c r="HYF111" s="229"/>
      <c r="HYG111" s="229"/>
      <c r="HYH111" s="229"/>
      <c r="HYI111" s="229"/>
      <c r="HYJ111" s="229"/>
      <c r="HYK111" s="229"/>
      <c r="HYL111" s="229"/>
      <c r="HYM111" s="229"/>
      <c r="HYN111" s="229"/>
      <c r="HYO111" s="229"/>
      <c r="HYP111" s="229"/>
      <c r="HYQ111" s="229"/>
      <c r="HYR111" s="229"/>
      <c r="HYS111" s="229"/>
      <c r="HYT111" s="229"/>
      <c r="HYU111" s="229"/>
      <c r="HYV111" s="229"/>
      <c r="HYW111" s="229"/>
      <c r="HYX111" s="229"/>
      <c r="HYY111" s="229"/>
      <c r="HYZ111" s="229"/>
      <c r="HZA111" s="229"/>
      <c r="HZB111" s="229"/>
      <c r="HZC111" s="229"/>
      <c r="HZD111" s="229"/>
      <c r="HZE111" s="229"/>
      <c r="HZF111" s="229"/>
      <c r="HZG111" s="229"/>
      <c r="HZH111" s="229"/>
      <c r="HZI111" s="229"/>
      <c r="HZJ111" s="229"/>
      <c r="HZK111" s="229"/>
      <c r="HZL111" s="229"/>
      <c r="HZM111" s="229"/>
      <c r="HZN111" s="229"/>
      <c r="HZO111" s="229"/>
      <c r="HZP111" s="229"/>
      <c r="HZQ111" s="229"/>
      <c r="HZR111" s="229"/>
      <c r="HZS111" s="229"/>
      <c r="HZT111" s="229"/>
      <c r="HZU111" s="229"/>
      <c r="HZV111" s="229"/>
      <c r="HZW111" s="229"/>
      <c r="HZX111" s="229"/>
      <c r="HZY111" s="229"/>
      <c r="HZZ111" s="229"/>
      <c r="IAA111" s="229"/>
      <c r="IAB111" s="229"/>
      <c r="IAC111" s="229"/>
      <c r="IAD111" s="229"/>
      <c r="IAE111" s="229"/>
      <c r="IAF111" s="229"/>
      <c r="IAG111" s="229"/>
      <c r="IAH111" s="229"/>
      <c r="IAI111" s="229"/>
      <c r="IAJ111" s="229"/>
      <c r="IAK111" s="229"/>
      <c r="IAL111" s="229"/>
      <c r="IAM111" s="229"/>
      <c r="IAN111" s="229"/>
      <c r="IAO111" s="229"/>
      <c r="IAP111" s="229"/>
      <c r="IAQ111" s="229"/>
      <c r="IAR111" s="229"/>
      <c r="IAS111" s="229"/>
      <c r="IAT111" s="229"/>
      <c r="IAU111" s="229"/>
      <c r="IAV111" s="229"/>
      <c r="IAW111" s="229"/>
      <c r="IAX111" s="229"/>
      <c r="IAY111" s="229"/>
      <c r="IAZ111" s="229"/>
      <c r="IBA111" s="229"/>
      <c r="IBB111" s="229"/>
      <c r="IBC111" s="229"/>
      <c r="IBD111" s="229"/>
      <c r="IBE111" s="229"/>
      <c r="IBF111" s="229"/>
      <c r="IBG111" s="229"/>
      <c r="IBH111" s="229"/>
      <c r="IBI111" s="229"/>
      <c r="IBJ111" s="229"/>
      <c r="IBK111" s="229"/>
      <c r="IBL111" s="229"/>
      <c r="IBM111" s="229"/>
      <c r="IBN111" s="229"/>
      <c r="IBO111" s="229"/>
      <c r="IBP111" s="229"/>
      <c r="IBQ111" s="229"/>
      <c r="IBR111" s="229"/>
      <c r="IBS111" s="229"/>
      <c r="IBT111" s="229"/>
      <c r="IBU111" s="229"/>
      <c r="IBV111" s="229"/>
      <c r="IBW111" s="229"/>
      <c r="IBX111" s="229"/>
      <c r="IBY111" s="229"/>
      <c r="IBZ111" s="229"/>
      <c r="ICA111" s="229"/>
      <c r="ICB111" s="229"/>
      <c r="ICC111" s="229"/>
      <c r="ICD111" s="229"/>
      <c r="ICE111" s="229"/>
      <c r="ICF111" s="229"/>
      <c r="ICG111" s="229"/>
      <c r="ICH111" s="229"/>
      <c r="ICI111" s="229"/>
      <c r="ICJ111" s="229"/>
      <c r="ICK111" s="229"/>
      <c r="ICL111" s="229"/>
      <c r="ICM111" s="229"/>
      <c r="ICN111" s="229"/>
      <c r="ICO111" s="229"/>
      <c r="ICP111" s="229"/>
      <c r="ICQ111" s="229"/>
      <c r="ICR111" s="229"/>
      <c r="ICS111" s="229"/>
      <c r="ICT111" s="229"/>
      <c r="ICU111" s="229"/>
      <c r="ICV111" s="229"/>
      <c r="ICW111" s="229"/>
      <c r="ICX111" s="229"/>
      <c r="ICY111" s="229"/>
      <c r="ICZ111" s="229"/>
      <c r="IDA111" s="229"/>
      <c r="IDB111" s="229"/>
      <c r="IDC111" s="229"/>
      <c r="IDD111" s="229"/>
      <c r="IDE111" s="229"/>
      <c r="IDF111" s="229"/>
      <c r="IDG111" s="229"/>
      <c r="IDH111" s="229"/>
      <c r="IDI111" s="229"/>
      <c r="IDJ111" s="229"/>
      <c r="IDK111" s="229"/>
      <c r="IDL111" s="229"/>
      <c r="IDM111" s="229"/>
      <c r="IDN111" s="229"/>
      <c r="IDO111" s="229"/>
      <c r="IDP111" s="229"/>
      <c r="IDQ111" s="229"/>
      <c r="IDR111" s="229"/>
      <c r="IDS111" s="229"/>
      <c r="IDT111" s="229"/>
      <c r="IDU111" s="229"/>
      <c r="IDV111" s="229"/>
      <c r="IDW111" s="229"/>
      <c r="IDX111" s="229"/>
      <c r="IDY111" s="229"/>
      <c r="IDZ111" s="229"/>
      <c r="IEA111" s="229"/>
      <c r="IEB111" s="229"/>
      <c r="IEC111" s="229"/>
      <c r="IED111" s="229"/>
      <c r="IEE111" s="229"/>
      <c r="IEF111" s="229"/>
      <c r="IEG111" s="229"/>
      <c r="IEH111" s="229"/>
      <c r="IEI111" s="229"/>
      <c r="IEJ111" s="229"/>
      <c r="IEK111" s="229"/>
      <c r="IEL111" s="229"/>
      <c r="IEM111" s="229"/>
      <c r="IEN111" s="229"/>
      <c r="IEO111" s="229"/>
      <c r="IEP111" s="229"/>
      <c r="IEQ111" s="229"/>
      <c r="IER111" s="229"/>
      <c r="IES111" s="229"/>
      <c r="IET111" s="229"/>
      <c r="IEU111" s="229"/>
      <c r="IEV111" s="229"/>
      <c r="IEW111" s="229"/>
      <c r="IEX111" s="229"/>
      <c r="IEY111" s="229"/>
      <c r="IEZ111" s="229"/>
      <c r="IFA111" s="229"/>
      <c r="IFB111" s="229"/>
      <c r="IFC111" s="229"/>
      <c r="IFD111" s="229"/>
      <c r="IFE111" s="229"/>
      <c r="IFF111" s="229"/>
      <c r="IFG111" s="229"/>
      <c r="IFH111" s="229"/>
      <c r="IFI111" s="229"/>
      <c r="IFJ111" s="229"/>
      <c r="IFK111" s="229"/>
      <c r="IFL111" s="229"/>
      <c r="IFM111" s="229"/>
      <c r="IFN111" s="229"/>
      <c r="IFO111" s="229"/>
      <c r="IFP111" s="229"/>
      <c r="IFQ111" s="229"/>
      <c r="IFR111" s="229"/>
      <c r="IFS111" s="229"/>
      <c r="IFT111" s="229"/>
      <c r="IFU111" s="229"/>
      <c r="IFV111" s="229"/>
      <c r="IFW111" s="229"/>
      <c r="IFX111" s="229"/>
      <c r="IFY111" s="229"/>
      <c r="IFZ111" s="229"/>
      <c r="IGA111" s="229"/>
      <c r="IGB111" s="229"/>
      <c r="IGC111" s="229"/>
      <c r="IGD111" s="229"/>
      <c r="IGE111" s="229"/>
      <c r="IGF111" s="229"/>
      <c r="IGG111" s="229"/>
      <c r="IGH111" s="229"/>
      <c r="IGI111" s="229"/>
      <c r="IGJ111" s="229"/>
      <c r="IGK111" s="229"/>
      <c r="IGL111" s="229"/>
      <c r="IGM111" s="229"/>
      <c r="IGN111" s="229"/>
      <c r="IGO111" s="229"/>
      <c r="IGP111" s="229"/>
      <c r="IGQ111" s="229"/>
      <c r="IGR111" s="229"/>
      <c r="IGS111" s="229"/>
      <c r="IGT111" s="229"/>
      <c r="IGU111" s="229"/>
      <c r="IGV111" s="229"/>
      <c r="IGW111" s="229"/>
      <c r="IGX111" s="229"/>
      <c r="IGY111" s="229"/>
      <c r="IGZ111" s="229"/>
      <c r="IHA111" s="229"/>
      <c r="IHB111" s="229"/>
      <c r="IHC111" s="229"/>
      <c r="IHD111" s="229"/>
      <c r="IHE111" s="229"/>
      <c r="IHF111" s="229"/>
      <c r="IHG111" s="229"/>
      <c r="IHH111" s="229"/>
      <c r="IHI111" s="229"/>
      <c r="IHJ111" s="229"/>
      <c r="IHK111" s="229"/>
      <c r="IHL111" s="229"/>
      <c r="IHM111" s="229"/>
      <c r="IHN111" s="229"/>
      <c r="IHO111" s="229"/>
      <c r="IHP111" s="229"/>
      <c r="IHQ111" s="229"/>
      <c r="IHR111" s="229"/>
      <c r="IHS111" s="229"/>
      <c r="IHT111" s="229"/>
      <c r="IHU111" s="229"/>
      <c r="IHV111" s="229"/>
      <c r="IHW111" s="229"/>
      <c r="IHX111" s="229"/>
      <c r="IHY111" s="229"/>
      <c r="IHZ111" s="229"/>
      <c r="IIA111" s="229"/>
      <c r="IIB111" s="229"/>
      <c r="IIC111" s="229"/>
      <c r="IID111" s="229"/>
      <c r="IIE111" s="229"/>
      <c r="IIF111" s="229"/>
      <c r="IIG111" s="229"/>
      <c r="IIH111" s="229"/>
      <c r="III111" s="229"/>
      <c r="IIJ111" s="229"/>
      <c r="IIK111" s="229"/>
      <c r="IIL111" s="229"/>
      <c r="IIM111" s="229"/>
      <c r="IIN111" s="229"/>
      <c r="IIO111" s="229"/>
      <c r="IIP111" s="229"/>
      <c r="IIQ111" s="229"/>
      <c r="IIR111" s="229"/>
      <c r="IIS111" s="229"/>
      <c r="IIT111" s="229"/>
      <c r="IIU111" s="229"/>
      <c r="IIV111" s="229"/>
      <c r="IIW111" s="229"/>
      <c r="IIX111" s="229"/>
      <c r="IIY111" s="229"/>
      <c r="IIZ111" s="229"/>
      <c r="IJA111" s="229"/>
      <c r="IJB111" s="229"/>
      <c r="IJC111" s="229"/>
      <c r="IJD111" s="229"/>
      <c r="IJE111" s="229"/>
      <c r="IJF111" s="229"/>
      <c r="IJG111" s="229"/>
      <c r="IJH111" s="229"/>
      <c r="IJI111" s="229"/>
      <c r="IJJ111" s="229"/>
      <c r="IJK111" s="229"/>
      <c r="IJL111" s="229"/>
      <c r="IJM111" s="229"/>
      <c r="IJN111" s="229"/>
      <c r="IJO111" s="229"/>
      <c r="IJP111" s="229"/>
      <c r="IJQ111" s="229"/>
      <c r="IJR111" s="229"/>
      <c r="IJS111" s="229"/>
      <c r="IJT111" s="229"/>
      <c r="IJU111" s="229"/>
      <c r="IJV111" s="229"/>
      <c r="IJW111" s="229"/>
      <c r="IJX111" s="229"/>
      <c r="IJY111" s="229"/>
      <c r="IJZ111" s="229"/>
      <c r="IKA111" s="229"/>
      <c r="IKB111" s="229"/>
      <c r="IKC111" s="229"/>
      <c r="IKD111" s="229"/>
      <c r="IKE111" s="229"/>
      <c r="IKF111" s="229"/>
      <c r="IKG111" s="229"/>
      <c r="IKH111" s="229"/>
      <c r="IKI111" s="229"/>
      <c r="IKJ111" s="229"/>
      <c r="IKK111" s="229"/>
      <c r="IKL111" s="229"/>
      <c r="IKM111" s="229"/>
      <c r="IKN111" s="229"/>
      <c r="IKO111" s="229"/>
      <c r="IKP111" s="229"/>
      <c r="IKQ111" s="229"/>
      <c r="IKR111" s="229"/>
      <c r="IKS111" s="229"/>
      <c r="IKT111" s="229"/>
      <c r="IKU111" s="229"/>
      <c r="IKV111" s="229"/>
      <c r="IKW111" s="229"/>
      <c r="IKX111" s="229"/>
      <c r="IKY111" s="229"/>
      <c r="IKZ111" s="229"/>
      <c r="ILA111" s="229"/>
      <c r="ILB111" s="229"/>
      <c r="ILC111" s="229"/>
      <c r="ILD111" s="229"/>
      <c r="ILE111" s="229"/>
      <c r="ILF111" s="229"/>
      <c r="ILG111" s="229"/>
      <c r="ILH111" s="229"/>
      <c r="ILI111" s="229"/>
      <c r="ILJ111" s="229"/>
      <c r="ILK111" s="229"/>
      <c r="ILL111" s="229"/>
      <c r="ILM111" s="229"/>
      <c r="ILN111" s="229"/>
      <c r="ILO111" s="229"/>
      <c r="ILP111" s="229"/>
      <c r="ILQ111" s="229"/>
      <c r="ILR111" s="229"/>
      <c r="ILS111" s="229"/>
      <c r="ILT111" s="229"/>
      <c r="ILU111" s="229"/>
      <c r="ILV111" s="229"/>
      <c r="ILW111" s="229"/>
      <c r="ILX111" s="229"/>
      <c r="ILY111" s="229"/>
      <c r="ILZ111" s="229"/>
      <c r="IMA111" s="229"/>
      <c r="IMB111" s="229"/>
      <c r="IMC111" s="229"/>
      <c r="IMD111" s="229"/>
      <c r="IME111" s="229"/>
      <c r="IMF111" s="229"/>
      <c r="IMG111" s="229"/>
      <c r="IMH111" s="229"/>
      <c r="IMI111" s="229"/>
      <c r="IMJ111" s="229"/>
      <c r="IMK111" s="229"/>
      <c r="IML111" s="229"/>
      <c r="IMM111" s="229"/>
      <c r="IMN111" s="229"/>
      <c r="IMO111" s="229"/>
      <c r="IMP111" s="229"/>
      <c r="IMQ111" s="229"/>
      <c r="IMR111" s="229"/>
      <c r="IMS111" s="229"/>
      <c r="IMT111" s="229"/>
      <c r="IMU111" s="229"/>
      <c r="IMV111" s="229"/>
      <c r="IMW111" s="229"/>
      <c r="IMX111" s="229"/>
      <c r="IMY111" s="229"/>
      <c r="IMZ111" s="229"/>
      <c r="INA111" s="229"/>
      <c r="INB111" s="229"/>
      <c r="INC111" s="229"/>
      <c r="IND111" s="229"/>
      <c r="INE111" s="229"/>
      <c r="INF111" s="229"/>
      <c r="ING111" s="229"/>
      <c r="INH111" s="229"/>
      <c r="INI111" s="229"/>
      <c r="INJ111" s="229"/>
      <c r="INK111" s="229"/>
      <c r="INL111" s="229"/>
      <c r="INM111" s="229"/>
      <c r="INN111" s="229"/>
      <c r="INO111" s="229"/>
      <c r="INP111" s="229"/>
      <c r="INQ111" s="229"/>
      <c r="INR111" s="229"/>
      <c r="INS111" s="229"/>
      <c r="INT111" s="229"/>
      <c r="INU111" s="229"/>
      <c r="INV111" s="229"/>
      <c r="INW111" s="229"/>
      <c r="INX111" s="229"/>
      <c r="INY111" s="229"/>
      <c r="INZ111" s="229"/>
      <c r="IOA111" s="229"/>
      <c r="IOB111" s="229"/>
      <c r="IOC111" s="229"/>
      <c r="IOD111" s="229"/>
      <c r="IOE111" s="229"/>
      <c r="IOF111" s="229"/>
      <c r="IOG111" s="229"/>
      <c r="IOH111" s="229"/>
      <c r="IOI111" s="229"/>
      <c r="IOJ111" s="229"/>
      <c r="IOK111" s="229"/>
      <c r="IOL111" s="229"/>
      <c r="IOM111" s="229"/>
      <c r="ION111" s="229"/>
      <c r="IOO111" s="229"/>
      <c r="IOP111" s="229"/>
      <c r="IOQ111" s="229"/>
      <c r="IOR111" s="229"/>
      <c r="IOS111" s="229"/>
      <c r="IOT111" s="229"/>
      <c r="IOU111" s="229"/>
      <c r="IOV111" s="229"/>
      <c r="IOW111" s="229"/>
      <c r="IOX111" s="229"/>
      <c r="IOY111" s="229"/>
      <c r="IOZ111" s="229"/>
      <c r="IPA111" s="229"/>
      <c r="IPB111" s="229"/>
      <c r="IPC111" s="229"/>
      <c r="IPD111" s="229"/>
      <c r="IPE111" s="229"/>
      <c r="IPF111" s="229"/>
      <c r="IPG111" s="229"/>
      <c r="IPH111" s="229"/>
      <c r="IPI111" s="229"/>
      <c r="IPJ111" s="229"/>
      <c r="IPK111" s="229"/>
      <c r="IPL111" s="229"/>
      <c r="IPM111" s="229"/>
      <c r="IPN111" s="229"/>
      <c r="IPO111" s="229"/>
      <c r="IPP111" s="229"/>
      <c r="IPQ111" s="229"/>
      <c r="IPR111" s="229"/>
      <c r="IPS111" s="229"/>
      <c r="IPT111" s="229"/>
      <c r="IPU111" s="229"/>
      <c r="IPV111" s="229"/>
      <c r="IPW111" s="229"/>
      <c r="IPX111" s="229"/>
      <c r="IPY111" s="229"/>
      <c r="IPZ111" s="229"/>
      <c r="IQA111" s="229"/>
      <c r="IQB111" s="229"/>
      <c r="IQC111" s="229"/>
      <c r="IQD111" s="229"/>
      <c r="IQE111" s="229"/>
      <c r="IQF111" s="229"/>
      <c r="IQG111" s="229"/>
      <c r="IQH111" s="229"/>
      <c r="IQI111" s="229"/>
      <c r="IQJ111" s="229"/>
      <c r="IQK111" s="229"/>
      <c r="IQL111" s="229"/>
      <c r="IQM111" s="229"/>
      <c r="IQN111" s="229"/>
      <c r="IQO111" s="229"/>
      <c r="IQP111" s="229"/>
      <c r="IQQ111" s="229"/>
      <c r="IQR111" s="229"/>
      <c r="IQS111" s="229"/>
      <c r="IQT111" s="229"/>
      <c r="IQU111" s="229"/>
      <c r="IQV111" s="229"/>
      <c r="IQW111" s="229"/>
      <c r="IQX111" s="229"/>
      <c r="IQY111" s="229"/>
      <c r="IQZ111" s="229"/>
      <c r="IRA111" s="229"/>
      <c r="IRB111" s="229"/>
      <c r="IRC111" s="229"/>
      <c r="IRD111" s="229"/>
      <c r="IRE111" s="229"/>
      <c r="IRF111" s="229"/>
      <c r="IRG111" s="229"/>
      <c r="IRH111" s="229"/>
      <c r="IRI111" s="229"/>
      <c r="IRJ111" s="229"/>
      <c r="IRK111" s="229"/>
      <c r="IRL111" s="229"/>
      <c r="IRM111" s="229"/>
      <c r="IRN111" s="229"/>
      <c r="IRO111" s="229"/>
      <c r="IRP111" s="229"/>
      <c r="IRQ111" s="229"/>
      <c r="IRR111" s="229"/>
      <c r="IRS111" s="229"/>
      <c r="IRT111" s="229"/>
      <c r="IRU111" s="229"/>
      <c r="IRV111" s="229"/>
      <c r="IRW111" s="229"/>
      <c r="IRX111" s="229"/>
      <c r="IRY111" s="229"/>
      <c r="IRZ111" s="229"/>
      <c r="ISA111" s="229"/>
      <c r="ISB111" s="229"/>
      <c r="ISC111" s="229"/>
      <c r="ISD111" s="229"/>
      <c r="ISE111" s="229"/>
      <c r="ISF111" s="229"/>
      <c r="ISG111" s="229"/>
      <c r="ISH111" s="229"/>
      <c r="ISI111" s="229"/>
      <c r="ISJ111" s="229"/>
      <c r="ISK111" s="229"/>
      <c r="ISL111" s="229"/>
      <c r="ISM111" s="229"/>
      <c r="ISN111" s="229"/>
      <c r="ISO111" s="229"/>
      <c r="ISP111" s="229"/>
      <c r="ISQ111" s="229"/>
      <c r="ISR111" s="229"/>
      <c r="ISS111" s="229"/>
      <c r="IST111" s="229"/>
      <c r="ISU111" s="229"/>
      <c r="ISV111" s="229"/>
      <c r="ISW111" s="229"/>
      <c r="ISX111" s="229"/>
      <c r="ISY111" s="229"/>
      <c r="ISZ111" s="229"/>
      <c r="ITA111" s="229"/>
      <c r="ITB111" s="229"/>
      <c r="ITC111" s="229"/>
      <c r="ITD111" s="229"/>
      <c r="ITE111" s="229"/>
      <c r="ITF111" s="229"/>
      <c r="ITG111" s="229"/>
      <c r="ITH111" s="229"/>
      <c r="ITI111" s="229"/>
      <c r="ITJ111" s="229"/>
      <c r="ITK111" s="229"/>
      <c r="ITL111" s="229"/>
      <c r="ITM111" s="229"/>
      <c r="ITN111" s="229"/>
      <c r="ITO111" s="229"/>
      <c r="ITP111" s="229"/>
      <c r="ITQ111" s="229"/>
      <c r="ITR111" s="229"/>
      <c r="ITS111" s="229"/>
      <c r="ITT111" s="229"/>
      <c r="ITU111" s="229"/>
      <c r="ITV111" s="229"/>
      <c r="ITW111" s="229"/>
      <c r="ITX111" s="229"/>
      <c r="ITY111" s="229"/>
      <c r="ITZ111" s="229"/>
      <c r="IUA111" s="229"/>
      <c r="IUB111" s="229"/>
      <c r="IUC111" s="229"/>
      <c r="IUD111" s="229"/>
      <c r="IUE111" s="229"/>
      <c r="IUF111" s="229"/>
      <c r="IUG111" s="229"/>
      <c r="IUH111" s="229"/>
      <c r="IUI111" s="229"/>
      <c r="IUJ111" s="229"/>
      <c r="IUK111" s="229"/>
      <c r="IUL111" s="229"/>
      <c r="IUM111" s="229"/>
      <c r="IUN111" s="229"/>
      <c r="IUO111" s="229"/>
      <c r="IUP111" s="229"/>
      <c r="IUQ111" s="229"/>
      <c r="IUR111" s="229"/>
      <c r="IUS111" s="229"/>
      <c r="IUT111" s="229"/>
      <c r="IUU111" s="229"/>
      <c r="IUV111" s="229"/>
      <c r="IUW111" s="229"/>
      <c r="IUX111" s="229"/>
      <c r="IUY111" s="229"/>
      <c r="IUZ111" s="229"/>
      <c r="IVA111" s="229"/>
      <c r="IVB111" s="229"/>
      <c r="IVC111" s="229"/>
      <c r="IVD111" s="229"/>
      <c r="IVE111" s="229"/>
      <c r="IVF111" s="229"/>
      <c r="IVG111" s="229"/>
      <c r="IVH111" s="229"/>
      <c r="IVI111" s="229"/>
      <c r="IVJ111" s="229"/>
      <c r="IVK111" s="229"/>
      <c r="IVL111" s="229"/>
      <c r="IVM111" s="229"/>
      <c r="IVN111" s="229"/>
      <c r="IVO111" s="229"/>
      <c r="IVP111" s="229"/>
      <c r="IVQ111" s="229"/>
      <c r="IVR111" s="229"/>
      <c r="IVS111" s="229"/>
      <c r="IVT111" s="229"/>
      <c r="IVU111" s="229"/>
      <c r="IVV111" s="229"/>
      <c r="IVW111" s="229"/>
      <c r="IVX111" s="229"/>
      <c r="IVY111" s="229"/>
      <c r="IVZ111" s="229"/>
      <c r="IWA111" s="229"/>
      <c r="IWB111" s="229"/>
      <c r="IWC111" s="229"/>
      <c r="IWD111" s="229"/>
      <c r="IWE111" s="229"/>
      <c r="IWF111" s="229"/>
      <c r="IWG111" s="229"/>
      <c r="IWH111" s="229"/>
      <c r="IWI111" s="229"/>
      <c r="IWJ111" s="229"/>
      <c r="IWK111" s="229"/>
      <c r="IWL111" s="229"/>
      <c r="IWM111" s="229"/>
      <c r="IWN111" s="229"/>
      <c r="IWO111" s="229"/>
      <c r="IWP111" s="229"/>
      <c r="IWQ111" s="229"/>
      <c r="IWR111" s="229"/>
      <c r="IWS111" s="229"/>
      <c r="IWT111" s="229"/>
      <c r="IWU111" s="229"/>
      <c r="IWV111" s="229"/>
      <c r="IWW111" s="229"/>
      <c r="IWX111" s="229"/>
      <c r="IWY111" s="229"/>
      <c r="IWZ111" s="229"/>
      <c r="IXA111" s="229"/>
      <c r="IXB111" s="229"/>
      <c r="IXC111" s="229"/>
      <c r="IXD111" s="229"/>
      <c r="IXE111" s="229"/>
      <c r="IXF111" s="229"/>
      <c r="IXG111" s="229"/>
      <c r="IXH111" s="229"/>
      <c r="IXI111" s="229"/>
      <c r="IXJ111" s="229"/>
      <c r="IXK111" s="229"/>
      <c r="IXL111" s="229"/>
      <c r="IXM111" s="229"/>
      <c r="IXN111" s="229"/>
      <c r="IXO111" s="229"/>
      <c r="IXP111" s="229"/>
      <c r="IXQ111" s="229"/>
      <c r="IXR111" s="229"/>
      <c r="IXS111" s="229"/>
      <c r="IXT111" s="229"/>
      <c r="IXU111" s="229"/>
      <c r="IXV111" s="229"/>
      <c r="IXW111" s="229"/>
      <c r="IXX111" s="229"/>
      <c r="IXY111" s="229"/>
      <c r="IXZ111" s="229"/>
      <c r="IYA111" s="229"/>
      <c r="IYB111" s="229"/>
      <c r="IYC111" s="229"/>
      <c r="IYD111" s="229"/>
      <c r="IYE111" s="229"/>
      <c r="IYF111" s="229"/>
      <c r="IYG111" s="229"/>
      <c r="IYH111" s="229"/>
      <c r="IYI111" s="229"/>
      <c r="IYJ111" s="229"/>
      <c r="IYK111" s="229"/>
      <c r="IYL111" s="229"/>
      <c r="IYM111" s="229"/>
      <c r="IYN111" s="229"/>
      <c r="IYO111" s="229"/>
      <c r="IYP111" s="229"/>
      <c r="IYQ111" s="229"/>
      <c r="IYR111" s="229"/>
      <c r="IYS111" s="229"/>
      <c r="IYT111" s="229"/>
      <c r="IYU111" s="229"/>
      <c r="IYV111" s="229"/>
      <c r="IYW111" s="229"/>
      <c r="IYX111" s="229"/>
      <c r="IYY111" s="229"/>
      <c r="IYZ111" s="229"/>
      <c r="IZA111" s="229"/>
      <c r="IZB111" s="229"/>
      <c r="IZC111" s="229"/>
      <c r="IZD111" s="229"/>
      <c r="IZE111" s="229"/>
      <c r="IZF111" s="229"/>
      <c r="IZG111" s="229"/>
      <c r="IZH111" s="229"/>
      <c r="IZI111" s="229"/>
      <c r="IZJ111" s="229"/>
      <c r="IZK111" s="229"/>
      <c r="IZL111" s="229"/>
      <c r="IZM111" s="229"/>
      <c r="IZN111" s="229"/>
      <c r="IZO111" s="229"/>
      <c r="IZP111" s="229"/>
      <c r="IZQ111" s="229"/>
      <c r="IZR111" s="229"/>
      <c r="IZS111" s="229"/>
      <c r="IZT111" s="229"/>
      <c r="IZU111" s="229"/>
      <c r="IZV111" s="229"/>
      <c r="IZW111" s="229"/>
      <c r="IZX111" s="229"/>
      <c r="IZY111" s="229"/>
      <c r="IZZ111" s="229"/>
      <c r="JAA111" s="229"/>
      <c r="JAB111" s="229"/>
      <c r="JAC111" s="229"/>
      <c r="JAD111" s="229"/>
      <c r="JAE111" s="229"/>
      <c r="JAF111" s="229"/>
      <c r="JAG111" s="229"/>
      <c r="JAH111" s="229"/>
      <c r="JAI111" s="229"/>
      <c r="JAJ111" s="229"/>
      <c r="JAK111" s="229"/>
      <c r="JAL111" s="229"/>
      <c r="JAM111" s="229"/>
      <c r="JAN111" s="229"/>
      <c r="JAO111" s="229"/>
      <c r="JAP111" s="229"/>
      <c r="JAQ111" s="229"/>
      <c r="JAR111" s="229"/>
      <c r="JAS111" s="229"/>
      <c r="JAT111" s="229"/>
      <c r="JAU111" s="229"/>
      <c r="JAV111" s="229"/>
      <c r="JAW111" s="229"/>
      <c r="JAX111" s="229"/>
      <c r="JAY111" s="229"/>
      <c r="JAZ111" s="229"/>
      <c r="JBA111" s="229"/>
      <c r="JBB111" s="229"/>
      <c r="JBC111" s="229"/>
      <c r="JBD111" s="229"/>
      <c r="JBE111" s="229"/>
      <c r="JBF111" s="229"/>
      <c r="JBG111" s="229"/>
      <c r="JBH111" s="229"/>
      <c r="JBI111" s="229"/>
      <c r="JBJ111" s="229"/>
      <c r="JBK111" s="229"/>
      <c r="JBL111" s="229"/>
      <c r="JBM111" s="229"/>
      <c r="JBN111" s="229"/>
      <c r="JBO111" s="229"/>
      <c r="JBP111" s="229"/>
      <c r="JBQ111" s="229"/>
      <c r="JBR111" s="229"/>
      <c r="JBS111" s="229"/>
      <c r="JBT111" s="229"/>
      <c r="JBU111" s="229"/>
      <c r="JBV111" s="229"/>
      <c r="JBW111" s="229"/>
      <c r="JBX111" s="229"/>
      <c r="JBY111" s="229"/>
      <c r="JBZ111" s="229"/>
      <c r="JCA111" s="229"/>
      <c r="JCB111" s="229"/>
      <c r="JCC111" s="229"/>
      <c r="JCD111" s="229"/>
      <c r="JCE111" s="229"/>
      <c r="JCF111" s="229"/>
      <c r="JCG111" s="229"/>
      <c r="JCH111" s="229"/>
      <c r="JCI111" s="229"/>
      <c r="JCJ111" s="229"/>
      <c r="JCK111" s="229"/>
      <c r="JCL111" s="229"/>
      <c r="JCM111" s="229"/>
      <c r="JCN111" s="229"/>
      <c r="JCO111" s="229"/>
      <c r="JCP111" s="229"/>
      <c r="JCQ111" s="229"/>
      <c r="JCR111" s="229"/>
      <c r="JCS111" s="229"/>
      <c r="JCT111" s="229"/>
      <c r="JCU111" s="229"/>
      <c r="JCV111" s="229"/>
      <c r="JCW111" s="229"/>
      <c r="JCX111" s="229"/>
      <c r="JCY111" s="229"/>
      <c r="JCZ111" s="229"/>
      <c r="JDA111" s="229"/>
      <c r="JDB111" s="229"/>
      <c r="JDC111" s="229"/>
      <c r="JDD111" s="229"/>
      <c r="JDE111" s="229"/>
      <c r="JDF111" s="229"/>
      <c r="JDG111" s="229"/>
      <c r="JDH111" s="229"/>
      <c r="JDI111" s="229"/>
      <c r="JDJ111" s="229"/>
      <c r="JDK111" s="229"/>
      <c r="JDL111" s="229"/>
      <c r="JDM111" s="229"/>
      <c r="JDN111" s="229"/>
      <c r="JDO111" s="229"/>
      <c r="JDP111" s="229"/>
      <c r="JDQ111" s="229"/>
      <c r="JDR111" s="229"/>
      <c r="JDS111" s="229"/>
      <c r="JDT111" s="229"/>
      <c r="JDU111" s="229"/>
      <c r="JDV111" s="229"/>
      <c r="JDW111" s="229"/>
      <c r="JDX111" s="229"/>
      <c r="JDY111" s="229"/>
      <c r="JDZ111" s="229"/>
      <c r="JEA111" s="229"/>
      <c r="JEB111" s="229"/>
      <c r="JEC111" s="229"/>
      <c r="JED111" s="229"/>
      <c r="JEE111" s="229"/>
      <c r="JEF111" s="229"/>
      <c r="JEG111" s="229"/>
      <c r="JEH111" s="229"/>
      <c r="JEI111" s="229"/>
      <c r="JEJ111" s="229"/>
      <c r="JEK111" s="229"/>
      <c r="JEL111" s="229"/>
      <c r="JEM111" s="229"/>
      <c r="JEN111" s="229"/>
      <c r="JEO111" s="229"/>
      <c r="JEP111" s="229"/>
      <c r="JEQ111" s="229"/>
      <c r="JER111" s="229"/>
      <c r="JES111" s="229"/>
      <c r="JET111" s="229"/>
      <c r="JEU111" s="229"/>
      <c r="JEV111" s="229"/>
      <c r="JEW111" s="229"/>
      <c r="JEX111" s="229"/>
      <c r="JEY111" s="229"/>
      <c r="JEZ111" s="229"/>
      <c r="JFA111" s="229"/>
      <c r="JFB111" s="229"/>
      <c r="JFC111" s="229"/>
      <c r="JFD111" s="229"/>
      <c r="JFE111" s="229"/>
      <c r="JFF111" s="229"/>
      <c r="JFG111" s="229"/>
      <c r="JFH111" s="229"/>
      <c r="JFI111" s="229"/>
      <c r="JFJ111" s="229"/>
      <c r="JFK111" s="229"/>
      <c r="JFL111" s="229"/>
      <c r="JFM111" s="229"/>
      <c r="JFN111" s="229"/>
      <c r="JFO111" s="229"/>
      <c r="JFP111" s="229"/>
      <c r="JFQ111" s="229"/>
      <c r="JFR111" s="229"/>
      <c r="JFS111" s="229"/>
      <c r="JFT111" s="229"/>
      <c r="JFU111" s="229"/>
      <c r="JFV111" s="229"/>
      <c r="JFW111" s="229"/>
      <c r="JFX111" s="229"/>
      <c r="JFY111" s="229"/>
      <c r="JFZ111" s="229"/>
      <c r="JGA111" s="229"/>
      <c r="JGB111" s="229"/>
      <c r="JGC111" s="229"/>
      <c r="JGD111" s="229"/>
      <c r="JGE111" s="229"/>
      <c r="JGF111" s="229"/>
      <c r="JGG111" s="229"/>
      <c r="JGH111" s="229"/>
      <c r="JGI111" s="229"/>
      <c r="JGJ111" s="229"/>
      <c r="JGK111" s="229"/>
      <c r="JGL111" s="229"/>
      <c r="JGM111" s="229"/>
      <c r="JGN111" s="229"/>
      <c r="JGO111" s="229"/>
      <c r="JGP111" s="229"/>
      <c r="JGQ111" s="229"/>
      <c r="JGR111" s="229"/>
      <c r="JGS111" s="229"/>
      <c r="JGT111" s="229"/>
      <c r="JGU111" s="229"/>
      <c r="JGV111" s="229"/>
      <c r="JGW111" s="229"/>
      <c r="JGX111" s="229"/>
      <c r="JGY111" s="229"/>
      <c r="JGZ111" s="229"/>
      <c r="JHA111" s="229"/>
      <c r="JHB111" s="229"/>
      <c r="JHC111" s="229"/>
      <c r="JHD111" s="229"/>
      <c r="JHE111" s="229"/>
      <c r="JHF111" s="229"/>
      <c r="JHG111" s="229"/>
      <c r="JHH111" s="229"/>
      <c r="JHI111" s="229"/>
      <c r="JHJ111" s="229"/>
      <c r="JHK111" s="229"/>
      <c r="JHL111" s="229"/>
      <c r="JHM111" s="229"/>
      <c r="JHN111" s="229"/>
      <c r="JHO111" s="229"/>
      <c r="JHP111" s="229"/>
      <c r="JHQ111" s="229"/>
      <c r="JHR111" s="229"/>
      <c r="JHS111" s="229"/>
      <c r="JHT111" s="229"/>
      <c r="JHU111" s="229"/>
      <c r="JHV111" s="229"/>
      <c r="JHW111" s="229"/>
      <c r="JHX111" s="229"/>
      <c r="JHY111" s="229"/>
      <c r="JHZ111" s="229"/>
      <c r="JIA111" s="229"/>
      <c r="JIB111" s="229"/>
      <c r="JIC111" s="229"/>
      <c r="JID111" s="229"/>
      <c r="JIE111" s="229"/>
      <c r="JIF111" s="229"/>
      <c r="JIG111" s="229"/>
      <c r="JIH111" s="229"/>
      <c r="JII111" s="229"/>
      <c r="JIJ111" s="229"/>
      <c r="JIK111" s="229"/>
      <c r="JIL111" s="229"/>
      <c r="JIM111" s="229"/>
      <c r="JIN111" s="229"/>
      <c r="JIO111" s="229"/>
      <c r="JIP111" s="229"/>
      <c r="JIQ111" s="229"/>
      <c r="JIR111" s="229"/>
      <c r="JIS111" s="229"/>
      <c r="JIT111" s="229"/>
      <c r="JIU111" s="229"/>
      <c r="JIV111" s="229"/>
      <c r="JIW111" s="229"/>
      <c r="JIX111" s="229"/>
      <c r="JIY111" s="229"/>
      <c r="JIZ111" s="229"/>
      <c r="JJA111" s="229"/>
      <c r="JJB111" s="229"/>
      <c r="JJC111" s="229"/>
      <c r="JJD111" s="229"/>
      <c r="JJE111" s="229"/>
      <c r="JJF111" s="229"/>
      <c r="JJG111" s="229"/>
      <c r="JJH111" s="229"/>
      <c r="JJI111" s="229"/>
      <c r="JJJ111" s="229"/>
      <c r="JJK111" s="229"/>
      <c r="JJL111" s="229"/>
      <c r="JJM111" s="229"/>
      <c r="JJN111" s="229"/>
      <c r="JJO111" s="229"/>
      <c r="JJP111" s="229"/>
      <c r="JJQ111" s="229"/>
      <c r="JJR111" s="229"/>
      <c r="JJS111" s="229"/>
      <c r="JJT111" s="229"/>
      <c r="JJU111" s="229"/>
      <c r="JJV111" s="229"/>
      <c r="JJW111" s="229"/>
      <c r="JJX111" s="229"/>
      <c r="JJY111" s="229"/>
      <c r="JJZ111" s="229"/>
      <c r="JKA111" s="229"/>
      <c r="JKB111" s="229"/>
      <c r="JKC111" s="229"/>
      <c r="JKD111" s="229"/>
      <c r="JKE111" s="229"/>
      <c r="JKF111" s="229"/>
      <c r="JKG111" s="229"/>
      <c r="JKH111" s="229"/>
      <c r="JKI111" s="229"/>
      <c r="JKJ111" s="229"/>
      <c r="JKK111" s="229"/>
      <c r="JKL111" s="229"/>
      <c r="JKM111" s="229"/>
      <c r="JKN111" s="229"/>
      <c r="JKO111" s="229"/>
      <c r="JKP111" s="229"/>
      <c r="JKQ111" s="229"/>
      <c r="JKR111" s="229"/>
      <c r="JKS111" s="229"/>
      <c r="JKT111" s="229"/>
      <c r="JKU111" s="229"/>
      <c r="JKV111" s="229"/>
      <c r="JKW111" s="229"/>
      <c r="JKX111" s="229"/>
      <c r="JKY111" s="229"/>
      <c r="JKZ111" s="229"/>
      <c r="JLA111" s="229"/>
      <c r="JLB111" s="229"/>
      <c r="JLC111" s="229"/>
      <c r="JLD111" s="229"/>
      <c r="JLE111" s="229"/>
      <c r="JLF111" s="229"/>
      <c r="JLG111" s="229"/>
      <c r="JLH111" s="229"/>
      <c r="JLI111" s="229"/>
      <c r="JLJ111" s="229"/>
      <c r="JLK111" s="229"/>
      <c r="JLL111" s="229"/>
      <c r="JLM111" s="229"/>
      <c r="JLN111" s="229"/>
      <c r="JLO111" s="229"/>
      <c r="JLP111" s="229"/>
      <c r="JLQ111" s="229"/>
      <c r="JLR111" s="229"/>
      <c r="JLS111" s="229"/>
      <c r="JLT111" s="229"/>
      <c r="JLU111" s="229"/>
      <c r="JLV111" s="229"/>
      <c r="JLW111" s="229"/>
      <c r="JLX111" s="229"/>
      <c r="JLY111" s="229"/>
      <c r="JLZ111" s="229"/>
      <c r="JMA111" s="229"/>
      <c r="JMB111" s="229"/>
      <c r="JMC111" s="229"/>
      <c r="JMD111" s="229"/>
      <c r="JME111" s="229"/>
      <c r="JMF111" s="229"/>
      <c r="JMG111" s="229"/>
      <c r="JMH111" s="229"/>
      <c r="JMI111" s="229"/>
      <c r="JMJ111" s="229"/>
      <c r="JMK111" s="229"/>
      <c r="JML111" s="229"/>
      <c r="JMM111" s="229"/>
      <c r="JMN111" s="229"/>
      <c r="JMO111" s="229"/>
      <c r="JMP111" s="229"/>
      <c r="JMQ111" s="229"/>
      <c r="JMR111" s="229"/>
      <c r="JMS111" s="229"/>
      <c r="JMT111" s="229"/>
      <c r="JMU111" s="229"/>
      <c r="JMV111" s="229"/>
      <c r="JMW111" s="229"/>
      <c r="JMX111" s="229"/>
      <c r="JMY111" s="229"/>
      <c r="JMZ111" s="229"/>
      <c r="JNA111" s="229"/>
      <c r="JNB111" s="229"/>
      <c r="JNC111" s="229"/>
      <c r="JND111" s="229"/>
      <c r="JNE111" s="229"/>
      <c r="JNF111" s="229"/>
      <c r="JNG111" s="229"/>
      <c r="JNH111" s="229"/>
      <c r="JNI111" s="229"/>
      <c r="JNJ111" s="229"/>
      <c r="JNK111" s="229"/>
      <c r="JNL111" s="229"/>
      <c r="JNM111" s="229"/>
      <c r="JNN111" s="229"/>
      <c r="JNO111" s="229"/>
      <c r="JNP111" s="229"/>
      <c r="JNQ111" s="229"/>
      <c r="JNR111" s="229"/>
      <c r="JNS111" s="229"/>
      <c r="JNT111" s="229"/>
      <c r="JNU111" s="229"/>
      <c r="JNV111" s="229"/>
      <c r="JNW111" s="229"/>
      <c r="JNX111" s="229"/>
      <c r="JNY111" s="229"/>
      <c r="JNZ111" s="229"/>
      <c r="JOA111" s="229"/>
      <c r="JOB111" s="229"/>
      <c r="JOC111" s="229"/>
      <c r="JOD111" s="229"/>
      <c r="JOE111" s="229"/>
      <c r="JOF111" s="229"/>
      <c r="JOG111" s="229"/>
      <c r="JOH111" s="229"/>
      <c r="JOI111" s="229"/>
      <c r="JOJ111" s="229"/>
      <c r="JOK111" s="229"/>
      <c r="JOL111" s="229"/>
      <c r="JOM111" s="229"/>
      <c r="JON111" s="229"/>
      <c r="JOO111" s="229"/>
      <c r="JOP111" s="229"/>
      <c r="JOQ111" s="229"/>
      <c r="JOR111" s="229"/>
      <c r="JOS111" s="229"/>
      <c r="JOT111" s="229"/>
      <c r="JOU111" s="229"/>
      <c r="JOV111" s="229"/>
      <c r="JOW111" s="229"/>
      <c r="JOX111" s="229"/>
      <c r="JOY111" s="229"/>
      <c r="JOZ111" s="229"/>
      <c r="JPA111" s="229"/>
      <c r="JPB111" s="229"/>
      <c r="JPC111" s="229"/>
      <c r="JPD111" s="229"/>
      <c r="JPE111" s="229"/>
      <c r="JPF111" s="229"/>
      <c r="JPG111" s="229"/>
      <c r="JPH111" s="229"/>
      <c r="JPI111" s="229"/>
      <c r="JPJ111" s="229"/>
      <c r="JPK111" s="229"/>
      <c r="JPL111" s="229"/>
      <c r="JPM111" s="229"/>
      <c r="JPN111" s="229"/>
      <c r="JPO111" s="229"/>
      <c r="JPP111" s="229"/>
      <c r="JPQ111" s="229"/>
      <c r="JPR111" s="229"/>
      <c r="JPS111" s="229"/>
      <c r="JPT111" s="229"/>
      <c r="JPU111" s="229"/>
      <c r="JPV111" s="229"/>
      <c r="JPW111" s="229"/>
      <c r="JPX111" s="229"/>
      <c r="JPY111" s="229"/>
      <c r="JPZ111" s="229"/>
      <c r="JQA111" s="229"/>
      <c r="JQB111" s="229"/>
      <c r="JQC111" s="229"/>
      <c r="JQD111" s="229"/>
      <c r="JQE111" s="229"/>
      <c r="JQF111" s="229"/>
      <c r="JQG111" s="229"/>
      <c r="JQH111" s="229"/>
      <c r="JQI111" s="229"/>
      <c r="JQJ111" s="229"/>
      <c r="JQK111" s="229"/>
      <c r="JQL111" s="229"/>
      <c r="JQM111" s="229"/>
      <c r="JQN111" s="229"/>
      <c r="JQO111" s="229"/>
      <c r="JQP111" s="229"/>
      <c r="JQQ111" s="229"/>
      <c r="JQR111" s="229"/>
      <c r="JQS111" s="229"/>
      <c r="JQT111" s="229"/>
      <c r="JQU111" s="229"/>
      <c r="JQV111" s="229"/>
      <c r="JQW111" s="229"/>
      <c r="JQX111" s="229"/>
      <c r="JQY111" s="229"/>
      <c r="JQZ111" s="229"/>
      <c r="JRA111" s="229"/>
      <c r="JRB111" s="229"/>
      <c r="JRC111" s="229"/>
      <c r="JRD111" s="229"/>
      <c r="JRE111" s="229"/>
      <c r="JRF111" s="229"/>
      <c r="JRG111" s="229"/>
      <c r="JRH111" s="229"/>
      <c r="JRI111" s="229"/>
      <c r="JRJ111" s="229"/>
      <c r="JRK111" s="229"/>
      <c r="JRL111" s="229"/>
      <c r="JRM111" s="229"/>
      <c r="JRN111" s="229"/>
      <c r="JRO111" s="229"/>
      <c r="JRP111" s="229"/>
      <c r="JRQ111" s="229"/>
      <c r="JRR111" s="229"/>
      <c r="JRS111" s="229"/>
      <c r="JRT111" s="229"/>
      <c r="JRU111" s="229"/>
      <c r="JRV111" s="229"/>
      <c r="JRW111" s="229"/>
      <c r="JRX111" s="229"/>
      <c r="JRY111" s="229"/>
      <c r="JRZ111" s="229"/>
      <c r="JSA111" s="229"/>
      <c r="JSB111" s="229"/>
      <c r="JSC111" s="229"/>
      <c r="JSD111" s="229"/>
      <c r="JSE111" s="229"/>
      <c r="JSF111" s="229"/>
      <c r="JSG111" s="229"/>
      <c r="JSH111" s="229"/>
      <c r="JSI111" s="229"/>
      <c r="JSJ111" s="229"/>
      <c r="JSK111" s="229"/>
      <c r="JSL111" s="229"/>
      <c r="JSM111" s="229"/>
      <c r="JSN111" s="229"/>
      <c r="JSO111" s="229"/>
      <c r="JSP111" s="229"/>
      <c r="JSQ111" s="229"/>
      <c r="JSR111" s="229"/>
      <c r="JSS111" s="229"/>
      <c r="JST111" s="229"/>
      <c r="JSU111" s="229"/>
      <c r="JSV111" s="229"/>
      <c r="JSW111" s="229"/>
      <c r="JSX111" s="229"/>
      <c r="JSY111" s="229"/>
      <c r="JSZ111" s="229"/>
      <c r="JTA111" s="229"/>
      <c r="JTB111" s="229"/>
      <c r="JTC111" s="229"/>
      <c r="JTD111" s="229"/>
      <c r="JTE111" s="229"/>
      <c r="JTF111" s="229"/>
      <c r="JTG111" s="229"/>
      <c r="JTH111" s="229"/>
      <c r="JTI111" s="229"/>
      <c r="JTJ111" s="229"/>
      <c r="JTK111" s="229"/>
      <c r="JTL111" s="229"/>
      <c r="JTM111" s="229"/>
      <c r="JTN111" s="229"/>
      <c r="JTO111" s="229"/>
      <c r="JTP111" s="229"/>
      <c r="JTQ111" s="229"/>
      <c r="JTR111" s="229"/>
      <c r="JTS111" s="229"/>
      <c r="JTT111" s="229"/>
      <c r="JTU111" s="229"/>
      <c r="JTV111" s="229"/>
      <c r="JTW111" s="229"/>
      <c r="JTX111" s="229"/>
      <c r="JTY111" s="229"/>
      <c r="JTZ111" s="229"/>
      <c r="JUA111" s="229"/>
      <c r="JUB111" s="229"/>
      <c r="JUC111" s="229"/>
      <c r="JUD111" s="229"/>
      <c r="JUE111" s="229"/>
      <c r="JUF111" s="229"/>
      <c r="JUG111" s="229"/>
      <c r="JUH111" s="229"/>
      <c r="JUI111" s="229"/>
      <c r="JUJ111" s="229"/>
      <c r="JUK111" s="229"/>
      <c r="JUL111" s="229"/>
      <c r="JUM111" s="229"/>
      <c r="JUN111" s="229"/>
      <c r="JUO111" s="229"/>
      <c r="JUP111" s="229"/>
      <c r="JUQ111" s="229"/>
      <c r="JUR111" s="229"/>
      <c r="JUS111" s="229"/>
      <c r="JUT111" s="229"/>
      <c r="JUU111" s="229"/>
      <c r="JUV111" s="229"/>
      <c r="JUW111" s="229"/>
      <c r="JUX111" s="229"/>
      <c r="JUY111" s="229"/>
      <c r="JUZ111" s="229"/>
      <c r="JVA111" s="229"/>
      <c r="JVB111" s="229"/>
      <c r="JVC111" s="229"/>
      <c r="JVD111" s="229"/>
      <c r="JVE111" s="229"/>
      <c r="JVF111" s="229"/>
      <c r="JVG111" s="229"/>
      <c r="JVH111" s="229"/>
      <c r="JVI111" s="229"/>
      <c r="JVJ111" s="229"/>
      <c r="JVK111" s="229"/>
      <c r="JVL111" s="229"/>
      <c r="JVM111" s="229"/>
      <c r="JVN111" s="229"/>
      <c r="JVO111" s="229"/>
      <c r="JVP111" s="229"/>
      <c r="JVQ111" s="229"/>
      <c r="JVR111" s="229"/>
      <c r="JVS111" s="229"/>
      <c r="JVT111" s="229"/>
      <c r="JVU111" s="229"/>
      <c r="JVV111" s="229"/>
      <c r="JVW111" s="229"/>
      <c r="JVX111" s="229"/>
      <c r="JVY111" s="229"/>
      <c r="JVZ111" s="229"/>
      <c r="JWA111" s="229"/>
      <c r="JWB111" s="229"/>
      <c r="JWC111" s="229"/>
      <c r="JWD111" s="229"/>
      <c r="JWE111" s="229"/>
      <c r="JWF111" s="229"/>
      <c r="JWG111" s="229"/>
      <c r="JWH111" s="229"/>
      <c r="JWI111" s="229"/>
      <c r="JWJ111" s="229"/>
      <c r="JWK111" s="229"/>
      <c r="JWL111" s="229"/>
      <c r="JWM111" s="229"/>
      <c r="JWN111" s="229"/>
      <c r="JWO111" s="229"/>
      <c r="JWP111" s="229"/>
      <c r="JWQ111" s="229"/>
      <c r="JWR111" s="229"/>
      <c r="JWS111" s="229"/>
      <c r="JWT111" s="229"/>
      <c r="JWU111" s="229"/>
      <c r="JWV111" s="229"/>
      <c r="JWW111" s="229"/>
      <c r="JWX111" s="229"/>
      <c r="JWY111" s="229"/>
      <c r="JWZ111" s="229"/>
      <c r="JXA111" s="229"/>
      <c r="JXB111" s="229"/>
      <c r="JXC111" s="229"/>
      <c r="JXD111" s="229"/>
      <c r="JXE111" s="229"/>
      <c r="JXF111" s="229"/>
      <c r="JXG111" s="229"/>
      <c r="JXH111" s="229"/>
      <c r="JXI111" s="229"/>
      <c r="JXJ111" s="229"/>
      <c r="JXK111" s="229"/>
      <c r="JXL111" s="229"/>
      <c r="JXM111" s="229"/>
      <c r="JXN111" s="229"/>
      <c r="JXO111" s="229"/>
      <c r="JXP111" s="229"/>
      <c r="JXQ111" s="229"/>
      <c r="JXR111" s="229"/>
      <c r="JXS111" s="229"/>
      <c r="JXT111" s="229"/>
      <c r="JXU111" s="229"/>
      <c r="JXV111" s="229"/>
      <c r="JXW111" s="229"/>
      <c r="JXX111" s="229"/>
      <c r="JXY111" s="229"/>
      <c r="JXZ111" s="229"/>
      <c r="JYA111" s="229"/>
      <c r="JYB111" s="229"/>
      <c r="JYC111" s="229"/>
      <c r="JYD111" s="229"/>
      <c r="JYE111" s="229"/>
      <c r="JYF111" s="229"/>
      <c r="JYG111" s="229"/>
      <c r="JYH111" s="229"/>
      <c r="JYI111" s="229"/>
      <c r="JYJ111" s="229"/>
      <c r="JYK111" s="229"/>
      <c r="JYL111" s="229"/>
      <c r="JYM111" s="229"/>
      <c r="JYN111" s="229"/>
      <c r="JYO111" s="229"/>
      <c r="JYP111" s="229"/>
      <c r="JYQ111" s="229"/>
      <c r="JYR111" s="229"/>
      <c r="JYS111" s="229"/>
      <c r="JYT111" s="229"/>
      <c r="JYU111" s="229"/>
      <c r="JYV111" s="229"/>
      <c r="JYW111" s="229"/>
      <c r="JYX111" s="229"/>
      <c r="JYY111" s="229"/>
      <c r="JYZ111" s="229"/>
      <c r="JZA111" s="229"/>
      <c r="JZB111" s="229"/>
      <c r="JZC111" s="229"/>
      <c r="JZD111" s="229"/>
      <c r="JZE111" s="229"/>
      <c r="JZF111" s="229"/>
      <c r="JZG111" s="229"/>
      <c r="JZH111" s="229"/>
      <c r="JZI111" s="229"/>
      <c r="JZJ111" s="229"/>
      <c r="JZK111" s="229"/>
      <c r="JZL111" s="229"/>
      <c r="JZM111" s="229"/>
      <c r="JZN111" s="229"/>
      <c r="JZO111" s="229"/>
      <c r="JZP111" s="229"/>
      <c r="JZQ111" s="229"/>
      <c r="JZR111" s="229"/>
      <c r="JZS111" s="229"/>
      <c r="JZT111" s="229"/>
      <c r="JZU111" s="229"/>
      <c r="JZV111" s="229"/>
      <c r="JZW111" s="229"/>
      <c r="JZX111" s="229"/>
      <c r="JZY111" s="229"/>
      <c r="JZZ111" s="229"/>
      <c r="KAA111" s="229"/>
      <c r="KAB111" s="229"/>
      <c r="KAC111" s="229"/>
      <c r="KAD111" s="229"/>
      <c r="KAE111" s="229"/>
      <c r="KAF111" s="229"/>
      <c r="KAG111" s="229"/>
      <c r="KAH111" s="229"/>
      <c r="KAI111" s="229"/>
      <c r="KAJ111" s="229"/>
      <c r="KAK111" s="229"/>
      <c r="KAL111" s="229"/>
      <c r="KAM111" s="229"/>
      <c r="KAN111" s="229"/>
      <c r="KAO111" s="229"/>
      <c r="KAP111" s="229"/>
      <c r="KAQ111" s="229"/>
      <c r="KAR111" s="229"/>
      <c r="KAS111" s="229"/>
      <c r="KAT111" s="229"/>
      <c r="KAU111" s="229"/>
      <c r="KAV111" s="229"/>
      <c r="KAW111" s="229"/>
      <c r="KAX111" s="229"/>
      <c r="KAY111" s="229"/>
      <c r="KAZ111" s="229"/>
      <c r="KBA111" s="229"/>
      <c r="KBB111" s="229"/>
      <c r="KBC111" s="229"/>
      <c r="KBD111" s="229"/>
      <c r="KBE111" s="229"/>
      <c r="KBF111" s="229"/>
      <c r="KBG111" s="229"/>
      <c r="KBH111" s="229"/>
      <c r="KBI111" s="229"/>
      <c r="KBJ111" s="229"/>
      <c r="KBK111" s="229"/>
      <c r="KBL111" s="229"/>
      <c r="KBM111" s="229"/>
      <c r="KBN111" s="229"/>
      <c r="KBO111" s="229"/>
      <c r="KBP111" s="229"/>
      <c r="KBQ111" s="229"/>
      <c r="KBR111" s="229"/>
      <c r="KBS111" s="229"/>
      <c r="KBT111" s="229"/>
      <c r="KBU111" s="229"/>
      <c r="KBV111" s="229"/>
      <c r="KBW111" s="229"/>
      <c r="KBX111" s="229"/>
      <c r="KBY111" s="229"/>
      <c r="KBZ111" s="229"/>
      <c r="KCA111" s="229"/>
      <c r="KCB111" s="229"/>
      <c r="KCC111" s="229"/>
      <c r="KCD111" s="229"/>
      <c r="KCE111" s="229"/>
      <c r="KCF111" s="229"/>
      <c r="KCG111" s="229"/>
      <c r="KCH111" s="229"/>
      <c r="KCI111" s="229"/>
      <c r="KCJ111" s="229"/>
      <c r="KCK111" s="229"/>
      <c r="KCL111" s="229"/>
      <c r="KCM111" s="229"/>
      <c r="KCN111" s="229"/>
      <c r="KCO111" s="229"/>
      <c r="KCP111" s="229"/>
      <c r="KCQ111" s="229"/>
      <c r="KCR111" s="229"/>
      <c r="KCS111" s="229"/>
      <c r="KCT111" s="229"/>
      <c r="KCU111" s="229"/>
      <c r="KCV111" s="229"/>
      <c r="KCW111" s="229"/>
      <c r="KCX111" s="229"/>
      <c r="KCY111" s="229"/>
      <c r="KCZ111" s="229"/>
      <c r="KDA111" s="229"/>
      <c r="KDB111" s="229"/>
      <c r="KDC111" s="229"/>
      <c r="KDD111" s="229"/>
      <c r="KDE111" s="229"/>
      <c r="KDF111" s="229"/>
      <c r="KDG111" s="229"/>
      <c r="KDH111" s="229"/>
      <c r="KDI111" s="229"/>
      <c r="KDJ111" s="229"/>
      <c r="KDK111" s="229"/>
      <c r="KDL111" s="229"/>
      <c r="KDM111" s="229"/>
      <c r="KDN111" s="229"/>
      <c r="KDO111" s="229"/>
      <c r="KDP111" s="229"/>
      <c r="KDQ111" s="229"/>
      <c r="KDR111" s="229"/>
      <c r="KDS111" s="229"/>
      <c r="KDT111" s="229"/>
      <c r="KDU111" s="229"/>
      <c r="KDV111" s="229"/>
      <c r="KDW111" s="229"/>
      <c r="KDX111" s="229"/>
      <c r="KDY111" s="229"/>
      <c r="KDZ111" s="229"/>
      <c r="KEA111" s="229"/>
      <c r="KEB111" s="229"/>
      <c r="KEC111" s="229"/>
      <c r="KED111" s="229"/>
      <c r="KEE111" s="229"/>
      <c r="KEF111" s="229"/>
      <c r="KEG111" s="229"/>
      <c r="KEH111" s="229"/>
      <c r="KEI111" s="229"/>
      <c r="KEJ111" s="229"/>
      <c r="KEK111" s="229"/>
      <c r="KEL111" s="229"/>
      <c r="KEM111" s="229"/>
      <c r="KEN111" s="229"/>
      <c r="KEO111" s="229"/>
      <c r="KEP111" s="229"/>
      <c r="KEQ111" s="229"/>
      <c r="KER111" s="229"/>
      <c r="KES111" s="229"/>
      <c r="KET111" s="229"/>
      <c r="KEU111" s="229"/>
      <c r="KEV111" s="229"/>
      <c r="KEW111" s="229"/>
      <c r="KEX111" s="229"/>
      <c r="KEY111" s="229"/>
      <c r="KEZ111" s="229"/>
      <c r="KFA111" s="229"/>
      <c r="KFB111" s="229"/>
      <c r="KFC111" s="229"/>
      <c r="KFD111" s="229"/>
      <c r="KFE111" s="229"/>
      <c r="KFF111" s="229"/>
      <c r="KFG111" s="229"/>
      <c r="KFH111" s="229"/>
      <c r="KFI111" s="229"/>
      <c r="KFJ111" s="229"/>
      <c r="KFK111" s="229"/>
      <c r="KFL111" s="229"/>
      <c r="KFM111" s="229"/>
      <c r="KFN111" s="229"/>
      <c r="KFO111" s="229"/>
      <c r="KFP111" s="229"/>
      <c r="KFQ111" s="229"/>
      <c r="KFR111" s="229"/>
      <c r="KFS111" s="229"/>
      <c r="KFT111" s="229"/>
      <c r="KFU111" s="229"/>
      <c r="KFV111" s="229"/>
      <c r="KFW111" s="229"/>
      <c r="KFX111" s="229"/>
      <c r="KFY111" s="229"/>
      <c r="KFZ111" s="229"/>
      <c r="KGA111" s="229"/>
      <c r="KGB111" s="229"/>
      <c r="KGC111" s="229"/>
      <c r="KGD111" s="229"/>
      <c r="KGE111" s="229"/>
      <c r="KGF111" s="229"/>
      <c r="KGG111" s="229"/>
      <c r="KGH111" s="229"/>
      <c r="KGI111" s="229"/>
      <c r="KGJ111" s="229"/>
      <c r="KGK111" s="229"/>
      <c r="KGL111" s="229"/>
      <c r="KGM111" s="229"/>
      <c r="KGN111" s="229"/>
      <c r="KGO111" s="229"/>
      <c r="KGP111" s="229"/>
      <c r="KGQ111" s="229"/>
      <c r="KGR111" s="229"/>
      <c r="KGS111" s="229"/>
      <c r="KGT111" s="229"/>
      <c r="KGU111" s="229"/>
      <c r="KGV111" s="229"/>
      <c r="KGW111" s="229"/>
      <c r="KGX111" s="229"/>
      <c r="KGY111" s="229"/>
      <c r="KGZ111" s="229"/>
      <c r="KHA111" s="229"/>
      <c r="KHB111" s="229"/>
      <c r="KHC111" s="229"/>
      <c r="KHD111" s="229"/>
      <c r="KHE111" s="229"/>
      <c r="KHF111" s="229"/>
      <c r="KHG111" s="229"/>
      <c r="KHH111" s="229"/>
      <c r="KHI111" s="229"/>
      <c r="KHJ111" s="229"/>
      <c r="KHK111" s="229"/>
      <c r="KHL111" s="229"/>
      <c r="KHM111" s="229"/>
      <c r="KHN111" s="229"/>
      <c r="KHO111" s="229"/>
      <c r="KHP111" s="229"/>
      <c r="KHQ111" s="229"/>
      <c r="KHR111" s="229"/>
      <c r="KHS111" s="229"/>
      <c r="KHT111" s="229"/>
      <c r="KHU111" s="229"/>
      <c r="KHV111" s="229"/>
      <c r="KHW111" s="229"/>
      <c r="KHX111" s="229"/>
      <c r="KHY111" s="229"/>
      <c r="KHZ111" s="229"/>
      <c r="KIA111" s="229"/>
      <c r="KIB111" s="229"/>
      <c r="KIC111" s="229"/>
      <c r="KID111" s="229"/>
      <c r="KIE111" s="229"/>
      <c r="KIF111" s="229"/>
      <c r="KIG111" s="229"/>
      <c r="KIH111" s="229"/>
      <c r="KII111" s="229"/>
      <c r="KIJ111" s="229"/>
      <c r="KIK111" s="229"/>
      <c r="KIL111" s="229"/>
      <c r="KIM111" s="229"/>
      <c r="KIN111" s="229"/>
      <c r="KIO111" s="229"/>
      <c r="KIP111" s="229"/>
      <c r="KIQ111" s="229"/>
      <c r="KIR111" s="229"/>
      <c r="KIS111" s="229"/>
      <c r="KIT111" s="229"/>
      <c r="KIU111" s="229"/>
      <c r="KIV111" s="229"/>
      <c r="KIW111" s="229"/>
      <c r="KIX111" s="229"/>
      <c r="KIY111" s="229"/>
      <c r="KIZ111" s="229"/>
      <c r="KJA111" s="229"/>
      <c r="KJB111" s="229"/>
      <c r="KJC111" s="229"/>
      <c r="KJD111" s="229"/>
      <c r="KJE111" s="229"/>
      <c r="KJF111" s="229"/>
      <c r="KJG111" s="229"/>
      <c r="KJH111" s="229"/>
      <c r="KJI111" s="229"/>
      <c r="KJJ111" s="229"/>
      <c r="KJK111" s="229"/>
      <c r="KJL111" s="229"/>
      <c r="KJM111" s="229"/>
      <c r="KJN111" s="229"/>
      <c r="KJO111" s="229"/>
      <c r="KJP111" s="229"/>
      <c r="KJQ111" s="229"/>
      <c r="KJR111" s="229"/>
      <c r="KJS111" s="229"/>
      <c r="KJT111" s="229"/>
      <c r="KJU111" s="229"/>
      <c r="KJV111" s="229"/>
      <c r="KJW111" s="229"/>
      <c r="KJX111" s="229"/>
      <c r="KJY111" s="229"/>
      <c r="KJZ111" s="229"/>
      <c r="KKA111" s="229"/>
      <c r="KKB111" s="229"/>
      <c r="KKC111" s="229"/>
      <c r="KKD111" s="229"/>
      <c r="KKE111" s="229"/>
      <c r="KKF111" s="229"/>
      <c r="KKG111" s="229"/>
      <c r="KKH111" s="229"/>
      <c r="KKI111" s="229"/>
      <c r="KKJ111" s="229"/>
      <c r="KKK111" s="229"/>
      <c r="KKL111" s="229"/>
      <c r="KKM111" s="229"/>
      <c r="KKN111" s="229"/>
      <c r="KKO111" s="229"/>
      <c r="KKP111" s="229"/>
      <c r="KKQ111" s="229"/>
      <c r="KKR111" s="229"/>
      <c r="KKS111" s="229"/>
      <c r="KKT111" s="229"/>
      <c r="KKU111" s="229"/>
      <c r="KKV111" s="229"/>
      <c r="KKW111" s="229"/>
      <c r="KKX111" s="229"/>
      <c r="KKY111" s="229"/>
      <c r="KKZ111" s="229"/>
      <c r="KLA111" s="229"/>
      <c r="KLB111" s="229"/>
      <c r="KLC111" s="229"/>
      <c r="KLD111" s="229"/>
      <c r="KLE111" s="229"/>
      <c r="KLF111" s="229"/>
      <c r="KLG111" s="229"/>
      <c r="KLH111" s="229"/>
      <c r="KLI111" s="229"/>
      <c r="KLJ111" s="229"/>
      <c r="KLK111" s="229"/>
      <c r="KLL111" s="229"/>
      <c r="KLM111" s="229"/>
      <c r="KLN111" s="229"/>
      <c r="KLO111" s="229"/>
      <c r="KLP111" s="229"/>
      <c r="KLQ111" s="229"/>
      <c r="KLR111" s="229"/>
      <c r="KLS111" s="229"/>
      <c r="KLT111" s="229"/>
      <c r="KLU111" s="229"/>
      <c r="KLV111" s="229"/>
      <c r="KLW111" s="229"/>
      <c r="KLX111" s="229"/>
      <c r="KLY111" s="229"/>
      <c r="KLZ111" s="229"/>
      <c r="KMA111" s="229"/>
      <c r="KMB111" s="229"/>
      <c r="KMC111" s="229"/>
      <c r="KMD111" s="229"/>
      <c r="KME111" s="229"/>
      <c r="KMF111" s="229"/>
      <c r="KMG111" s="229"/>
      <c r="KMH111" s="229"/>
      <c r="KMI111" s="229"/>
      <c r="KMJ111" s="229"/>
      <c r="KMK111" s="229"/>
      <c r="KML111" s="229"/>
      <c r="KMM111" s="229"/>
      <c r="KMN111" s="229"/>
      <c r="KMO111" s="229"/>
      <c r="KMP111" s="229"/>
      <c r="KMQ111" s="229"/>
      <c r="KMR111" s="229"/>
      <c r="KMS111" s="229"/>
      <c r="KMT111" s="229"/>
      <c r="KMU111" s="229"/>
      <c r="KMV111" s="229"/>
      <c r="KMW111" s="229"/>
      <c r="KMX111" s="229"/>
      <c r="KMY111" s="229"/>
      <c r="KMZ111" s="229"/>
      <c r="KNA111" s="229"/>
      <c r="KNB111" s="229"/>
      <c r="KNC111" s="229"/>
      <c r="KND111" s="229"/>
      <c r="KNE111" s="229"/>
      <c r="KNF111" s="229"/>
      <c r="KNG111" s="229"/>
      <c r="KNH111" s="229"/>
      <c r="KNI111" s="229"/>
      <c r="KNJ111" s="229"/>
      <c r="KNK111" s="229"/>
      <c r="KNL111" s="229"/>
      <c r="KNM111" s="229"/>
      <c r="KNN111" s="229"/>
      <c r="KNO111" s="229"/>
      <c r="KNP111" s="229"/>
      <c r="KNQ111" s="229"/>
      <c r="KNR111" s="229"/>
      <c r="KNS111" s="229"/>
      <c r="KNT111" s="229"/>
      <c r="KNU111" s="229"/>
      <c r="KNV111" s="229"/>
      <c r="KNW111" s="229"/>
      <c r="KNX111" s="229"/>
      <c r="KNY111" s="229"/>
      <c r="KNZ111" s="229"/>
      <c r="KOA111" s="229"/>
      <c r="KOB111" s="229"/>
      <c r="KOC111" s="229"/>
      <c r="KOD111" s="229"/>
      <c r="KOE111" s="229"/>
      <c r="KOF111" s="229"/>
      <c r="KOG111" s="229"/>
      <c r="KOH111" s="229"/>
      <c r="KOI111" s="229"/>
      <c r="KOJ111" s="229"/>
      <c r="KOK111" s="229"/>
      <c r="KOL111" s="229"/>
      <c r="KOM111" s="229"/>
      <c r="KON111" s="229"/>
      <c r="KOO111" s="229"/>
      <c r="KOP111" s="229"/>
      <c r="KOQ111" s="229"/>
      <c r="KOR111" s="229"/>
      <c r="KOS111" s="229"/>
      <c r="KOT111" s="229"/>
      <c r="KOU111" s="229"/>
      <c r="KOV111" s="229"/>
      <c r="KOW111" s="229"/>
      <c r="KOX111" s="229"/>
      <c r="KOY111" s="229"/>
      <c r="KOZ111" s="229"/>
      <c r="KPA111" s="229"/>
      <c r="KPB111" s="229"/>
      <c r="KPC111" s="229"/>
      <c r="KPD111" s="229"/>
      <c r="KPE111" s="229"/>
      <c r="KPF111" s="229"/>
      <c r="KPG111" s="229"/>
      <c r="KPH111" s="229"/>
      <c r="KPI111" s="229"/>
      <c r="KPJ111" s="229"/>
      <c r="KPK111" s="229"/>
      <c r="KPL111" s="229"/>
      <c r="KPM111" s="229"/>
      <c r="KPN111" s="229"/>
      <c r="KPO111" s="229"/>
      <c r="KPP111" s="229"/>
      <c r="KPQ111" s="229"/>
      <c r="KPR111" s="229"/>
      <c r="KPS111" s="229"/>
      <c r="KPT111" s="229"/>
      <c r="KPU111" s="229"/>
      <c r="KPV111" s="229"/>
      <c r="KPW111" s="229"/>
      <c r="KPX111" s="229"/>
      <c r="KPY111" s="229"/>
      <c r="KPZ111" s="229"/>
      <c r="KQA111" s="229"/>
      <c r="KQB111" s="229"/>
      <c r="KQC111" s="229"/>
      <c r="KQD111" s="229"/>
      <c r="KQE111" s="229"/>
      <c r="KQF111" s="229"/>
      <c r="KQG111" s="229"/>
      <c r="KQH111" s="229"/>
      <c r="KQI111" s="229"/>
      <c r="KQJ111" s="229"/>
      <c r="KQK111" s="229"/>
      <c r="KQL111" s="229"/>
      <c r="KQM111" s="229"/>
      <c r="KQN111" s="229"/>
      <c r="KQO111" s="229"/>
      <c r="KQP111" s="229"/>
      <c r="KQQ111" s="229"/>
      <c r="KQR111" s="229"/>
      <c r="KQS111" s="229"/>
      <c r="KQT111" s="229"/>
      <c r="KQU111" s="229"/>
      <c r="KQV111" s="229"/>
      <c r="KQW111" s="229"/>
      <c r="KQX111" s="229"/>
      <c r="KQY111" s="229"/>
      <c r="KQZ111" s="229"/>
      <c r="KRA111" s="229"/>
      <c r="KRB111" s="229"/>
      <c r="KRC111" s="229"/>
      <c r="KRD111" s="229"/>
      <c r="KRE111" s="229"/>
      <c r="KRF111" s="229"/>
      <c r="KRG111" s="229"/>
      <c r="KRH111" s="229"/>
      <c r="KRI111" s="229"/>
      <c r="KRJ111" s="229"/>
      <c r="KRK111" s="229"/>
      <c r="KRL111" s="229"/>
      <c r="KRM111" s="229"/>
      <c r="KRN111" s="229"/>
      <c r="KRO111" s="229"/>
      <c r="KRP111" s="229"/>
      <c r="KRQ111" s="229"/>
      <c r="KRR111" s="229"/>
      <c r="KRS111" s="229"/>
      <c r="KRT111" s="229"/>
      <c r="KRU111" s="229"/>
      <c r="KRV111" s="229"/>
      <c r="KRW111" s="229"/>
      <c r="KRX111" s="229"/>
      <c r="KRY111" s="229"/>
      <c r="KRZ111" s="229"/>
      <c r="KSA111" s="229"/>
      <c r="KSB111" s="229"/>
      <c r="KSC111" s="229"/>
      <c r="KSD111" s="229"/>
      <c r="KSE111" s="229"/>
      <c r="KSF111" s="229"/>
      <c r="KSG111" s="229"/>
      <c r="KSH111" s="229"/>
      <c r="KSI111" s="229"/>
      <c r="KSJ111" s="229"/>
      <c r="KSK111" s="229"/>
      <c r="KSL111" s="229"/>
      <c r="KSM111" s="229"/>
      <c r="KSN111" s="229"/>
      <c r="KSO111" s="229"/>
      <c r="KSP111" s="229"/>
      <c r="KSQ111" s="229"/>
      <c r="KSR111" s="229"/>
      <c r="KSS111" s="229"/>
      <c r="KST111" s="229"/>
      <c r="KSU111" s="229"/>
      <c r="KSV111" s="229"/>
      <c r="KSW111" s="229"/>
      <c r="KSX111" s="229"/>
      <c r="KSY111" s="229"/>
      <c r="KSZ111" s="229"/>
      <c r="KTA111" s="229"/>
      <c r="KTB111" s="229"/>
      <c r="KTC111" s="229"/>
      <c r="KTD111" s="229"/>
      <c r="KTE111" s="229"/>
      <c r="KTF111" s="229"/>
      <c r="KTG111" s="229"/>
      <c r="KTH111" s="229"/>
      <c r="KTI111" s="229"/>
      <c r="KTJ111" s="229"/>
      <c r="KTK111" s="229"/>
      <c r="KTL111" s="229"/>
      <c r="KTM111" s="229"/>
      <c r="KTN111" s="229"/>
      <c r="KTO111" s="229"/>
      <c r="KTP111" s="229"/>
      <c r="KTQ111" s="229"/>
      <c r="KTR111" s="229"/>
      <c r="KTS111" s="229"/>
      <c r="KTT111" s="229"/>
      <c r="KTU111" s="229"/>
      <c r="KTV111" s="229"/>
      <c r="KTW111" s="229"/>
      <c r="KTX111" s="229"/>
      <c r="KTY111" s="229"/>
      <c r="KTZ111" s="229"/>
      <c r="KUA111" s="229"/>
      <c r="KUB111" s="229"/>
      <c r="KUC111" s="229"/>
      <c r="KUD111" s="229"/>
      <c r="KUE111" s="229"/>
      <c r="KUF111" s="229"/>
      <c r="KUG111" s="229"/>
      <c r="KUH111" s="229"/>
      <c r="KUI111" s="229"/>
      <c r="KUJ111" s="229"/>
      <c r="KUK111" s="229"/>
      <c r="KUL111" s="229"/>
      <c r="KUM111" s="229"/>
      <c r="KUN111" s="229"/>
      <c r="KUO111" s="229"/>
      <c r="KUP111" s="229"/>
      <c r="KUQ111" s="229"/>
      <c r="KUR111" s="229"/>
      <c r="KUS111" s="229"/>
      <c r="KUT111" s="229"/>
      <c r="KUU111" s="229"/>
      <c r="KUV111" s="229"/>
      <c r="KUW111" s="229"/>
      <c r="KUX111" s="229"/>
      <c r="KUY111" s="229"/>
      <c r="KUZ111" s="229"/>
      <c r="KVA111" s="229"/>
      <c r="KVB111" s="229"/>
      <c r="KVC111" s="229"/>
      <c r="KVD111" s="229"/>
      <c r="KVE111" s="229"/>
      <c r="KVF111" s="229"/>
      <c r="KVG111" s="229"/>
      <c r="KVH111" s="229"/>
      <c r="KVI111" s="229"/>
      <c r="KVJ111" s="229"/>
      <c r="KVK111" s="229"/>
      <c r="KVL111" s="229"/>
      <c r="KVM111" s="229"/>
      <c r="KVN111" s="229"/>
      <c r="KVO111" s="229"/>
      <c r="KVP111" s="229"/>
      <c r="KVQ111" s="229"/>
      <c r="KVR111" s="229"/>
      <c r="KVS111" s="229"/>
      <c r="KVT111" s="229"/>
      <c r="KVU111" s="229"/>
      <c r="KVV111" s="229"/>
      <c r="KVW111" s="229"/>
      <c r="KVX111" s="229"/>
      <c r="KVY111" s="229"/>
      <c r="KVZ111" s="229"/>
      <c r="KWA111" s="229"/>
      <c r="KWB111" s="229"/>
      <c r="KWC111" s="229"/>
      <c r="KWD111" s="229"/>
      <c r="KWE111" s="229"/>
      <c r="KWF111" s="229"/>
      <c r="KWG111" s="229"/>
      <c r="KWH111" s="229"/>
      <c r="KWI111" s="229"/>
      <c r="KWJ111" s="229"/>
      <c r="KWK111" s="229"/>
      <c r="KWL111" s="229"/>
      <c r="KWM111" s="229"/>
      <c r="KWN111" s="229"/>
      <c r="KWO111" s="229"/>
      <c r="KWP111" s="229"/>
      <c r="KWQ111" s="229"/>
      <c r="KWR111" s="229"/>
      <c r="KWS111" s="229"/>
      <c r="KWT111" s="229"/>
      <c r="KWU111" s="229"/>
      <c r="KWV111" s="229"/>
      <c r="KWW111" s="229"/>
      <c r="KWX111" s="229"/>
      <c r="KWY111" s="229"/>
      <c r="KWZ111" s="229"/>
      <c r="KXA111" s="229"/>
      <c r="KXB111" s="229"/>
      <c r="KXC111" s="229"/>
      <c r="KXD111" s="229"/>
      <c r="KXE111" s="229"/>
      <c r="KXF111" s="229"/>
      <c r="KXG111" s="229"/>
      <c r="KXH111" s="229"/>
      <c r="KXI111" s="229"/>
      <c r="KXJ111" s="229"/>
      <c r="KXK111" s="229"/>
      <c r="KXL111" s="229"/>
      <c r="KXM111" s="229"/>
      <c r="KXN111" s="229"/>
      <c r="KXO111" s="229"/>
      <c r="KXP111" s="229"/>
      <c r="KXQ111" s="229"/>
      <c r="KXR111" s="229"/>
      <c r="KXS111" s="229"/>
      <c r="KXT111" s="229"/>
      <c r="KXU111" s="229"/>
      <c r="KXV111" s="229"/>
      <c r="KXW111" s="229"/>
      <c r="KXX111" s="229"/>
      <c r="KXY111" s="229"/>
      <c r="KXZ111" s="229"/>
      <c r="KYA111" s="229"/>
      <c r="KYB111" s="229"/>
      <c r="KYC111" s="229"/>
      <c r="KYD111" s="229"/>
      <c r="KYE111" s="229"/>
      <c r="KYF111" s="229"/>
      <c r="KYG111" s="229"/>
      <c r="KYH111" s="229"/>
      <c r="KYI111" s="229"/>
      <c r="KYJ111" s="229"/>
      <c r="KYK111" s="229"/>
      <c r="KYL111" s="229"/>
      <c r="KYM111" s="229"/>
      <c r="KYN111" s="229"/>
      <c r="KYO111" s="229"/>
      <c r="KYP111" s="229"/>
      <c r="KYQ111" s="229"/>
      <c r="KYR111" s="229"/>
      <c r="KYS111" s="229"/>
      <c r="KYT111" s="229"/>
      <c r="KYU111" s="229"/>
      <c r="KYV111" s="229"/>
      <c r="KYW111" s="229"/>
      <c r="KYX111" s="229"/>
      <c r="KYY111" s="229"/>
      <c r="KYZ111" s="229"/>
      <c r="KZA111" s="229"/>
      <c r="KZB111" s="229"/>
      <c r="KZC111" s="229"/>
      <c r="KZD111" s="229"/>
      <c r="KZE111" s="229"/>
      <c r="KZF111" s="229"/>
      <c r="KZG111" s="229"/>
      <c r="KZH111" s="229"/>
      <c r="KZI111" s="229"/>
      <c r="KZJ111" s="229"/>
      <c r="KZK111" s="229"/>
      <c r="KZL111" s="229"/>
      <c r="KZM111" s="229"/>
      <c r="KZN111" s="229"/>
      <c r="KZO111" s="229"/>
      <c r="KZP111" s="229"/>
      <c r="KZQ111" s="229"/>
      <c r="KZR111" s="229"/>
      <c r="KZS111" s="229"/>
      <c r="KZT111" s="229"/>
      <c r="KZU111" s="229"/>
      <c r="KZV111" s="229"/>
      <c r="KZW111" s="229"/>
      <c r="KZX111" s="229"/>
      <c r="KZY111" s="229"/>
      <c r="KZZ111" s="229"/>
      <c r="LAA111" s="229"/>
      <c r="LAB111" s="229"/>
      <c r="LAC111" s="229"/>
      <c r="LAD111" s="229"/>
      <c r="LAE111" s="229"/>
      <c r="LAF111" s="229"/>
      <c r="LAG111" s="229"/>
      <c r="LAH111" s="229"/>
      <c r="LAI111" s="229"/>
      <c r="LAJ111" s="229"/>
      <c r="LAK111" s="229"/>
      <c r="LAL111" s="229"/>
      <c r="LAM111" s="229"/>
      <c r="LAN111" s="229"/>
      <c r="LAO111" s="229"/>
      <c r="LAP111" s="229"/>
      <c r="LAQ111" s="229"/>
      <c r="LAR111" s="229"/>
      <c r="LAS111" s="229"/>
      <c r="LAT111" s="229"/>
      <c r="LAU111" s="229"/>
      <c r="LAV111" s="229"/>
      <c r="LAW111" s="229"/>
      <c r="LAX111" s="229"/>
      <c r="LAY111" s="229"/>
      <c r="LAZ111" s="229"/>
      <c r="LBA111" s="229"/>
      <c r="LBB111" s="229"/>
      <c r="LBC111" s="229"/>
      <c r="LBD111" s="229"/>
      <c r="LBE111" s="229"/>
      <c r="LBF111" s="229"/>
      <c r="LBG111" s="229"/>
      <c r="LBH111" s="229"/>
      <c r="LBI111" s="229"/>
      <c r="LBJ111" s="229"/>
      <c r="LBK111" s="229"/>
      <c r="LBL111" s="229"/>
      <c r="LBM111" s="229"/>
      <c r="LBN111" s="229"/>
      <c r="LBO111" s="229"/>
      <c r="LBP111" s="229"/>
      <c r="LBQ111" s="229"/>
      <c r="LBR111" s="229"/>
      <c r="LBS111" s="229"/>
      <c r="LBT111" s="229"/>
      <c r="LBU111" s="229"/>
      <c r="LBV111" s="229"/>
      <c r="LBW111" s="229"/>
      <c r="LBX111" s="229"/>
      <c r="LBY111" s="229"/>
      <c r="LBZ111" s="229"/>
      <c r="LCA111" s="229"/>
      <c r="LCB111" s="229"/>
      <c r="LCC111" s="229"/>
      <c r="LCD111" s="229"/>
      <c r="LCE111" s="229"/>
      <c r="LCF111" s="229"/>
      <c r="LCG111" s="229"/>
      <c r="LCH111" s="229"/>
      <c r="LCI111" s="229"/>
      <c r="LCJ111" s="229"/>
      <c r="LCK111" s="229"/>
      <c r="LCL111" s="229"/>
      <c r="LCM111" s="229"/>
      <c r="LCN111" s="229"/>
      <c r="LCO111" s="229"/>
      <c r="LCP111" s="229"/>
      <c r="LCQ111" s="229"/>
      <c r="LCR111" s="229"/>
      <c r="LCS111" s="229"/>
      <c r="LCT111" s="229"/>
      <c r="LCU111" s="229"/>
      <c r="LCV111" s="229"/>
      <c r="LCW111" s="229"/>
      <c r="LCX111" s="229"/>
      <c r="LCY111" s="229"/>
      <c r="LCZ111" s="229"/>
      <c r="LDA111" s="229"/>
      <c r="LDB111" s="229"/>
      <c r="LDC111" s="229"/>
      <c r="LDD111" s="229"/>
      <c r="LDE111" s="229"/>
      <c r="LDF111" s="229"/>
      <c r="LDG111" s="229"/>
      <c r="LDH111" s="229"/>
      <c r="LDI111" s="229"/>
      <c r="LDJ111" s="229"/>
      <c r="LDK111" s="229"/>
      <c r="LDL111" s="229"/>
      <c r="LDM111" s="229"/>
      <c r="LDN111" s="229"/>
      <c r="LDO111" s="229"/>
      <c r="LDP111" s="229"/>
      <c r="LDQ111" s="229"/>
      <c r="LDR111" s="229"/>
      <c r="LDS111" s="229"/>
      <c r="LDT111" s="229"/>
      <c r="LDU111" s="229"/>
      <c r="LDV111" s="229"/>
      <c r="LDW111" s="229"/>
      <c r="LDX111" s="229"/>
      <c r="LDY111" s="229"/>
      <c r="LDZ111" s="229"/>
      <c r="LEA111" s="229"/>
      <c r="LEB111" s="229"/>
      <c r="LEC111" s="229"/>
      <c r="LED111" s="229"/>
      <c r="LEE111" s="229"/>
      <c r="LEF111" s="229"/>
      <c r="LEG111" s="229"/>
      <c r="LEH111" s="229"/>
      <c r="LEI111" s="229"/>
      <c r="LEJ111" s="229"/>
      <c r="LEK111" s="229"/>
      <c r="LEL111" s="229"/>
      <c r="LEM111" s="229"/>
      <c r="LEN111" s="229"/>
      <c r="LEO111" s="229"/>
      <c r="LEP111" s="229"/>
      <c r="LEQ111" s="229"/>
      <c r="LER111" s="229"/>
      <c r="LES111" s="229"/>
      <c r="LET111" s="229"/>
      <c r="LEU111" s="229"/>
      <c r="LEV111" s="229"/>
      <c r="LEW111" s="229"/>
      <c r="LEX111" s="229"/>
      <c r="LEY111" s="229"/>
      <c r="LEZ111" s="229"/>
      <c r="LFA111" s="229"/>
      <c r="LFB111" s="229"/>
      <c r="LFC111" s="229"/>
      <c r="LFD111" s="229"/>
      <c r="LFE111" s="229"/>
      <c r="LFF111" s="229"/>
      <c r="LFG111" s="229"/>
      <c r="LFH111" s="229"/>
      <c r="LFI111" s="229"/>
      <c r="LFJ111" s="229"/>
      <c r="LFK111" s="229"/>
      <c r="LFL111" s="229"/>
      <c r="LFM111" s="229"/>
      <c r="LFN111" s="229"/>
      <c r="LFO111" s="229"/>
      <c r="LFP111" s="229"/>
      <c r="LFQ111" s="229"/>
      <c r="LFR111" s="229"/>
      <c r="LFS111" s="229"/>
      <c r="LFT111" s="229"/>
      <c r="LFU111" s="229"/>
      <c r="LFV111" s="229"/>
      <c r="LFW111" s="229"/>
      <c r="LFX111" s="229"/>
      <c r="LFY111" s="229"/>
      <c r="LFZ111" s="229"/>
      <c r="LGA111" s="229"/>
      <c r="LGB111" s="229"/>
      <c r="LGC111" s="229"/>
      <c r="LGD111" s="229"/>
      <c r="LGE111" s="229"/>
      <c r="LGF111" s="229"/>
      <c r="LGG111" s="229"/>
      <c r="LGH111" s="229"/>
      <c r="LGI111" s="229"/>
      <c r="LGJ111" s="229"/>
      <c r="LGK111" s="229"/>
      <c r="LGL111" s="229"/>
      <c r="LGM111" s="229"/>
      <c r="LGN111" s="229"/>
      <c r="LGO111" s="229"/>
      <c r="LGP111" s="229"/>
      <c r="LGQ111" s="229"/>
      <c r="LGR111" s="229"/>
      <c r="LGS111" s="229"/>
      <c r="LGT111" s="229"/>
      <c r="LGU111" s="229"/>
      <c r="LGV111" s="229"/>
      <c r="LGW111" s="229"/>
      <c r="LGX111" s="229"/>
      <c r="LGY111" s="229"/>
      <c r="LGZ111" s="229"/>
      <c r="LHA111" s="229"/>
      <c r="LHB111" s="229"/>
      <c r="LHC111" s="229"/>
      <c r="LHD111" s="229"/>
      <c r="LHE111" s="229"/>
      <c r="LHF111" s="229"/>
      <c r="LHG111" s="229"/>
      <c r="LHH111" s="229"/>
      <c r="LHI111" s="229"/>
      <c r="LHJ111" s="229"/>
      <c r="LHK111" s="229"/>
      <c r="LHL111" s="229"/>
      <c r="LHM111" s="229"/>
      <c r="LHN111" s="229"/>
      <c r="LHO111" s="229"/>
      <c r="LHP111" s="229"/>
      <c r="LHQ111" s="229"/>
      <c r="LHR111" s="229"/>
      <c r="LHS111" s="229"/>
      <c r="LHT111" s="229"/>
      <c r="LHU111" s="229"/>
      <c r="LHV111" s="229"/>
      <c r="LHW111" s="229"/>
      <c r="LHX111" s="229"/>
      <c r="LHY111" s="229"/>
      <c r="LHZ111" s="229"/>
      <c r="LIA111" s="229"/>
      <c r="LIB111" s="229"/>
      <c r="LIC111" s="229"/>
      <c r="LID111" s="229"/>
      <c r="LIE111" s="229"/>
      <c r="LIF111" s="229"/>
      <c r="LIG111" s="229"/>
      <c r="LIH111" s="229"/>
      <c r="LII111" s="229"/>
      <c r="LIJ111" s="229"/>
      <c r="LIK111" s="229"/>
      <c r="LIL111" s="229"/>
      <c r="LIM111" s="229"/>
      <c r="LIN111" s="229"/>
      <c r="LIO111" s="229"/>
      <c r="LIP111" s="229"/>
      <c r="LIQ111" s="229"/>
      <c r="LIR111" s="229"/>
      <c r="LIS111" s="229"/>
      <c r="LIT111" s="229"/>
      <c r="LIU111" s="229"/>
      <c r="LIV111" s="229"/>
      <c r="LIW111" s="229"/>
      <c r="LIX111" s="229"/>
      <c r="LIY111" s="229"/>
      <c r="LIZ111" s="229"/>
      <c r="LJA111" s="229"/>
      <c r="LJB111" s="229"/>
      <c r="LJC111" s="229"/>
      <c r="LJD111" s="229"/>
      <c r="LJE111" s="229"/>
      <c r="LJF111" s="229"/>
      <c r="LJG111" s="229"/>
      <c r="LJH111" s="229"/>
      <c r="LJI111" s="229"/>
      <c r="LJJ111" s="229"/>
      <c r="LJK111" s="229"/>
      <c r="LJL111" s="229"/>
      <c r="LJM111" s="229"/>
      <c r="LJN111" s="229"/>
      <c r="LJO111" s="229"/>
      <c r="LJP111" s="229"/>
      <c r="LJQ111" s="229"/>
      <c r="LJR111" s="229"/>
      <c r="LJS111" s="229"/>
      <c r="LJT111" s="229"/>
      <c r="LJU111" s="229"/>
      <c r="LJV111" s="229"/>
      <c r="LJW111" s="229"/>
      <c r="LJX111" s="229"/>
      <c r="LJY111" s="229"/>
      <c r="LJZ111" s="229"/>
      <c r="LKA111" s="229"/>
      <c r="LKB111" s="229"/>
      <c r="LKC111" s="229"/>
      <c r="LKD111" s="229"/>
      <c r="LKE111" s="229"/>
      <c r="LKF111" s="229"/>
      <c r="LKG111" s="229"/>
      <c r="LKH111" s="229"/>
      <c r="LKI111" s="229"/>
      <c r="LKJ111" s="229"/>
      <c r="LKK111" s="229"/>
      <c r="LKL111" s="229"/>
      <c r="LKM111" s="229"/>
      <c r="LKN111" s="229"/>
      <c r="LKO111" s="229"/>
      <c r="LKP111" s="229"/>
      <c r="LKQ111" s="229"/>
      <c r="LKR111" s="229"/>
      <c r="LKS111" s="229"/>
      <c r="LKT111" s="229"/>
      <c r="LKU111" s="229"/>
      <c r="LKV111" s="229"/>
      <c r="LKW111" s="229"/>
      <c r="LKX111" s="229"/>
      <c r="LKY111" s="229"/>
      <c r="LKZ111" s="229"/>
      <c r="LLA111" s="229"/>
      <c r="LLB111" s="229"/>
      <c r="LLC111" s="229"/>
      <c r="LLD111" s="229"/>
      <c r="LLE111" s="229"/>
      <c r="LLF111" s="229"/>
      <c r="LLG111" s="229"/>
      <c r="LLH111" s="229"/>
      <c r="LLI111" s="229"/>
      <c r="LLJ111" s="229"/>
      <c r="LLK111" s="229"/>
      <c r="LLL111" s="229"/>
      <c r="LLM111" s="229"/>
      <c r="LLN111" s="229"/>
      <c r="LLO111" s="229"/>
      <c r="LLP111" s="229"/>
      <c r="LLQ111" s="229"/>
      <c r="LLR111" s="229"/>
      <c r="LLS111" s="229"/>
      <c r="LLT111" s="229"/>
      <c r="LLU111" s="229"/>
      <c r="LLV111" s="229"/>
      <c r="LLW111" s="229"/>
      <c r="LLX111" s="229"/>
      <c r="LLY111" s="229"/>
      <c r="LLZ111" s="229"/>
      <c r="LMA111" s="229"/>
      <c r="LMB111" s="229"/>
      <c r="LMC111" s="229"/>
      <c r="LMD111" s="229"/>
      <c r="LME111" s="229"/>
      <c r="LMF111" s="229"/>
      <c r="LMG111" s="229"/>
      <c r="LMH111" s="229"/>
      <c r="LMI111" s="229"/>
      <c r="LMJ111" s="229"/>
      <c r="LMK111" s="229"/>
      <c r="LML111" s="229"/>
      <c r="LMM111" s="229"/>
      <c r="LMN111" s="229"/>
      <c r="LMO111" s="229"/>
      <c r="LMP111" s="229"/>
      <c r="LMQ111" s="229"/>
      <c r="LMR111" s="229"/>
      <c r="LMS111" s="229"/>
      <c r="LMT111" s="229"/>
      <c r="LMU111" s="229"/>
      <c r="LMV111" s="229"/>
      <c r="LMW111" s="229"/>
      <c r="LMX111" s="229"/>
      <c r="LMY111" s="229"/>
      <c r="LMZ111" s="229"/>
      <c r="LNA111" s="229"/>
      <c r="LNB111" s="229"/>
      <c r="LNC111" s="229"/>
      <c r="LND111" s="229"/>
      <c r="LNE111" s="229"/>
      <c r="LNF111" s="229"/>
      <c r="LNG111" s="229"/>
      <c r="LNH111" s="229"/>
      <c r="LNI111" s="229"/>
      <c r="LNJ111" s="229"/>
      <c r="LNK111" s="229"/>
      <c r="LNL111" s="229"/>
      <c r="LNM111" s="229"/>
      <c r="LNN111" s="229"/>
      <c r="LNO111" s="229"/>
      <c r="LNP111" s="229"/>
      <c r="LNQ111" s="229"/>
      <c r="LNR111" s="229"/>
      <c r="LNS111" s="229"/>
      <c r="LNT111" s="229"/>
      <c r="LNU111" s="229"/>
      <c r="LNV111" s="229"/>
      <c r="LNW111" s="229"/>
      <c r="LNX111" s="229"/>
      <c r="LNY111" s="229"/>
      <c r="LNZ111" s="229"/>
      <c r="LOA111" s="229"/>
      <c r="LOB111" s="229"/>
      <c r="LOC111" s="229"/>
      <c r="LOD111" s="229"/>
      <c r="LOE111" s="229"/>
      <c r="LOF111" s="229"/>
      <c r="LOG111" s="229"/>
      <c r="LOH111" s="229"/>
      <c r="LOI111" s="229"/>
      <c r="LOJ111" s="229"/>
      <c r="LOK111" s="229"/>
      <c r="LOL111" s="229"/>
      <c r="LOM111" s="229"/>
      <c r="LON111" s="229"/>
      <c r="LOO111" s="229"/>
      <c r="LOP111" s="229"/>
      <c r="LOQ111" s="229"/>
      <c r="LOR111" s="229"/>
      <c r="LOS111" s="229"/>
      <c r="LOT111" s="229"/>
      <c r="LOU111" s="229"/>
      <c r="LOV111" s="229"/>
      <c r="LOW111" s="229"/>
      <c r="LOX111" s="229"/>
      <c r="LOY111" s="229"/>
      <c r="LOZ111" s="229"/>
      <c r="LPA111" s="229"/>
      <c r="LPB111" s="229"/>
      <c r="LPC111" s="229"/>
      <c r="LPD111" s="229"/>
      <c r="LPE111" s="229"/>
      <c r="LPF111" s="229"/>
      <c r="LPG111" s="229"/>
      <c r="LPH111" s="229"/>
      <c r="LPI111" s="229"/>
      <c r="LPJ111" s="229"/>
      <c r="LPK111" s="229"/>
      <c r="LPL111" s="229"/>
      <c r="LPM111" s="229"/>
      <c r="LPN111" s="229"/>
      <c r="LPO111" s="229"/>
      <c r="LPP111" s="229"/>
      <c r="LPQ111" s="229"/>
      <c r="LPR111" s="229"/>
      <c r="LPS111" s="229"/>
      <c r="LPT111" s="229"/>
      <c r="LPU111" s="229"/>
      <c r="LPV111" s="229"/>
      <c r="LPW111" s="229"/>
      <c r="LPX111" s="229"/>
      <c r="LPY111" s="229"/>
      <c r="LPZ111" s="229"/>
      <c r="LQA111" s="229"/>
      <c r="LQB111" s="229"/>
      <c r="LQC111" s="229"/>
      <c r="LQD111" s="229"/>
      <c r="LQE111" s="229"/>
      <c r="LQF111" s="229"/>
      <c r="LQG111" s="229"/>
      <c r="LQH111" s="229"/>
      <c r="LQI111" s="229"/>
      <c r="LQJ111" s="229"/>
      <c r="LQK111" s="229"/>
      <c r="LQL111" s="229"/>
      <c r="LQM111" s="229"/>
      <c r="LQN111" s="229"/>
      <c r="LQO111" s="229"/>
      <c r="LQP111" s="229"/>
      <c r="LQQ111" s="229"/>
      <c r="LQR111" s="229"/>
      <c r="LQS111" s="229"/>
      <c r="LQT111" s="229"/>
      <c r="LQU111" s="229"/>
      <c r="LQV111" s="229"/>
      <c r="LQW111" s="229"/>
      <c r="LQX111" s="229"/>
      <c r="LQY111" s="229"/>
      <c r="LQZ111" s="229"/>
      <c r="LRA111" s="229"/>
      <c r="LRB111" s="229"/>
      <c r="LRC111" s="229"/>
      <c r="LRD111" s="229"/>
      <c r="LRE111" s="229"/>
      <c r="LRF111" s="229"/>
      <c r="LRG111" s="229"/>
      <c r="LRH111" s="229"/>
      <c r="LRI111" s="229"/>
      <c r="LRJ111" s="229"/>
      <c r="LRK111" s="229"/>
      <c r="LRL111" s="229"/>
      <c r="LRM111" s="229"/>
      <c r="LRN111" s="229"/>
      <c r="LRO111" s="229"/>
      <c r="LRP111" s="229"/>
      <c r="LRQ111" s="229"/>
      <c r="LRR111" s="229"/>
      <c r="LRS111" s="229"/>
      <c r="LRT111" s="229"/>
      <c r="LRU111" s="229"/>
      <c r="LRV111" s="229"/>
      <c r="LRW111" s="229"/>
      <c r="LRX111" s="229"/>
      <c r="LRY111" s="229"/>
      <c r="LRZ111" s="229"/>
      <c r="LSA111" s="229"/>
      <c r="LSB111" s="229"/>
      <c r="LSC111" s="229"/>
      <c r="LSD111" s="229"/>
      <c r="LSE111" s="229"/>
      <c r="LSF111" s="229"/>
      <c r="LSG111" s="229"/>
      <c r="LSH111" s="229"/>
      <c r="LSI111" s="229"/>
      <c r="LSJ111" s="229"/>
      <c r="LSK111" s="229"/>
      <c r="LSL111" s="229"/>
      <c r="LSM111" s="229"/>
      <c r="LSN111" s="229"/>
      <c r="LSO111" s="229"/>
      <c r="LSP111" s="229"/>
      <c r="LSQ111" s="229"/>
      <c r="LSR111" s="229"/>
      <c r="LSS111" s="229"/>
      <c r="LST111" s="229"/>
      <c r="LSU111" s="229"/>
      <c r="LSV111" s="229"/>
      <c r="LSW111" s="229"/>
      <c r="LSX111" s="229"/>
      <c r="LSY111" s="229"/>
      <c r="LSZ111" s="229"/>
      <c r="LTA111" s="229"/>
      <c r="LTB111" s="229"/>
      <c r="LTC111" s="229"/>
      <c r="LTD111" s="229"/>
      <c r="LTE111" s="229"/>
      <c r="LTF111" s="229"/>
      <c r="LTG111" s="229"/>
      <c r="LTH111" s="229"/>
      <c r="LTI111" s="229"/>
      <c r="LTJ111" s="229"/>
      <c r="LTK111" s="229"/>
      <c r="LTL111" s="229"/>
      <c r="LTM111" s="229"/>
      <c r="LTN111" s="229"/>
      <c r="LTO111" s="229"/>
      <c r="LTP111" s="229"/>
      <c r="LTQ111" s="229"/>
      <c r="LTR111" s="229"/>
      <c r="LTS111" s="229"/>
      <c r="LTT111" s="229"/>
      <c r="LTU111" s="229"/>
      <c r="LTV111" s="229"/>
      <c r="LTW111" s="229"/>
      <c r="LTX111" s="229"/>
      <c r="LTY111" s="229"/>
      <c r="LTZ111" s="229"/>
      <c r="LUA111" s="229"/>
      <c r="LUB111" s="229"/>
      <c r="LUC111" s="229"/>
      <c r="LUD111" s="229"/>
      <c r="LUE111" s="229"/>
      <c r="LUF111" s="229"/>
      <c r="LUG111" s="229"/>
      <c r="LUH111" s="229"/>
      <c r="LUI111" s="229"/>
      <c r="LUJ111" s="229"/>
      <c r="LUK111" s="229"/>
      <c r="LUL111" s="229"/>
      <c r="LUM111" s="229"/>
      <c r="LUN111" s="229"/>
      <c r="LUO111" s="229"/>
      <c r="LUP111" s="229"/>
      <c r="LUQ111" s="229"/>
      <c r="LUR111" s="229"/>
      <c r="LUS111" s="229"/>
      <c r="LUT111" s="229"/>
      <c r="LUU111" s="229"/>
      <c r="LUV111" s="229"/>
      <c r="LUW111" s="229"/>
      <c r="LUX111" s="229"/>
      <c r="LUY111" s="229"/>
      <c r="LUZ111" s="229"/>
      <c r="LVA111" s="229"/>
      <c r="LVB111" s="229"/>
      <c r="LVC111" s="229"/>
      <c r="LVD111" s="229"/>
      <c r="LVE111" s="229"/>
      <c r="LVF111" s="229"/>
      <c r="LVG111" s="229"/>
      <c r="LVH111" s="229"/>
      <c r="LVI111" s="229"/>
      <c r="LVJ111" s="229"/>
      <c r="LVK111" s="229"/>
      <c r="LVL111" s="229"/>
      <c r="LVM111" s="229"/>
      <c r="LVN111" s="229"/>
      <c r="LVO111" s="229"/>
      <c r="LVP111" s="229"/>
      <c r="LVQ111" s="229"/>
      <c r="LVR111" s="229"/>
      <c r="LVS111" s="229"/>
      <c r="LVT111" s="229"/>
      <c r="LVU111" s="229"/>
      <c r="LVV111" s="229"/>
      <c r="LVW111" s="229"/>
      <c r="LVX111" s="229"/>
      <c r="LVY111" s="229"/>
      <c r="LVZ111" s="229"/>
      <c r="LWA111" s="229"/>
      <c r="LWB111" s="229"/>
      <c r="LWC111" s="229"/>
      <c r="LWD111" s="229"/>
      <c r="LWE111" s="229"/>
      <c r="LWF111" s="229"/>
      <c r="LWG111" s="229"/>
      <c r="LWH111" s="229"/>
      <c r="LWI111" s="229"/>
      <c r="LWJ111" s="229"/>
      <c r="LWK111" s="229"/>
      <c r="LWL111" s="229"/>
      <c r="LWM111" s="229"/>
      <c r="LWN111" s="229"/>
      <c r="LWO111" s="229"/>
      <c r="LWP111" s="229"/>
      <c r="LWQ111" s="229"/>
      <c r="LWR111" s="229"/>
      <c r="LWS111" s="229"/>
      <c r="LWT111" s="229"/>
      <c r="LWU111" s="229"/>
      <c r="LWV111" s="229"/>
      <c r="LWW111" s="229"/>
      <c r="LWX111" s="229"/>
      <c r="LWY111" s="229"/>
      <c r="LWZ111" s="229"/>
      <c r="LXA111" s="229"/>
      <c r="LXB111" s="229"/>
      <c r="LXC111" s="229"/>
      <c r="LXD111" s="229"/>
      <c r="LXE111" s="229"/>
      <c r="LXF111" s="229"/>
      <c r="LXG111" s="229"/>
      <c r="LXH111" s="229"/>
      <c r="LXI111" s="229"/>
      <c r="LXJ111" s="229"/>
      <c r="LXK111" s="229"/>
      <c r="LXL111" s="229"/>
      <c r="LXM111" s="229"/>
      <c r="LXN111" s="229"/>
      <c r="LXO111" s="229"/>
      <c r="LXP111" s="229"/>
      <c r="LXQ111" s="229"/>
      <c r="LXR111" s="229"/>
      <c r="LXS111" s="229"/>
      <c r="LXT111" s="229"/>
      <c r="LXU111" s="229"/>
      <c r="LXV111" s="229"/>
      <c r="LXW111" s="229"/>
      <c r="LXX111" s="229"/>
      <c r="LXY111" s="229"/>
      <c r="LXZ111" s="229"/>
      <c r="LYA111" s="229"/>
      <c r="LYB111" s="229"/>
      <c r="LYC111" s="229"/>
      <c r="LYD111" s="229"/>
      <c r="LYE111" s="229"/>
      <c r="LYF111" s="229"/>
      <c r="LYG111" s="229"/>
      <c r="LYH111" s="229"/>
      <c r="LYI111" s="229"/>
      <c r="LYJ111" s="229"/>
      <c r="LYK111" s="229"/>
      <c r="LYL111" s="229"/>
      <c r="LYM111" s="229"/>
      <c r="LYN111" s="229"/>
      <c r="LYO111" s="229"/>
      <c r="LYP111" s="229"/>
      <c r="LYQ111" s="229"/>
      <c r="LYR111" s="229"/>
      <c r="LYS111" s="229"/>
      <c r="LYT111" s="229"/>
      <c r="LYU111" s="229"/>
      <c r="LYV111" s="229"/>
      <c r="LYW111" s="229"/>
      <c r="LYX111" s="229"/>
      <c r="LYY111" s="229"/>
      <c r="LYZ111" s="229"/>
      <c r="LZA111" s="229"/>
      <c r="LZB111" s="229"/>
      <c r="LZC111" s="229"/>
      <c r="LZD111" s="229"/>
      <c r="LZE111" s="229"/>
      <c r="LZF111" s="229"/>
      <c r="LZG111" s="229"/>
      <c r="LZH111" s="229"/>
      <c r="LZI111" s="229"/>
      <c r="LZJ111" s="229"/>
      <c r="LZK111" s="229"/>
      <c r="LZL111" s="229"/>
      <c r="LZM111" s="229"/>
      <c r="LZN111" s="229"/>
      <c r="LZO111" s="229"/>
      <c r="LZP111" s="229"/>
      <c r="LZQ111" s="229"/>
      <c r="LZR111" s="229"/>
      <c r="LZS111" s="229"/>
      <c r="LZT111" s="229"/>
      <c r="LZU111" s="229"/>
      <c r="LZV111" s="229"/>
      <c r="LZW111" s="229"/>
      <c r="LZX111" s="229"/>
      <c r="LZY111" s="229"/>
      <c r="LZZ111" s="229"/>
      <c r="MAA111" s="229"/>
      <c r="MAB111" s="229"/>
      <c r="MAC111" s="229"/>
      <c r="MAD111" s="229"/>
      <c r="MAE111" s="229"/>
      <c r="MAF111" s="229"/>
      <c r="MAG111" s="229"/>
      <c r="MAH111" s="229"/>
      <c r="MAI111" s="229"/>
      <c r="MAJ111" s="229"/>
      <c r="MAK111" s="229"/>
      <c r="MAL111" s="229"/>
      <c r="MAM111" s="229"/>
      <c r="MAN111" s="229"/>
      <c r="MAO111" s="229"/>
      <c r="MAP111" s="229"/>
      <c r="MAQ111" s="229"/>
      <c r="MAR111" s="229"/>
      <c r="MAS111" s="229"/>
      <c r="MAT111" s="229"/>
      <c r="MAU111" s="229"/>
      <c r="MAV111" s="229"/>
      <c r="MAW111" s="229"/>
      <c r="MAX111" s="229"/>
      <c r="MAY111" s="229"/>
      <c r="MAZ111" s="229"/>
      <c r="MBA111" s="229"/>
      <c r="MBB111" s="229"/>
      <c r="MBC111" s="229"/>
      <c r="MBD111" s="229"/>
      <c r="MBE111" s="229"/>
      <c r="MBF111" s="229"/>
      <c r="MBG111" s="229"/>
      <c r="MBH111" s="229"/>
      <c r="MBI111" s="229"/>
      <c r="MBJ111" s="229"/>
      <c r="MBK111" s="229"/>
      <c r="MBL111" s="229"/>
      <c r="MBM111" s="229"/>
      <c r="MBN111" s="229"/>
      <c r="MBO111" s="229"/>
      <c r="MBP111" s="229"/>
      <c r="MBQ111" s="229"/>
      <c r="MBR111" s="229"/>
      <c r="MBS111" s="229"/>
      <c r="MBT111" s="229"/>
      <c r="MBU111" s="229"/>
      <c r="MBV111" s="229"/>
      <c r="MBW111" s="229"/>
      <c r="MBX111" s="229"/>
      <c r="MBY111" s="229"/>
      <c r="MBZ111" s="229"/>
      <c r="MCA111" s="229"/>
      <c r="MCB111" s="229"/>
      <c r="MCC111" s="229"/>
      <c r="MCD111" s="229"/>
      <c r="MCE111" s="229"/>
      <c r="MCF111" s="229"/>
      <c r="MCG111" s="229"/>
      <c r="MCH111" s="229"/>
      <c r="MCI111" s="229"/>
      <c r="MCJ111" s="229"/>
      <c r="MCK111" s="229"/>
      <c r="MCL111" s="229"/>
      <c r="MCM111" s="229"/>
      <c r="MCN111" s="229"/>
      <c r="MCO111" s="229"/>
      <c r="MCP111" s="229"/>
      <c r="MCQ111" s="229"/>
      <c r="MCR111" s="229"/>
      <c r="MCS111" s="229"/>
      <c r="MCT111" s="229"/>
      <c r="MCU111" s="229"/>
      <c r="MCV111" s="229"/>
      <c r="MCW111" s="229"/>
      <c r="MCX111" s="229"/>
      <c r="MCY111" s="229"/>
      <c r="MCZ111" s="229"/>
      <c r="MDA111" s="229"/>
      <c r="MDB111" s="229"/>
      <c r="MDC111" s="229"/>
      <c r="MDD111" s="229"/>
      <c r="MDE111" s="229"/>
      <c r="MDF111" s="229"/>
      <c r="MDG111" s="229"/>
      <c r="MDH111" s="229"/>
      <c r="MDI111" s="229"/>
      <c r="MDJ111" s="229"/>
      <c r="MDK111" s="229"/>
      <c r="MDL111" s="229"/>
      <c r="MDM111" s="229"/>
      <c r="MDN111" s="229"/>
      <c r="MDO111" s="229"/>
      <c r="MDP111" s="229"/>
      <c r="MDQ111" s="229"/>
      <c r="MDR111" s="229"/>
      <c r="MDS111" s="229"/>
      <c r="MDT111" s="229"/>
      <c r="MDU111" s="229"/>
      <c r="MDV111" s="229"/>
      <c r="MDW111" s="229"/>
      <c r="MDX111" s="229"/>
      <c r="MDY111" s="229"/>
      <c r="MDZ111" s="229"/>
      <c r="MEA111" s="229"/>
      <c r="MEB111" s="229"/>
      <c r="MEC111" s="229"/>
      <c r="MED111" s="229"/>
      <c r="MEE111" s="229"/>
      <c r="MEF111" s="229"/>
      <c r="MEG111" s="229"/>
      <c r="MEH111" s="229"/>
      <c r="MEI111" s="229"/>
      <c r="MEJ111" s="229"/>
      <c r="MEK111" s="229"/>
      <c r="MEL111" s="229"/>
      <c r="MEM111" s="229"/>
      <c r="MEN111" s="229"/>
      <c r="MEO111" s="229"/>
      <c r="MEP111" s="229"/>
      <c r="MEQ111" s="229"/>
      <c r="MER111" s="229"/>
      <c r="MES111" s="229"/>
      <c r="MET111" s="229"/>
      <c r="MEU111" s="229"/>
      <c r="MEV111" s="229"/>
      <c r="MEW111" s="229"/>
      <c r="MEX111" s="229"/>
      <c r="MEY111" s="229"/>
      <c r="MEZ111" s="229"/>
      <c r="MFA111" s="229"/>
      <c r="MFB111" s="229"/>
      <c r="MFC111" s="229"/>
      <c r="MFD111" s="229"/>
      <c r="MFE111" s="229"/>
      <c r="MFF111" s="229"/>
      <c r="MFG111" s="229"/>
      <c r="MFH111" s="229"/>
      <c r="MFI111" s="229"/>
      <c r="MFJ111" s="229"/>
      <c r="MFK111" s="229"/>
      <c r="MFL111" s="229"/>
      <c r="MFM111" s="229"/>
      <c r="MFN111" s="229"/>
      <c r="MFO111" s="229"/>
      <c r="MFP111" s="229"/>
      <c r="MFQ111" s="229"/>
      <c r="MFR111" s="229"/>
      <c r="MFS111" s="229"/>
      <c r="MFT111" s="229"/>
      <c r="MFU111" s="229"/>
      <c r="MFV111" s="229"/>
      <c r="MFW111" s="229"/>
      <c r="MFX111" s="229"/>
      <c r="MFY111" s="229"/>
      <c r="MFZ111" s="229"/>
      <c r="MGA111" s="229"/>
      <c r="MGB111" s="229"/>
      <c r="MGC111" s="229"/>
      <c r="MGD111" s="229"/>
      <c r="MGE111" s="229"/>
      <c r="MGF111" s="229"/>
      <c r="MGG111" s="229"/>
      <c r="MGH111" s="229"/>
      <c r="MGI111" s="229"/>
      <c r="MGJ111" s="229"/>
      <c r="MGK111" s="229"/>
      <c r="MGL111" s="229"/>
      <c r="MGM111" s="229"/>
      <c r="MGN111" s="229"/>
      <c r="MGO111" s="229"/>
      <c r="MGP111" s="229"/>
      <c r="MGQ111" s="229"/>
      <c r="MGR111" s="229"/>
      <c r="MGS111" s="229"/>
      <c r="MGT111" s="229"/>
      <c r="MGU111" s="229"/>
      <c r="MGV111" s="229"/>
      <c r="MGW111" s="229"/>
      <c r="MGX111" s="229"/>
      <c r="MGY111" s="229"/>
      <c r="MGZ111" s="229"/>
      <c r="MHA111" s="229"/>
      <c r="MHB111" s="229"/>
      <c r="MHC111" s="229"/>
      <c r="MHD111" s="229"/>
      <c r="MHE111" s="229"/>
      <c r="MHF111" s="229"/>
      <c r="MHG111" s="229"/>
      <c r="MHH111" s="229"/>
      <c r="MHI111" s="229"/>
      <c r="MHJ111" s="229"/>
      <c r="MHK111" s="229"/>
      <c r="MHL111" s="229"/>
      <c r="MHM111" s="229"/>
      <c r="MHN111" s="229"/>
      <c r="MHO111" s="229"/>
      <c r="MHP111" s="229"/>
      <c r="MHQ111" s="229"/>
      <c r="MHR111" s="229"/>
      <c r="MHS111" s="229"/>
      <c r="MHT111" s="229"/>
      <c r="MHU111" s="229"/>
      <c r="MHV111" s="229"/>
      <c r="MHW111" s="229"/>
      <c r="MHX111" s="229"/>
      <c r="MHY111" s="229"/>
      <c r="MHZ111" s="229"/>
      <c r="MIA111" s="229"/>
      <c r="MIB111" s="229"/>
      <c r="MIC111" s="229"/>
      <c r="MID111" s="229"/>
      <c r="MIE111" s="229"/>
      <c r="MIF111" s="229"/>
      <c r="MIG111" s="229"/>
      <c r="MIH111" s="229"/>
      <c r="MII111" s="229"/>
      <c r="MIJ111" s="229"/>
      <c r="MIK111" s="229"/>
      <c r="MIL111" s="229"/>
      <c r="MIM111" s="229"/>
      <c r="MIN111" s="229"/>
      <c r="MIO111" s="229"/>
      <c r="MIP111" s="229"/>
      <c r="MIQ111" s="229"/>
      <c r="MIR111" s="229"/>
      <c r="MIS111" s="229"/>
      <c r="MIT111" s="229"/>
      <c r="MIU111" s="229"/>
      <c r="MIV111" s="229"/>
      <c r="MIW111" s="229"/>
      <c r="MIX111" s="229"/>
      <c r="MIY111" s="229"/>
      <c r="MIZ111" s="229"/>
      <c r="MJA111" s="229"/>
      <c r="MJB111" s="229"/>
      <c r="MJC111" s="229"/>
      <c r="MJD111" s="229"/>
      <c r="MJE111" s="229"/>
      <c r="MJF111" s="229"/>
      <c r="MJG111" s="229"/>
      <c r="MJH111" s="229"/>
      <c r="MJI111" s="229"/>
      <c r="MJJ111" s="229"/>
      <c r="MJK111" s="229"/>
      <c r="MJL111" s="229"/>
      <c r="MJM111" s="229"/>
      <c r="MJN111" s="229"/>
      <c r="MJO111" s="229"/>
      <c r="MJP111" s="229"/>
      <c r="MJQ111" s="229"/>
      <c r="MJR111" s="229"/>
      <c r="MJS111" s="229"/>
      <c r="MJT111" s="229"/>
      <c r="MJU111" s="229"/>
      <c r="MJV111" s="229"/>
      <c r="MJW111" s="229"/>
      <c r="MJX111" s="229"/>
      <c r="MJY111" s="229"/>
      <c r="MJZ111" s="229"/>
      <c r="MKA111" s="229"/>
      <c r="MKB111" s="229"/>
      <c r="MKC111" s="229"/>
      <c r="MKD111" s="229"/>
      <c r="MKE111" s="229"/>
      <c r="MKF111" s="229"/>
      <c r="MKG111" s="229"/>
      <c r="MKH111" s="229"/>
      <c r="MKI111" s="229"/>
      <c r="MKJ111" s="229"/>
      <c r="MKK111" s="229"/>
      <c r="MKL111" s="229"/>
      <c r="MKM111" s="229"/>
      <c r="MKN111" s="229"/>
      <c r="MKO111" s="229"/>
      <c r="MKP111" s="229"/>
      <c r="MKQ111" s="229"/>
      <c r="MKR111" s="229"/>
      <c r="MKS111" s="229"/>
      <c r="MKT111" s="229"/>
      <c r="MKU111" s="229"/>
      <c r="MKV111" s="229"/>
      <c r="MKW111" s="229"/>
      <c r="MKX111" s="229"/>
      <c r="MKY111" s="229"/>
      <c r="MKZ111" s="229"/>
      <c r="MLA111" s="229"/>
      <c r="MLB111" s="229"/>
      <c r="MLC111" s="229"/>
      <c r="MLD111" s="229"/>
      <c r="MLE111" s="229"/>
      <c r="MLF111" s="229"/>
      <c r="MLG111" s="229"/>
      <c r="MLH111" s="229"/>
      <c r="MLI111" s="229"/>
      <c r="MLJ111" s="229"/>
      <c r="MLK111" s="229"/>
      <c r="MLL111" s="229"/>
      <c r="MLM111" s="229"/>
      <c r="MLN111" s="229"/>
      <c r="MLO111" s="229"/>
      <c r="MLP111" s="229"/>
      <c r="MLQ111" s="229"/>
      <c r="MLR111" s="229"/>
      <c r="MLS111" s="229"/>
      <c r="MLT111" s="229"/>
      <c r="MLU111" s="229"/>
      <c r="MLV111" s="229"/>
      <c r="MLW111" s="229"/>
      <c r="MLX111" s="229"/>
      <c r="MLY111" s="229"/>
      <c r="MLZ111" s="229"/>
      <c r="MMA111" s="229"/>
      <c r="MMB111" s="229"/>
      <c r="MMC111" s="229"/>
      <c r="MMD111" s="229"/>
      <c r="MME111" s="229"/>
      <c r="MMF111" s="229"/>
      <c r="MMG111" s="229"/>
      <c r="MMH111" s="229"/>
      <c r="MMI111" s="229"/>
      <c r="MMJ111" s="229"/>
      <c r="MMK111" s="229"/>
      <c r="MML111" s="229"/>
      <c r="MMM111" s="229"/>
      <c r="MMN111" s="229"/>
      <c r="MMO111" s="229"/>
      <c r="MMP111" s="229"/>
      <c r="MMQ111" s="229"/>
      <c r="MMR111" s="229"/>
      <c r="MMS111" s="229"/>
      <c r="MMT111" s="229"/>
      <c r="MMU111" s="229"/>
      <c r="MMV111" s="229"/>
      <c r="MMW111" s="229"/>
      <c r="MMX111" s="229"/>
      <c r="MMY111" s="229"/>
      <c r="MMZ111" s="229"/>
      <c r="MNA111" s="229"/>
      <c r="MNB111" s="229"/>
      <c r="MNC111" s="229"/>
      <c r="MND111" s="229"/>
      <c r="MNE111" s="229"/>
      <c r="MNF111" s="229"/>
      <c r="MNG111" s="229"/>
      <c r="MNH111" s="229"/>
      <c r="MNI111" s="229"/>
      <c r="MNJ111" s="229"/>
      <c r="MNK111" s="229"/>
      <c r="MNL111" s="229"/>
      <c r="MNM111" s="229"/>
      <c r="MNN111" s="229"/>
      <c r="MNO111" s="229"/>
      <c r="MNP111" s="229"/>
      <c r="MNQ111" s="229"/>
      <c r="MNR111" s="229"/>
      <c r="MNS111" s="229"/>
      <c r="MNT111" s="229"/>
      <c r="MNU111" s="229"/>
      <c r="MNV111" s="229"/>
      <c r="MNW111" s="229"/>
      <c r="MNX111" s="229"/>
      <c r="MNY111" s="229"/>
      <c r="MNZ111" s="229"/>
      <c r="MOA111" s="229"/>
      <c r="MOB111" s="229"/>
      <c r="MOC111" s="229"/>
      <c r="MOD111" s="229"/>
      <c r="MOE111" s="229"/>
      <c r="MOF111" s="229"/>
      <c r="MOG111" s="229"/>
      <c r="MOH111" s="229"/>
      <c r="MOI111" s="229"/>
      <c r="MOJ111" s="229"/>
      <c r="MOK111" s="229"/>
      <c r="MOL111" s="229"/>
      <c r="MOM111" s="229"/>
      <c r="MON111" s="229"/>
      <c r="MOO111" s="229"/>
      <c r="MOP111" s="229"/>
      <c r="MOQ111" s="229"/>
      <c r="MOR111" s="229"/>
      <c r="MOS111" s="229"/>
      <c r="MOT111" s="229"/>
      <c r="MOU111" s="229"/>
      <c r="MOV111" s="229"/>
      <c r="MOW111" s="229"/>
      <c r="MOX111" s="229"/>
      <c r="MOY111" s="229"/>
      <c r="MOZ111" s="229"/>
      <c r="MPA111" s="229"/>
      <c r="MPB111" s="229"/>
      <c r="MPC111" s="229"/>
      <c r="MPD111" s="229"/>
      <c r="MPE111" s="229"/>
      <c r="MPF111" s="229"/>
      <c r="MPG111" s="229"/>
      <c r="MPH111" s="229"/>
      <c r="MPI111" s="229"/>
      <c r="MPJ111" s="229"/>
      <c r="MPK111" s="229"/>
      <c r="MPL111" s="229"/>
      <c r="MPM111" s="229"/>
      <c r="MPN111" s="229"/>
      <c r="MPO111" s="229"/>
      <c r="MPP111" s="229"/>
      <c r="MPQ111" s="229"/>
      <c r="MPR111" s="229"/>
      <c r="MPS111" s="229"/>
      <c r="MPT111" s="229"/>
      <c r="MPU111" s="229"/>
      <c r="MPV111" s="229"/>
      <c r="MPW111" s="229"/>
      <c r="MPX111" s="229"/>
      <c r="MPY111" s="229"/>
      <c r="MPZ111" s="229"/>
      <c r="MQA111" s="229"/>
      <c r="MQB111" s="229"/>
      <c r="MQC111" s="229"/>
      <c r="MQD111" s="229"/>
      <c r="MQE111" s="229"/>
      <c r="MQF111" s="229"/>
      <c r="MQG111" s="229"/>
      <c r="MQH111" s="229"/>
      <c r="MQI111" s="229"/>
      <c r="MQJ111" s="229"/>
      <c r="MQK111" s="229"/>
      <c r="MQL111" s="229"/>
      <c r="MQM111" s="229"/>
      <c r="MQN111" s="229"/>
      <c r="MQO111" s="229"/>
      <c r="MQP111" s="229"/>
      <c r="MQQ111" s="229"/>
      <c r="MQR111" s="229"/>
      <c r="MQS111" s="229"/>
      <c r="MQT111" s="229"/>
      <c r="MQU111" s="229"/>
      <c r="MQV111" s="229"/>
      <c r="MQW111" s="229"/>
      <c r="MQX111" s="229"/>
      <c r="MQY111" s="229"/>
      <c r="MQZ111" s="229"/>
      <c r="MRA111" s="229"/>
      <c r="MRB111" s="229"/>
      <c r="MRC111" s="229"/>
      <c r="MRD111" s="229"/>
      <c r="MRE111" s="229"/>
      <c r="MRF111" s="229"/>
      <c r="MRG111" s="229"/>
      <c r="MRH111" s="229"/>
      <c r="MRI111" s="229"/>
      <c r="MRJ111" s="229"/>
      <c r="MRK111" s="229"/>
      <c r="MRL111" s="229"/>
      <c r="MRM111" s="229"/>
      <c r="MRN111" s="229"/>
      <c r="MRO111" s="229"/>
      <c r="MRP111" s="229"/>
      <c r="MRQ111" s="229"/>
      <c r="MRR111" s="229"/>
      <c r="MRS111" s="229"/>
      <c r="MRT111" s="229"/>
      <c r="MRU111" s="229"/>
      <c r="MRV111" s="229"/>
      <c r="MRW111" s="229"/>
      <c r="MRX111" s="229"/>
      <c r="MRY111" s="229"/>
      <c r="MRZ111" s="229"/>
      <c r="MSA111" s="229"/>
      <c r="MSB111" s="229"/>
      <c r="MSC111" s="229"/>
      <c r="MSD111" s="229"/>
      <c r="MSE111" s="229"/>
      <c r="MSF111" s="229"/>
      <c r="MSG111" s="229"/>
      <c r="MSH111" s="229"/>
      <c r="MSI111" s="229"/>
      <c r="MSJ111" s="229"/>
      <c r="MSK111" s="229"/>
      <c r="MSL111" s="229"/>
      <c r="MSM111" s="229"/>
      <c r="MSN111" s="229"/>
      <c r="MSO111" s="229"/>
      <c r="MSP111" s="229"/>
      <c r="MSQ111" s="229"/>
      <c r="MSR111" s="229"/>
      <c r="MSS111" s="229"/>
      <c r="MST111" s="229"/>
      <c r="MSU111" s="229"/>
      <c r="MSV111" s="229"/>
      <c r="MSW111" s="229"/>
      <c r="MSX111" s="229"/>
      <c r="MSY111" s="229"/>
      <c r="MSZ111" s="229"/>
      <c r="MTA111" s="229"/>
      <c r="MTB111" s="229"/>
      <c r="MTC111" s="229"/>
      <c r="MTD111" s="229"/>
      <c r="MTE111" s="229"/>
      <c r="MTF111" s="229"/>
      <c r="MTG111" s="229"/>
      <c r="MTH111" s="229"/>
      <c r="MTI111" s="229"/>
      <c r="MTJ111" s="229"/>
      <c r="MTK111" s="229"/>
      <c r="MTL111" s="229"/>
      <c r="MTM111" s="229"/>
      <c r="MTN111" s="229"/>
      <c r="MTO111" s="229"/>
      <c r="MTP111" s="229"/>
      <c r="MTQ111" s="229"/>
      <c r="MTR111" s="229"/>
      <c r="MTS111" s="229"/>
      <c r="MTT111" s="229"/>
      <c r="MTU111" s="229"/>
      <c r="MTV111" s="229"/>
      <c r="MTW111" s="229"/>
      <c r="MTX111" s="229"/>
      <c r="MTY111" s="229"/>
      <c r="MTZ111" s="229"/>
      <c r="MUA111" s="229"/>
      <c r="MUB111" s="229"/>
      <c r="MUC111" s="229"/>
      <c r="MUD111" s="229"/>
      <c r="MUE111" s="229"/>
      <c r="MUF111" s="229"/>
      <c r="MUG111" s="229"/>
      <c r="MUH111" s="229"/>
      <c r="MUI111" s="229"/>
      <c r="MUJ111" s="229"/>
      <c r="MUK111" s="229"/>
      <c r="MUL111" s="229"/>
      <c r="MUM111" s="229"/>
      <c r="MUN111" s="229"/>
      <c r="MUO111" s="229"/>
      <c r="MUP111" s="229"/>
      <c r="MUQ111" s="229"/>
      <c r="MUR111" s="229"/>
      <c r="MUS111" s="229"/>
      <c r="MUT111" s="229"/>
      <c r="MUU111" s="229"/>
      <c r="MUV111" s="229"/>
      <c r="MUW111" s="229"/>
      <c r="MUX111" s="229"/>
      <c r="MUY111" s="229"/>
      <c r="MUZ111" s="229"/>
      <c r="MVA111" s="229"/>
      <c r="MVB111" s="229"/>
      <c r="MVC111" s="229"/>
      <c r="MVD111" s="229"/>
      <c r="MVE111" s="229"/>
      <c r="MVF111" s="229"/>
      <c r="MVG111" s="229"/>
      <c r="MVH111" s="229"/>
      <c r="MVI111" s="229"/>
      <c r="MVJ111" s="229"/>
      <c r="MVK111" s="229"/>
      <c r="MVL111" s="229"/>
      <c r="MVM111" s="229"/>
      <c r="MVN111" s="229"/>
      <c r="MVO111" s="229"/>
      <c r="MVP111" s="229"/>
      <c r="MVQ111" s="229"/>
      <c r="MVR111" s="229"/>
      <c r="MVS111" s="229"/>
      <c r="MVT111" s="229"/>
      <c r="MVU111" s="229"/>
      <c r="MVV111" s="229"/>
      <c r="MVW111" s="229"/>
      <c r="MVX111" s="229"/>
      <c r="MVY111" s="229"/>
      <c r="MVZ111" s="229"/>
      <c r="MWA111" s="229"/>
      <c r="MWB111" s="229"/>
      <c r="MWC111" s="229"/>
      <c r="MWD111" s="229"/>
      <c r="MWE111" s="229"/>
      <c r="MWF111" s="229"/>
      <c r="MWG111" s="229"/>
      <c r="MWH111" s="229"/>
      <c r="MWI111" s="229"/>
      <c r="MWJ111" s="229"/>
      <c r="MWK111" s="229"/>
      <c r="MWL111" s="229"/>
      <c r="MWM111" s="229"/>
      <c r="MWN111" s="229"/>
      <c r="MWO111" s="229"/>
      <c r="MWP111" s="229"/>
      <c r="MWQ111" s="229"/>
      <c r="MWR111" s="229"/>
      <c r="MWS111" s="229"/>
      <c r="MWT111" s="229"/>
      <c r="MWU111" s="229"/>
      <c r="MWV111" s="229"/>
      <c r="MWW111" s="229"/>
      <c r="MWX111" s="229"/>
      <c r="MWY111" s="229"/>
      <c r="MWZ111" s="229"/>
      <c r="MXA111" s="229"/>
      <c r="MXB111" s="229"/>
      <c r="MXC111" s="229"/>
      <c r="MXD111" s="229"/>
      <c r="MXE111" s="229"/>
      <c r="MXF111" s="229"/>
      <c r="MXG111" s="229"/>
      <c r="MXH111" s="229"/>
      <c r="MXI111" s="229"/>
      <c r="MXJ111" s="229"/>
      <c r="MXK111" s="229"/>
      <c r="MXL111" s="229"/>
      <c r="MXM111" s="229"/>
      <c r="MXN111" s="229"/>
      <c r="MXO111" s="229"/>
      <c r="MXP111" s="229"/>
      <c r="MXQ111" s="229"/>
      <c r="MXR111" s="229"/>
      <c r="MXS111" s="229"/>
      <c r="MXT111" s="229"/>
      <c r="MXU111" s="229"/>
      <c r="MXV111" s="229"/>
      <c r="MXW111" s="229"/>
      <c r="MXX111" s="229"/>
      <c r="MXY111" s="229"/>
      <c r="MXZ111" s="229"/>
      <c r="MYA111" s="229"/>
      <c r="MYB111" s="229"/>
      <c r="MYC111" s="229"/>
      <c r="MYD111" s="229"/>
      <c r="MYE111" s="229"/>
      <c r="MYF111" s="229"/>
      <c r="MYG111" s="229"/>
      <c r="MYH111" s="229"/>
      <c r="MYI111" s="229"/>
      <c r="MYJ111" s="229"/>
      <c r="MYK111" s="229"/>
      <c r="MYL111" s="229"/>
      <c r="MYM111" s="229"/>
      <c r="MYN111" s="229"/>
      <c r="MYO111" s="229"/>
      <c r="MYP111" s="229"/>
      <c r="MYQ111" s="229"/>
      <c r="MYR111" s="229"/>
      <c r="MYS111" s="229"/>
      <c r="MYT111" s="229"/>
      <c r="MYU111" s="229"/>
      <c r="MYV111" s="229"/>
      <c r="MYW111" s="229"/>
      <c r="MYX111" s="229"/>
      <c r="MYY111" s="229"/>
      <c r="MYZ111" s="229"/>
      <c r="MZA111" s="229"/>
      <c r="MZB111" s="229"/>
      <c r="MZC111" s="229"/>
      <c r="MZD111" s="229"/>
      <c r="MZE111" s="229"/>
      <c r="MZF111" s="229"/>
      <c r="MZG111" s="229"/>
      <c r="MZH111" s="229"/>
      <c r="MZI111" s="229"/>
      <c r="MZJ111" s="229"/>
      <c r="MZK111" s="229"/>
      <c r="MZL111" s="229"/>
      <c r="MZM111" s="229"/>
      <c r="MZN111" s="229"/>
      <c r="MZO111" s="229"/>
      <c r="MZP111" s="229"/>
      <c r="MZQ111" s="229"/>
      <c r="MZR111" s="229"/>
      <c r="MZS111" s="229"/>
      <c r="MZT111" s="229"/>
      <c r="MZU111" s="229"/>
      <c r="MZV111" s="229"/>
      <c r="MZW111" s="229"/>
      <c r="MZX111" s="229"/>
      <c r="MZY111" s="229"/>
      <c r="MZZ111" s="229"/>
      <c r="NAA111" s="229"/>
      <c r="NAB111" s="229"/>
      <c r="NAC111" s="229"/>
      <c r="NAD111" s="229"/>
      <c r="NAE111" s="229"/>
      <c r="NAF111" s="229"/>
      <c r="NAG111" s="229"/>
      <c r="NAH111" s="229"/>
      <c r="NAI111" s="229"/>
      <c r="NAJ111" s="229"/>
      <c r="NAK111" s="229"/>
      <c r="NAL111" s="229"/>
      <c r="NAM111" s="229"/>
      <c r="NAN111" s="229"/>
      <c r="NAO111" s="229"/>
      <c r="NAP111" s="229"/>
      <c r="NAQ111" s="229"/>
      <c r="NAR111" s="229"/>
      <c r="NAS111" s="229"/>
      <c r="NAT111" s="229"/>
      <c r="NAU111" s="229"/>
      <c r="NAV111" s="229"/>
      <c r="NAW111" s="229"/>
      <c r="NAX111" s="229"/>
      <c r="NAY111" s="229"/>
      <c r="NAZ111" s="229"/>
      <c r="NBA111" s="229"/>
      <c r="NBB111" s="229"/>
      <c r="NBC111" s="229"/>
      <c r="NBD111" s="229"/>
      <c r="NBE111" s="229"/>
      <c r="NBF111" s="229"/>
      <c r="NBG111" s="229"/>
      <c r="NBH111" s="229"/>
      <c r="NBI111" s="229"/>
      <c r="NBJ111" s="229"/>
      <c r="NBK111" s="229"/>
      <c r="NBL111" s="229"/>
      <c r="NBM111" s="229"/>
      <c r="NBN111" s="229"/>
      <c r="NBO111" s="229"/>
      <c r="NBP111" s="229"/>
      <c r="NBQ111" s="229"/>
      <c r="NBR111" s="229"/>
      <c r="NBS111" s="229"/>
      <c r="NBT111" s="229"/>
      <c r="NBU111" s="229"/>
      <c r="NBV111" s="229"/>
      <c r="NBW111" s="229"/>
      <c r="NBX111" s="229"/>
      <c r="NBY111" s="229"/>
      <c r="NBZ111" s="229"/>
      <c r="NCA111" s="229"/>
      <c r="NCB111" s="229"/>
      <c r="NCC111" s="229"/>
      <c r="NCD111" s="229"/>
      <c r="NCE111" s="229"/>
      <c r="NCF111" s="229"/>
      <c r="NCG111" s="229"/>
      <c r="NCH111" s="229"/>
      <c r="NCI111" s="229"/>
      <c r="NCJ111" s="229"/>
      <c r="NCK111" s="229"/>
      <c r="NCL111" s="229"/>
      <c r="NCM111" s="229"/>
      <c r="NCN111" s="229"/>
      <c r="NCO111" s="229"/>
      <c r="NCP111" s="229"/>
      <c r="NCQ111" s="229"/>
      <c r="NCR111" s="229"/>
      <c r="NCS111" s="229"/>
      <c r="NCT111" s="229"/>
      <c r="NCU111" s="229"/>
      <c r="NCV111" s="229"/>
      <c r="NCW111" s="229"/>
      <c r="NCX111" s="229"/>
      <c r="NCY111" s="229"/>
      <c r="NCZ111" s="229"/>
      <c r="NDA111" s="229"/>
      <c r="NDB111" s="229"/>
      <c r="NDC111" s="229"/>
      <c r="NDD111" s="229"/>
      <c r="NDE111" s="229"/>
      <c r="NDF111" s="229"/>
      <c r="NDG111" s="229"/>
      <c r="NDH111" s="229"/>
      <c r="NDI111" s="229"/>
      <c r="NDJ111" s="229"/>
      <c r="NDK111" s="229"/>
      <c r="NDL111" s="229"/>
      <c r="NDM111" s="229"/>
      <c r="NDN111" s="229"/>
      <c r="NDO111" s="229"/>
      <c r="NDP111" s="229"/>
      <c r="NDQ111" s="229"/>
      <c r="NDR111" s="229"/>
      <c r="NDS111" s="229"/>
      <c r="NDT111" s="229"/>
      <c r="NDU111" s="229"/>
      <c r="NDV111" s="229"/>
      <c r="NDW111" s="229"/>
      <c r="NDX111" s="229"/>
      <c r="NDY111" s="229"/>
      <c r="NDZ111" s="229"/>
      <c r="NEA111" s="229"/>
      <c r="NEB111" s="229"/>
      <c r="NEC111" s="229"/>
      <c r="NED111" s="229"/>
      <c r="NEE111" s="229"/>
      <c r="NEF111" s="229"/>
      <c r="NEG111" s="229"/>
      <c r="NEH111" s="229"/>
      <c r="NEI111" s="229"/>
      <c r="NEJ111" s="229"/>
      <c r="NEK111" s="229"/>
      <c r="NEL111" s="229"/>
      <c r="NEM111" s="229"/>
      <c r="NEN111" s="229"/>
      <c r="NEO111" s="229"/>
      <c r="NEP111" s="229"/>
      <c r="NEQ111" s="229"/>
      <c r="NER111" s="229"/>
      <c r="NES111" s="229"/>
      <c r="NET111" s="229"/>
      <c r="NEU111" s="229"/>
      <c r="NEV111" s="229"/>
      <c r="NEW111" s="229"/>
      <c r="NEX111" s="229"/>
      <c r="NEY111" s="229"/>
      <c r="NEZ111" s="229"/>
      <c r="NFA111" s="229"/>
      <c r="NFB111" s="229"/>
      <c r="NFC111" s="229"/>
      <c r="NFD111" s="229"/>
      <c r="NFE111" s="229"/>
      <c r="NFF111" s="229"/>
      <c r="NFG111" s="229"/>
      <c r="NFH111" s="229"/>
      <c r="NFI111" s="229"/>
      <c r="NFJ111" s="229"/>
      <c r="NFK111" s="229"/>
      <c r="NFL111" s="229"/>
      <c r="NFM111" s="229"/>
      <c r="NFN111" s="229"/>
      <c r="NFO111" s="229"/>
      <c r="NFP111" s="229"/>
      <c r="NFQ111" s="229"/>
      <c r="NFR111" s="229"/>
      <c r="NFS111" s="229"/>
      <c r="NFT111" s="229"/>
      <c r="NFU111" s="229"/>
      <c r="NFV111" s="229"/>
      <c r="NFW111" s="229"/>
      <c r="NFX111" s="229"/>
      <c r="NFY111" s="229"/>
      <c r="NFZ111" s="229"/>
      <c r="NGA111" s="229"/>
      <c r="NGB111" s="229"/>
      <c r="NGC111" s="229"/>
      <c r="NGD111" s="229"/>
      <c r="NGE111" s="229"/>
      <c r="NGF111" s="229"/>
      <c r="NGG111" s="229"/>
      <c r="NGH111" s="229"/>
      <c r="NGI111" s="229"/>
      <c r="NGJ111" s="229"/>
      <c r="NGK111" s="229"/>
      <c r="NGL111" s="229"/>
      <c r="NGM111" s="229"/>
      <c r="NGN111" s="229"/>
      <c r="NGO111" s="229"/>
      <c r="NGP111" s="229"/>
      <c r="NGQ111" s="229"/>
      <c r="NGR111" s="229"/>
      <c r="NGS111" s="229"/>
      <c r="NGT111" s="229"/>
      <c r="NGU111" s="229"/>
      <c r="NGV111" s="229"/>
      <c r="NGW111" s="229"/>
      <c r="NGX111" s="229"/>
      <c r="NGY111" s="229"/>
      <c r="NGZ111" s="229"/>
      <c r="NHA111" s="229"/>
      <c r="NHB111" s="229"/>
      <c r="NHC111" s="229"/>
      <c r="NHD111" s="229"/>
      <c r="NHE111" s="229"/>
      <c r="NHF111" s="229"/>
      <c r="NHG111" s="229"/>
      <c r="NHH111" s="229"/>
      <c r="NHI111" s="229"/>
      <c r="NHJ111" s="229"/>
      <c r="NHK111" s="229"/>
      <c r="NHL111" s="229"/>
      <c r="NHM111" s="229"/>
      <c r="NHN111" s="229"/>
      <c r="NHO111" s="229"/>
      <c r="NHP111" s="229"/>
      <c r="NHQ111" s="229"/>
      <c r="NHR111" s="229"/>
      <c r="NHS111" s="229"/>
      <c r="NHT111" s="229"/>
      <c r="NHU111" s="229"/>
      <c r="NHV111" s="229"/>
      <c r="NHW111" s="229"/>
      <c r="NHX111" s="229"/>
      <c r="NHY111" s="229"/>
      <c r="NHZ111" s="229"/>
      <c r="NIA111" s="229"/>
      <c r="NIB111" s="229"/>
      <c r="NIC111" s="229"/>
      <c r="NID111" s="229"/>
      <c r="NIE111" s="229"/>
      <c r="NIF111" s="229"/>
      <c r="NIG111" s="229"/>
      <c r="NIH111" s="229"/>
      <c r="NII111" s="229"/>
      <c r="NIJ111" s="229"/>
      <c r="NIK111" s="229"/>
      <c r="NIL111" s="229"/>
      <c r="NIM111" s="229"/>
      <c r="NIN111" s="229"/>
      <c r="NIO111" s="229"/>
      <c r="NIP111" s="229"/>
      <c r="NIQ111" s="229"/>
      <c r="NIR111" s="229"/>
      <c r="NIS111" s="229"/>
      <c r="NIT111" s="229"/>
      <c r="NIU111" s="229"/>
      <c r="NIV111" s="229"/>
      <c r="NIW111" s="229"/>
      <c r="NIX111" s="229"/>
      <c r="NIY111" s="229"/>
      <c r="NIZ111" s="229"/>
      <c r="NJA111" s="229"/>
      <c r="NJB111" s="229"/>
      <c r="NJC111" s="229"/>
      <c r="NJD111" s="229"/>
      <c r="NJE111" s="229"/>
      <c r="NJF111" s="229"/>
      <c r="NJG111" s="229"/>
      <c r="NJH111" s="229"/>
      <c r="NJI111" s="229"/>
      <c r="NJJ111" s="229"/>
      <c r="NJK111" s="229"/>
      <c r="NJL111" s="229"/>
      <c r="NJM111" s="229"/>
      <c r="NJN111" s="229"/>
      <c r="NJO111" s="229"/>
      <c r="NJP111" s="229"/>
      <c r="NJQ111" s="229"/>
      <c r="NJR111" s="229"/>
      <c r="NJS111" s="229"/>
      <c r="NJT111" s="229"/>
      <c r="NJU111" s="229"/>
      <c r="NJV111" s="229"/>
      <c r="NJW111" s="229"/>
      <c r="NJX111" s="229"/>
      <c r="NJY111" s="229"/>
      <c r="NJZ111" s="229"/>
      <c r="NKA111" s="229"/>
      <c r="NKB111" s="229"/>
      <c r="NKC111" s="229"/>
      <c r="NKD111" s="229"/>
      <c r="NKE111" s="229"/>
      <c r="NKF111" s="229"/>
      <c r="NKG111" s="229"/>
      <c r="NKH111" s="229"/>
      <c r="NKI111" s="229"/>
      <c r="NKJ111" s="229"/>
      <c r="NKK111" s="229"/>
      <c r="NKL111" s="229"/>
      <c r="NKM111" s="229"/>
      <c r="NKN111" s="229"/>
      <c r="NKO111" s="229"/>
      <c r="NKP111" s="229"/>
      <c r="NKQ111" s="229"/>
      <c r="NKR111" s="229"/>
      <c r="NKS111" s="229"/>
      <c r="NKT111" s="229"/>
      <c r="NKU111" s="229"/>
      <c r="NKV111" s="229"/>
      <c r="NKW111" s="229"/>
      <c r="NKX111" s="229"/>
      <c r="NKY111" s="229"/>
      <c r="NKZ111" s="229"/>
      <c r="NLA111" s="229"/>
      <c r="NLB111" s="229"/>
      <c r="NLC111" s="229"/>
      <c r="NLD111" s="229"/>
      <c r="NLE111" s="229"/>
      <c r="NLF111" s="229"/>
      <c r="NLG111" s="229"/>
      <c r="NLH111" s="229"/>
      <c r="NLI111" s="229"/>
      <c r="NLJ111" s="229"/>
      <c r="NLK111" s="229"/>
      <c r="NLL111" s="229"/>
      <c r="NLM111" s="229"/>
      <c r="NLN111" s="229"/>
      <c r="NLO111" s="229"/>
      <c r="NLP111" s="229"/>
      <c r="NLQ111" s="229"/>
      <c r="NLR111" s="229"/>
      <c r="NLS111" s="229"/>
      <c r="NLT111" s="229"/>
      <c r="NLU111" s="229"/>
      <c r="NLV111" s="229"/>
      <c r="NLW111" s="229"/>
      <c r="NLX111" s="229"/>
      <c r="NLY111" s="229"/>
      <c r="NLZ111" s="229"/>
      <c r="NMA111" s="229"/>
      <c r="NMB111" s="229"/>
      <c r="NMC111" s="229"/>
      <c r="NMD111" s="229"/>
      <c r="NME111" s="229"/>
      <c r="NMF111" s="229"/>
      <c r="NMG111" s="229"/>
      <c r="NMH111" s="229"/>
      <c r="NMI111" s="229"/>
      <c r="NMJ111" s="229"/>
      <c r="NMK111" s="229"/>
      <c r="NML111" s="229"/>
      <c r="NMM111" s="229"/>
      <c r="NMN111" s="229"/>
      <c r="NMO111" s="229"/>
      <c r="NMP111" s="229"/>
      <c r="NMQ111" s="229"/>
      <c r="NMR111" s="229"/>
      <c r="NMS111" s="229"/>
      <c r="NMT111" s="229"/>
      <c r="NMU111" s="229"/>
      <c r="NMV111" s="229"/>
      <c r="NMW111" s="229"/>
      <c r="NMX111" s="229"/>
      <c r="NMY111" s="229"/>
      <c r="NMZ111" s="229"/>
      <c r="NNA111" s="229"/>
      <c r="NNB111" s="229"/>
      <c r="NNC111" s="229"/>
      <c r="NND111" s="229"/>
      <c r="NNE111" s="229"/>
      <c r="NNF111" s="229"/>
      <c r="NNG111" s="229"/>
      <c r="NNH111" s="229"/>
      <c r="NNI111" s="229"/>
      <c r="NNJ111" s="229"/>
      <c r="NNK111" s="229"/>
      <c r="NNL111" s="229"/>
      <c r="NNM111" s="229"/>
      <c r="NNN111" s="229"/>
      <c r="NNO111" s="229"/>
      <c r="NNP111" s="229"/>
      <c r="NNQ111" s="229"/>
      <c r="NNR111" s="229"/>
      <c r="NNS111" s="229"/>
      <c r="NNT111" s="229"/>
      <c r="NNU111" s="229"/>
      <c r="NNV111" s="229"/>
      <c r="NNW111" s="229"/>
      <c r="NNX111" s="229"/>
      <c r="NNY111" s="229"/>
      <c r="NNZ111" s="229"/>
      <c r="NOA111" s="229"/>
      <c r="NOB111" s="229"/>
      <c r="NOC111" s="229"/>
      <c r="NOD111" s="229"/>
      <c r="NOE111" s="229"/>
      <c r="NOF111" s="229"/>
      <c r="NOG111" s="229"/>
      <c r="NOH111" s="229"/>
      <c r="NOI111" s="229"/>
      <c r="NOJ111" s="229"/>
      <c r="NOK111" s="229"/>
      <c r="NOL111" s="229"/>
      <c r="NOM111" s="229"/>
      <c r="NON111" s="229"/>
      <c r="NOO111" s="229"/>
      <c r="NOP111" s="229"/>
      <c r="NOQ111" s="229"/>
      <c r="NOR111" s="229"/>
      <c r="NOS111" s="229"/>
      <c r="NOT111" s="229"/>
      <c r="NOU111" s="229"/>
      <c r="NOV111" s="229"/>
      <c r="NOW111" s="229"/>
      <c r="NOX111" s="229"/>
      <c r="NOY111" s="229"/>
      <c r="NOZ111" s="229"/>
      <c r="NPA111" s="229"/>
      <c r="NPB111" s="229"/>
      <c r="NPC111" s="229"/>
      <c r="NPD111" s="229"/>
      <c r="NPE111" s="229"/>
      <c r="NPF111" s="229"/>
      <c r="NPG111" s="229"/>
      <c r="NPH111" s="229"/>
      <c r="NPI111" s="229"/>
      <c r="NPJ111" s="229"/>
      <c r="NPK111" s="229"/>
      <c r="NPL111" s="229"/>
      <c r="NPM111" s="229"/>
      <c r="NPN111" s="229"/>
      <c r="NPO111" s="229"/>
      <c r="NPP111" s="229"/>
      <c r="NPQ111" s="229"/>
      <c r="NPR111" s="229"/>
      <c r="NPS111" s="229"/>
      <c r="NPT111" s="229"/>
      <c r="NPU111" s="229"/>
      <c r="NPV111" s="229"/>
      <c r="NPW111" s="229"/>
      <c r="NPX111" s="229"/>
      <c r="NPY111" s="229"/>
      <c r="NPZ111" s="229"/>
      <c r="NQA111" s="229"/>
      <c r="NQB111" s="229"/>
      <c r="NQC111" s="229"/>
      <c r="NQD111" s="229"/>
      <c r="NQE111" s="229"/>
      <c r="NQF111" s="229"/>
      <c r="NQG111" s="229"/>
      <c r="NQH111" s="229"/>
      <c r="NQI111" s="229"/>
      <c r="NQJ111" s="229"/>
      <c r="NQK111" s="229"/>
      <c r="NQL111" s="229"/>
      <c r="NQM111" s="229"/>
      <c r="NQN111" s="229"/>
      <c r="NQO111" s="229"/>
      <c r="NQP111" s="229"/>
      <c r="NQQ111" s="229"/>
      <c r="NQR111" s="229"/>
      <c r="NQS111" s="229"/>
      <c r="NQT111" s="229"/>
      <c r="NQU111" s="229"/>
      <c r="NQV111" s="229"/>
      <c r="NQW111" s="229"/>
      <c r="NQX111" s="229"/>
      <c r="NQY111" s="229"/>
      <c r="NQZ111" s="229"/>
      <c r="NRA111" s="229"/>
      <c r="NRB111" s="229"/>
      <c r="NRC111" s="229"/>
      <c r="NRD111" s="229"/>
      <c r="NRE111" s="229"/>
      <c r="NRF111" s="229"/>
      <c r="NRG111" s="229"/>
      <c r="NRH111" s="229"/>
      <c r="NRI111" s="229"/>
      <c r="NRJ111" s="229"/>
      <c r="NRK111" s="229"/>
      <c r="NRL111" s="229"/>
      <c r="NRM111" s="229"/>
      <c r="NRN111" s="229"/>
      <c r="NRO111" s="229"/>
      <c r="NRP111" s="229"/>
      <c r="NRQ111" s="229"/>
      <c r="NRR111" s="229"/>
      <c r="NRS111" s="229"/>
      <c r="NRT111" s="229"/>
      <c r="NRU111" s="229"/>
      <c r="NRV111" s="229"/>
      <c r="NRW111" s="229"/>
      <c r="NRX111" s="229"/>
      <c r="NRY111" s="229"/>
      <c r="NRZ111" s="229"/>
      <c r="NSA111" s="229"/>
      <c r="NSB111" s="229"/>
      <c r="NSC111" s="229"/>
      <c r="NSD111" s="229"/>
      <c r="NSE111" s="229"/>
      <c r="NSF111" s="229"/>
      <c r="NSG111" s="229"/>
      <c r="NSH111" s="229"/>
      <c r="NSI111" s="229"/>
      <c r="NSJ111" s="229"/>
      <c r="NSK111" s="229"/>
      <c r="NSL111" s="229"/>
      <c r="NSM111" s="229"/>
      <c r="NSN111" s="229"/>
      <c r="NSO111" s="229"/>
      <c r="NSP111" s="229"/>
      <c r="NSQ111" s="229"/>
      <c r="NSR111" s="229"/>
      <c r="NSS111" s="229"/>
      <c r="NST111" s="229"/>
      <c r="NSU111" s="229"/>
      <c r="NSV111" s="229"/>
      <c r="NSW111" s="229"/>
      <c r="NSX111" s="229"/>
      <c r="NSY111" s="229"/>
      <c r="NSZ111" s="229"/>
      <c r="NTA111" s="229"/>
      <c r="NTB111" s="229"/>
      <c r="NTC111" s="229"/>
      <c r="NTD111" s="229"/>
      <c r="NTE111" s="229"/>
      <c r="NTF111" s="229"/>
      <c r="NTG111" s="229"/>
      <c r="NTH111" s="229"/>
      <c r="NTI111" s="229"/>
      <c r="NTJ111" s="229"/>
      <c r="NTK111" s="229"/>
      <c r="NTL111" s="229"/>
      <c r="NTM111" s="229"/>
      <c r="NTN111" s="229"/>
      <c r="NTO111" s="229"/>
      <c r="NTP111" s="229"/>
      <c r="NTQ111" s="229"/>
      <c r="NTR111" s="229"/>
      <c r="NTS111" s="229"/>
      <c r="NTT111" s="229"/>
      <c r="NTU111" s="229"/>
      <c r="NTV111" s="229"/>
      <c r="NTW111" s="229"/>
      <c r="NTX111" s="229"/>
      <c r="NTY111" s="229"/>
      <c r="NTZ111" s="229"/>
      <c r="NUA111" s="229"/>
      <c r="NUB111" s="229"/>
      <c r="NUC111" s="229"/>
      <c r="NUD111" s="229"/>
      <c r="NUE111" s="229"/>
      <c r="NUF111" s="229"/>
      <c r="NUG111" s="229"/>
      <c r="NUH111" s="229"/>
      <c r="NUI111" s="229"/>
      <c r="NUJ111" s="229"/>
      <c r="NUK111" s="229"/>
      <c r="NUL111" s="229"/>
      <c r="NUM111" s="229"/>
      <c r="NUN111" s="229"/>
      <c r="NUO111" s="229"/>
      <c r="NUP111" s="229"/>
      <c r="NUQ111" s="229"/>
      <c r="NUR111" s="229"/>
      <c r="NUS111" s="229"/>
      <c r="NUT111" s="229"/>
      <c r="NUU111" s="229"/>
      <c r="NUV111" s="229"/>
      <c r="NUW111" s="229"/>
      <c r="NUX111" s="229"/>
      <c r="NUY111" s="229"/>
      <c r="NUZ111" s="229"/>
      <c r="NVA111" s="229"/>
      <c r="NVB111" s="229"/>
      <c r="NVC111" s="229"/>
      <c r="NVD111" s="229"/>
      <c r="NVE111" s="229"/>
      <c r="NVF111" s="229"/>
      <c r="NVG111" s="229"/>
      <c r="NVH111" s="229"/>
      <c r="NVI111" s="229"/>
      <c r="NVJ111" s="229"/>
      <c r="NVK111" s="229"/>
      <c r="NVL111" s="229"/>
      <c r="NVM111" s="229"/>
      <c r="NVN111" s="229"/>
      <c r="NVO111" s="229"/>
      <c r="NVP111" s="229"/>
      <c r="NVQ111" s="229"/>
      <c r="NVR111" s="229"/>
      <c r="NVS111" s="229"/>
      <c r="NVT111" s="229"/>
      <c r="NVU111" s="229"/>
      <c r="NVV111" s="229"/>
      <c r="NVW111" s="229"/>
      <c r="NVX111" s="229"/>
      <c r="NVY111" s="229"/>
      <c r="NVZ111" s="229"/>
      <c r="NWA111" s="229"/>
      <c r="NWB111" s="229"/>
      <c r="NWC111" s="229"/>
      <c r="NWD111" s="229"/>
      <c r="NWE111" s="229"/>
      <c r="NWF111" s="229"/>
      <c r="NWG111" s="229"/>
      <c r="NWH111" s="229"/>
      <c r="NWI111" s="229"/>
      <c r="NWJ111" s="229"/>
      <c r="NWK111" s="229"/>
      <c r="NWL111" s="229"/>
      <c r="NWM111" s="229"/>
      <c r="NWN111" s="229"/>
      <c r="NWO111" s="229"/>
      <c r="NWP111" s="229"/>
      <c r="NWQ111" s="229"/>
      <c r="NWR111" s="229"/>
      <c r="NWS111" s="229"/>
      <c r="NWT111" s="229"/>
      <c r="NWU111" s="229"/>
      <c r="NWV111" s="229"/>
      <c r="NWW111" s="229"/>
      <c r="NWX111" s="229"/>
      <c r="NWY111" s="229"/>
      <c r="NWZ111" s="229"/>
      <c r="NXA111" s="229"/>
      <c r="NXB111" s="229"/>
      <c r="NXC111" s="229"/>
      <c r="NXD111" s="229"/>
      <c r="NXE111" s="229"/>
      <c r="NXF111" s="229"/>
      <c r="NXG111" s="229"/>
      <c r="NXH111" s="229"/>
      <c r="NXI111" s="229"/>
      <c r="NXJ111" s="229"/>
      <c r="NXK111" s="229"/>
      <c r="NXL111" s="229"/>
      <c r="NXM111" s="229"/>
      <c r="NXN111" s="229"/>
      <c r="NXO111" s="229"/>
      <c r="NXP111" s="229"/>
      <c r="NXQ111" s="229"/>
      <c r="NXR111" s="229"/>
      <c r="NXS111" s="229"/>
      <c r="NXT111" s="229"/>
      <c r="NXU111" s="229"/>
      <c r="NXV111" s="229"/>
      <c r="NXW111" s="229"/>
      <c r="NXX111" s="229"/>
      <c r="NXY111" s="229"/>
      <c r="NXZ111" s="229"/>
      <c r="NYA111" s="229"/>
      <c r="NYB111" s="229"/>
      <c r="NYC111" s="229"/>
      <c r="NYD111" s="229"/>
      <c r="NYE111" s="229"/>
      <c r="NYF111" s="229"/>
      <c r="NYG111" s="229"/>
      <c r="NYH111" s="229"/>
      <c r="NYI111" s="229"/>
      <c r="NYJ111" s="229"/>
      <c r="NYK111" s="229"/>
      <c r="NYL111" s="229"/>
      <c r="NYM111" s="229"/>
      <c r="NYN111" s="229"/>
      <c r="NYO111" s="229"/>
      <c r="NYP111" s="229"/>
      <c r="NYQ111" s="229"/>
      <c r="NYR111" s="229"/>
      <c r="NYS111" s="229"/>
      <c r="NYT111" s="229"/>
      <c r="NYU111" s="229"/>
      <c r="NYV111" s="229"/>
      <c r="NYW111" s="229"/>
      <c r="NYX111" s="229"/>
      <c r="NYY111" s="229"/>
      <c r="NYZ111" s="229"/>
      <c r="NZA111" s="229"/>
      <c r="NZB111" s="229"/>
      <c r="NZC111" s="229"/>
      <c r="NZD111" s="229"/>
      <c r="NZE111" s="229"/>
      <c r="NZF111" s="229"/>
      <c r="NZG111" s="229"/>
      <c r="NZH111" s="229"/>
      <c r="NZI111" s="229"/>
      <c r="NZJ111" s="229"/>
      <c r="NZK111" s="229"/>
      <c r="NZL111" s="229"/>
      <c r="NZM111" s="229"/>
      <c r="NZN111" s="229"/>
      <c r="NZO111" s="229"/>
      <c r="NZP111" s="229"/>
      <c r="NZQ111" s="229"/>
      <c r="NZR111" s="229"/>
      <c r="NZS111" s="229"/>
      <c r="NZT111" s="229"/>
      <c r="NZU111" s="229"/>
      <c r="NZV111" s="229"/>
      <c r="NZW111" s="229"/>
      <c r="NZX111" s="229"/>
      <c r="NZY111" s="229"/>
      <c r="NZZ111" s="229"/>
      <c r="OAA111" s="229"/>
      <c r="OAB111" s="229"/>
      <c r="OAC111" s="229"/>
      <c r="OAD111" s="229"/>
      <c r="OAE111" s="229"/>
      <c r="OAF111" s="229"/>
      <c r="OAG111" s="229"/>
      <c r="OAH111" s="229"/>
      <c r="OAI111" s="229"/>
      <c r="OAJ111" s="229"/>
      <c r="OAK111" s="229"/>
      <c r="OAL111" s="229"/>
      <c r="OAM111" s="229"/>
      <c r="OAN111" s="229"/>
      <c r="OAO111" s="229"/>
      <c r="OAP111" s="229"/>
      <c r="OAQ111" s="229"/>
      <c r="OAR111" s="229"/>
      <c r="OAS111" s="229"/>
      <c r="OAT111" s="229"/>
      <c r="OAU111" s="229"/>
      <c r="OAV111" s="229"/>
      <c r="OAW111" s="229"/>
      <c r="OAX111" s="229"/>
      <c r="OAY111" s="229"/>
      <c r="OAZ111" s="229"/>
      <c r="OBA111" s="229"/>
      <c r="OBB111" s="229"/>
      <c r="OBC111" s="229"/>
      <c r="OBD111" s="229"/>
      <c r="OBE111" s="229"/>
      <c r="OBF111" s="229"/>
      <c r="OBG111" s="229"/>
      <c r="OBH111" s="229"/>
      <c r="OBI111" s="229"/>
      <c r="OBJ111" s="229"/>
      <c r="OBK111" s="229"/>
      <c r="OBL111" s="229"/>
      <c r="OBM111" s="229"/>
      <c r="OBN111" s="229"/>
      <c r="OBO111" s="229"/>
      <c r="OBP111" s="229"/>
      <c r="OBQ111" s="229"/>
      <c r="OBR111" s="229"/>
      <c r="OBS111" s="229"/>
      <c r="OBT111" s="229"/>
      <c r="OBU111" s="229"/>
      <c r="OBV111" s="229"/>
      <c r="OBW111" s="229"/>
      <c r="OBX111" s="229"/>
      <c r="OBY111" s="229"/>
      <c r="OBZ111" s="229"/>
      <c r="OCA111" s="229"/>
      <c r="OCB111" s="229"/>
      <c r="OCC111" s="229"/>
      <c r="OCD111" s="229"/>
      <c r="OCE111" s="229"/>
      <c r="OCF111" s="229"/>
      <c r="OCG111" s="229"/>
      <c r="OCH111" s="229"/>
      <c r="OCI111" s="229"/>
      <c r="OCJ111" s="229"/>
      <c r="OCK111" s="229"/>
      <c r="OCL111" s="229"/>
      <c r="OCM111" s="229"/>
      <c r="OCN111" s="229"/>
      <c r="OCO111" s="229"/>
      <c r="OCP111" s="229"/>
      <c r="OCQ111" s="229"/>
      <c r="OCR111" s="229"/>
      <c r="OCS111" s="229"/>
      <c r="OCT111" s="229"/>
      <c r="OCU111" s="229"/>
      <c r="OCV111" s="229"/>
      <c r="OCW111" s="229"/>
      <c r="OCX111" s="229"/>
      <c r="OCY111" s="229"/>
      <c r="OCZ111" s="229"/>
      <c r="ODA111" s="229"/>
      <c r="ODB111" s="229"/>
      <c r="ODC111" s="229"/>
      <c r="ODD111" s="229"/>
      <c r="ODE111" s="229"/>
      <c r="ODF111" s="229"/>
      <c r="ODG111" s="229"/>
      <c r="ODH111" s="229"/>
      <c r="ODI111" s="229"/>
      <c r="ODJ111" s="229"/>
      <c r="ODK111" s="229"/>
      <c r="ODL111" s="229"/>
      <c r="ODM111" s="229"/>
      <c r="ODN111" s="229"/>
      <c r="ODO111" s="229"/>
      <c r="ODP111" s="229"/>
      <c r="ODQ111" s="229"/>
      <c r="ODR111" s="229"/>
      <c r="ODS111" s="229"/>
      <c r="ODT111" s="229"/>
      <c r="ODU111" s="229"/>
      <c r="ODV111" s="229"/>
      <c r="ODW111" s="229"/>
      <c r="ODX111" s="229"/>
      <c r="ODY111" s="229"/>
      <c r="ODZ111" s="229"/>
      <c r="OEA111" s="229"/>
      <c r="OEB111" s="229"/>
      <c r="OEC111" s="229"/>
      <c r="OED111" s="229"/>
      <c r="OEE111" s="229"/>
      <c r="OEF111" s="229"/>
      <c r="OEG111" s="229"/>
      <c r="OEH111" s="229"/>
      <c r="OEI111" s="229"/>
      <c r="OEJ111" s="229"/>
      <c r="OEK111" s="229"/>
      <c r="OEL111" s="229"/>
      <c r="OEM111" s="229"/>
      <c r="OEN111" s="229"/>
      <c r="OEO111" s="229"/>
      <c r="OEP111" s="229"/>
      <c r="OEQ111" s="229"/>
      <c r="OER111" s="229"/>
      <c r="OES111" s="229"/>
      <c r="OET111" s="229"/>
      <c r="OEU111" s="229"/>
      <c r="OEV111" s="229"/>
      <c r="OEW111" s="229"/>
      <c r="OEX111" s="229"/>
      <c r="OEY111" s="229"/>
      <c r="OEZ111" s="229"/>
      <c r="OFA111" s="229"/>
      <c r="OFB111" s="229"/>
      <c r="OFC111" s="229"/>
      <c r="OFD111" s="229"/>
      <c r="OFE111" s="229"/>
      <c r="OFF111" s="229"/>
      <c r="OFG111" s="229"/>
      <c r="OFH111" s="229"/>
      <c r="OFI111" s="229"/>
      <c r="OFJ111" s="229"/>
      <c r="OFK111" s="229"/>
      <c r="OFL111" s="229"/>
      <c r="OFM111" s="229"/>
      <c r="OFN111" s="229"/>
      <c r="OFO111" s="229"/>
      <c r="OFP111" s="229"/>
      <c r="OFQ111" s="229"/>
      <c r="OFR111" s="229"/>
      <c r="OFS111" s="229"/>
      <c r="OFT111" s="229"/>
      <c r="OFU111" s="229"/>
      <c r="OFV111" s="229"/>
      <c r="OFW111" s="229"/>
      <c r="OFX111" s="229"/>
      <c r="OFY111" s="229"/>
      <c r="OFZ111" s="229"/>
      <c r="OGA111" s="229"/>
      <c r="OGB111" s="229"/>
      <c r="OGC111" s="229"/>
      <c r="OGD111" s="229"/>
      <c r="OGE111" s="229"/>
      <c r="OGF111" s="229"/>
      <c r="OGG111" s="229"/>
      <c r="OGH111" s="229"/>
      <c r="OGI111" s="229"/>
      <c r="OGJ111" s="229"/>
      <c r="OGK111" s="229"/>
      <c r="OGL111" s="229"/>
      <c r="OGM111" s="229"/>
      <c r="OGN111" s="229"/>
      <c r="OGO111" s="229"/>
      <c r="OGP111" s="229"/>
      <c r="OGQ111" s="229"/>
      <c r="OGR111" s="229"/>
      <c r="OGS111" s="229"/>
      <c r="OGT111" s="229"/>
      <c r="OGU111" s="229"/>
      <c r="OGV111" s="229"/>
      <c r="OGW111" s="229"/>
      <c r="OGX111" s="229"/>
      <c r="OGY111" s="229"/>
      <c r="OGZ111" s="229"/>
      <c r="OHA111" s="229"/>
      <c r="OHB111" s="229"/>
      <c r="OHC111" s="229"/>
      <c r="OHD111" s="229"/>
      <c r="OHE111" s="229"/>
      <c r="OHF111" s="229"/>
      <c r="OHG111" s="229"/>
      <c r="OHH111" s="229"/>
      <c r="OHI111" s="229"/>
      <c r="OHJ111" s="229"/>
      <c r="OHK111" s="229"/>
      <c r="OHL111" s="229"/>
      <c r="OHM111" s="229"/>
      <c r="OHN111" s="229"/>
      <c r="OHO111" s="229"/>
      <c r="OHP111" s="229"/>
      <c r="OHQ111" s="229"/>
      <c r="OHR111" s="229"/>
      <c r="OHS111" s="229"/>
      <c r="OHT111" s="229"/>
      <c r="OHU111" s="229"/>
      <c r="OHV111" s="229"/>
      <c r="OHW111" s="229"/>
      <c r="OHX111" s="229"/>
      <c r="OHY111" s="229"/>
      <c r="OHZ111" s="229"/>
      <c r="OIA111" s="229"/>
      <c r="OIB111" s="229"/>
      <c r="OIC111" s="229"/>
      <c r="OID111" s="229"/>
      <c r="OIE111" s="229"/>
      <c r="OIF111" s="229"/>
      <c r="OIG111" s="229"/>
      <c r="OIH111" s="229"/>
      <c r="OII111" s="229"/>
      <c r="OIJ111" s="229"/>
      <c r="OIK111" s="229"/>
      <c r="OIL111" s="229"/>
      <c r="OIM111" s="229"/>
      <c r="OIN111" s="229"/>
      <c r="OIO111" s="229"/>
      <c r="OIP111" s="229"/>
      <c r="OIQ111" s="229"/>
      <c r="OIR111" s="229"/>
      <c r="OIS111" s="229"/>
      <c r="OIT111" s="229"/>
      <c r="OIU111" s="229"/>
      <c r="OIV111" s="229"/>
      <c r="OIW111" s="229"/>
      <c r="OIX111" s="229"/>
      <c r="OIY111" s="229"/>
      <c r="OIZ111" s="229"/>
      <c r="OJA111" s="229"/>
      <c r="OJB111" s="229"/>
      <c r="OJC111" s="229"/>
      <c r="OJD111" s="229"/>
      <c r="OJE111" s="229"/>
      <c r="OJF111" s="229"/>
      <c r="OJG111" s="229"/>
      <c r="OJH111" s="229"/>
      <c r="OJI111" s="229"/>
      <c r="OJJ111" s="229"/>
      <c r="OJK111" s="229"/>
      <c r="OJL111" s="229"/>
      <c r="OJM111" s="229"/>
      <c r="OJN111" s="229"/>
      <c r="OJO111" s="229"/>
      <c r="OJP111" s="229"/>
      <c r="OJQ111" s="229"/>
      <c r="OJR111" s="229"/>
      <c r="OJS111" s="229"/>
      <c r="OJT111" s="229"/>
      <c r="OJU111" s="229"/>
      <c r="OJV111" s="229"/>
      <c r="OJW111" s="229"/>
      <c r="OJX111" s="229"/>
      <c r="OJY111" s="229"/>
      <c r="OJZ111" s="229"/>
      <c r="OKA111" s="229"/>
      <c r="OKB111" s="229"/>
      <c r="OKC111" s="229"/>
      <c r="OKD111" s="229"/>
      <c r="OKE111" s="229"/>
      <c r="OKF111" s="229"/>
      <c r="OKG111" s="229"/>
      <c r="OKH111" s="229"/>
      <c r="OKI111" s="229"/>
      <c r="OKJ111" s="229"/>
      <c r="OKK111" s="229"/>
      <c r="OKL111" s="229"/>
      <c r="OKM111" s="229"/>
      <c r="OKN111" s="229"/>
      <c r="OKO111" s="229"/>
      <c r="OKP111" s="229"/>
      <c r="OKQ111" s="229"/>
      <c r="OKR111" s="229"/>
      <c r="OKS111" s="229"/>
      <c r="OKT111" s="229"/>
      <c r="OKU111" s="229"/>
      <c r="OKV111" s="229"/>
      <c r="OKW111" s="229"/>
      <c r="OKX111" s="229"/>
      <c r="OKY111" s="229"/>
      <c r="OKZ111" s="229"/>
      <c r="OLA111" s="229"/>
      <c r="OLB111" s="229"/>
      <c r="OLC111" s="229"/>
      <c r="OLD111" s="229"/>
      <c r="OLE111" s="229"/>
      <c r="OLF111" s="229"/>
      <c r="OLG111" s="229"/>
      <c r="OLH111" s="229"/>
      <c r="OLI111" s="229"/>
      <c r="OLJ111" s="229"/>
      <c r="OLK111" s="229"/>
      <c r="OLL111" s="229"/>
      <c r="OLM111" s="229"/>
      <c r="OLN111" s="229"/>
      <c r="OLO111" s="229"/>
      <c r="OLP111" s="229"/>
      <c r="OLQ111" s="229"/>
      <c r="OLR111" s="229"/>
      <c r="OLS111" s="229"/>
      <c r="OLT111" s="229"/>
      <c r="OLU111" s="229"/>
      <c r="OLV111" s="229"/>
      <c r="OLW111" s="229"/>
      <c r="OLX111" s="229"/>
      <c r="OLY111" s="229"/>
      <c r="OLZ111" s="229"/>
      <c r="OMA111" s="229"/>
      <c r="OMB111" s="229"/>
      <c r="OMC111" s="229"/>
      <c r="OMD111" s="229"/>
      <c r="OME111" s="229"/>
      <c r="OMF111" s="229"/>
      <c r="OMG111" s="229"/>
      <c r="OMH111" s="229"/>
      <c r="OMI111" s="229"/>
      <c r="OMJ111" s="229"/>
      <c r="OMK111" s="229"/>
      <c r="OML111" s="229"/>
      <c r="OMM111" s="229"/>
      <c r="OMN111" s="229"/>
      <c r="OMO111" s="229"/>
      <c r="OMP111" s="229"/>
      <c r="OMQ111" s="229"/>
      <c r="OMR111" s="229"/>
      <c r="OMS111" s="229"/>
      <c r="OMT111" s="229"/>
      <c r="OMU111" s="229"/>
      <c r="OMV111" s="229"/>
      <c r="OMW111" s="229"/>
      <c r="OMX111" s="229"/>
      <c r="OMY111" s="229"/>
      <c r="OMZ111" s="229"/>
      <c r="ONA111" s="229"/>
      <c r="ONB111" s="229"/>
      <c r="ONC111" s="229"/>
      <c r="OND111" s="229"/>
      <c r="ONE111" s="229"/>
      <c r="ONF111" s="229"/>
      <c r="ONG111" s="229"/>
      <c r="ONH111" s="229"/>
      <c r="ONI111" s="229"/>
      <c r="ONJ111" s="229"/>
      <c r="ONK111" s="229"/>
      <c r="ONL111" s="229"/>
      <c r="ONM111" s="229"/>
      <c r="ONN111" s="229"/>
      <c r="ONO111" s="229"/>
      <c r="ONP111" s="229"/>
      <c r="ONQ111" s="229"/>
      <c r="ONR111" s="229"/>
      <c r="ONS111" s="229"/>
      <c r="ONT111" s="229"/>
      <c r="ONU111" s="229"/>
      <c r="ONV111" s="229"/>
      <c r="ONW111" s="229"/>
      <c r="ONX111" s="229"/>
      <c r="ONY111" s="229"/>
      <c r="ONZ111" s="229"/>
      <c r="OOA111" s="229"/>
      <c r="OOB111" s="229"/>
      <c r="OOC111" s="229"/>
      <c r="OOD111" s="229"/>
      <c r="OOE111" s="229"/>
      <c r="OOF111" s="229"/>
      <c r="OOG111" s="229"/>
      <c r="OOH111" s="229"/>
      <c r="OOI111" s="229"/>
      <c r="OOJ111" s="229"/>
      <c r="OOK111" s="229"/>
      <c r="OOL111" s="229"/>
      <c r="OOM111" s="229"/>
      <c r="OON111" s="229"/>
      <c r="OOO111" s="229"/>
      <c r="OOP111" s="229"/>
      <c r="OOQ111" s="229"/>
      <c r="OOR111" s="229"/>
      <c r="OOS111" s="229"/>
      <c r="OOT111" s="229"/>
      <c r="OOU111" s="229"/>
      <c r="OOV111" s="229"/>
      <c r="OOW111" s="229"/>
      <c r="OOX111" s="229"/>
      <c r="OOY111" s="229"/>
      <c r="OOZ111" s="229"/>
      <c r="OPA111" s="229"/>
      <c r="OPB111" s="229"/>
      <c r="OPC111" s="229"/>
      <c r="OPD111" s="229"/>
      <c r="OPE111" s="229"/>
      <c r="OPF111" s="229"/>
      <c r="OPG111" s="229"/>
      <c r="OPH111" s="229"/>
      <c r="OPI111" s="229"/>
      <c r="OPJ111" s="229"/>
      <c r="OPK111" s="229"/>
      <c r="OPL111" s="229"/>
      <c r="OPM111" s="229"/>
      <c r="OPN111" s="229"/>
      <c r="OPO111" s="229"/>
      <c r="OPP111" s="229"/>
      <c r="OPQ111" s="229"/>
      <c r="OPR111" s="229"/>
      <c r="OPS111" s="229"/>
      <c r="OPT111" s="229"/>
      <c r="OPU111" s="229"/>
      <c r="OPV111" s="229"/>
      <c r="OPW111" s="229"/>
      <c r="OPX111" s="229"/>
      <c r="OPY111" s="229"/>
      <c r="OPZ111" s="229"/>
      <c r="OQA111" s="229"/>
      <c r="OQB111" s="229"/>
      <c r="OQC111" s="229"/>
      <c r="OQD111" s="229"/>
      <c r="OQE111" s="229"/>
      <c r="OQF111" s="229"/>
      <c r="OQG111" s="229"/>
      <c r="OQH111" s="229"/>
      <c r="OQI111" s="229"/>
      <c r="OQJ111" s="229"/>
      <c r="OQK111" s="229"/>
      <c r="OQL111" s="229"/>
      <c r="OQM111" s="229"/>
      <c r="OQN111" s="229"/>
      <c r="OQO111" s="229"/>
      <c r="OQP111" s="229"/>
      <c r="OQQ111" s="229"/>
      <c r="OQR111" s="229"/>
      <c r="OQS111" s="229"/>
      <c r="OQT111" s="229"/>
      <c r="OQU111" s="229"/>
      <c r="OQV111" s="229"/>
      <c r="OQW111" s="229"/>
      <c r="OQX111" s="229"/>
      <c r="OQY111" s="229"/>
      <c r="OQZ111" s="229"/>
      <c r="ORA111" s="229"/>
      <c r="ORB111" s="229"/>
      <c r="ORC111" s="229"/>
      <c r="ORD111" s="229"/>
      <c r="ORE111" s="229"/>
      <c r="ORF111" s="229"/>
      <c r="ORG111" s="229"/>
      <c r="ORH111" s="229"/>
      <c r="ORI111" s="229"/>
      <c r="ORJ111" s="229"/>
      <c r="ORK111" s="229"/>
      <c r="ORL111" s="229"/>
      <c r="ORM111" s="229"/>
      <c r="ORN111" s="229"/>
      <c r="ORO111" s="229"/>
      <c r="ORP111" s="229"/>
      <c r="ORQ111" s="229"/>
      <c r="ORR111" s="229"/>
      <c r="ORS111" s="229"/>
      <c r="ORT111" s="229"/>
      <c r="ORU111" s="229"/>
      <c r="ORV111" s="229"/>
      <c r="ORW111" s="229"/>
      <c r="ORX111" s="229"/>
      <c r="ORY111" s="229"/>
      <c r="ORZ111" s="229"/>
      <c r="OSA111" s="229"/>
      <c r="OSB111" s="229"/>
      <c r="OSC111" s="229"/>
      <c r="OSD111" s="229"/>
      <c r="OSE111" s="229"/>
      <c r="OSF111" s="229"/>
      <c r="OSG111" s="229"/>
      <c r="OSH111" s="229"/>
      <c r="OSI111" s="229"/>
      <c r="OSJ111" s="229"/>
      <c r="OSK111" s="229"/>
      <c r="OSL111" s="229"/>
      <c r="OSM111" s="229"/>
      <c r="OSN111" s="229"/>
      <c r="OSO111" s="229"/>
      <c r="OSP111" s="229"/>
      <c r="OSQ111" s="229"/>
      <c r="OSR111" s="229"/>
      <c r="OSS111" s="229"/>
      <c r="OST111" s="229"/>
      <c r="OSU111" s="229"/>
      <c r="OSV111" s="229"/>
      <c r="OSW111" s="229"/>
      <c r="OSX111" s="229"/>
      <c r="OSY111" s="229"/>
      <c r="OSZ111" s="229"/>
      <c r="OTA111" s="229"/>
      <c r="OTB111" s="229"/>
      <c r="OTC111" s="229"/>
      <c r="OTD111" s="229"/>
      <c r="OTE111" s="229"/>
      <c r="OTF111" s="229"/>
      <c r="OTG111" s="229"/>
      <c r="OTH111" s="229"/>
      <c r="OTI111" s="229"/>
      <c r="OTJ111" s="229"/>
      <c r="OTK111" s="229"/>
      <c r="OTL111" s="229"/>
      <c r="OTM111" s="229"/>
      <c r="OTN111" s="229"/>
      <c r="OTO111" s="229"/>
      <c r="OTP111" s="229"/>
      <c r="OTQ111" s="229"/>
      <c r="OTR111" s="229"/>
      <c r="OTS111" s="229"/>
      <c r="OTT111" s="229"/>
      <c r="OTU111" s="229"/>
      <c r="OTV111" s="229"/>
      <c r="OTW111" s="229"/>
      <c r="OTX111" s="229"/>
      <c r="OTY111" s="229"/>
      <c r="OTZ111" s="229"/>
      <c r="OUA111" s="229"/>
      <c r="OUB111" s="229"/>
      <c r="OUC111" s="229"/>
      <c r="OUD111" s="229"/>
      <c r="OUE111" s="229"/>
      <c r="OUF111" s="229"/>
      <c r="OUG111" s="229"/>
      <c r="OUH111" s="229"/>
      <c r="OUI111" s="229"/>
      <c r="OUJ111" s="229"/>
      <c r="OUK111" s="229"/>
      <c r="OUL111" s="229"/>
      <c r="OUM111" s="229"/>
      <c r="OUN111" s="229"/>
      <c r="OUO111" s="229"/>
      <c r="OUP111" s="229"/>
      <c r="OUQ111" s="229"/>
      <c r="OUR111" s="229"/>
      <c r="OUS111" s="229"/>
      <c r="OUT111" s="229"/>
      <c r="OUU111" s="229"/>
      <c r="OUV111" s="229"/>
      <c r="OUW111" s="229"/>
      <c r="OUX111" s="229"/>
      <c r="OUY111" s="229"/>
      <c r="OUZ111" s="229"/>
      <c r="OVA111" s="229"/>
      <c r="OVB111" s="229"/>
      <c r="OVC111" s="229"/>
      <c r="OVD111" s="229"/>
      <c r="OVE111" s="229"/>
      <c r="OVF111" s="229"/>
      <c r="OVG111" s="229"/>
      <c r="OVH111" s="229"/>
      <c r="OVI111" s="229"/>
      <c r="OVJ111" s="229"/>
      <c r="OVK111" s="229"/>
      <c r="OVL111" s="229"/>
      <c r="OVM111" s="229"/>
      <c r="OVN111" s="229"/>
      <c r="OVO111" s="229"/>
      <c r="OVP111" s="229"/>
      <c r="OVQ111" s="229"/>
      <c r="OVR111" s="229"/>
      <c r="OVS111" s="229"/>
      <c r="OVT111" s="229"/>
      <c r="OVU111" s="229"/>
      <c r="OVV111" s="229"/>
      <c r="OVW111" s="229"/>
      <c r="OVX111" s="229"/>
      <c r="OVY111" s="229"/>
      <c r="OVZ111" s="229"/>
      <c r="OWA111" s="229"/>
      <c r="OWB111" s="229"/>
      <c r="OWC111" s="229"/>
      <c r="OWD111" s="229"/>
      <c r="OWE111" s="229"/>
      <c r="OWF111" s="229"/>
      <c r="OWG111" s="229"/>
      <c r="OWH111" s="229"/>
      <c r="OWI111" s="229"/>
      <c r="OWJ111" s="229"/>
      <c r="OWK111" s="229"/>
      <c r="OWL111" s="229"/>
      <c r="OWM111" s="229"/>
      <c r="OWN111" s="229"/>
      <c r="OWO111" s="229"/>
      <c r="OWP111" s="229"/>
      <c r="OWQ111" s="229"/>
      <c r="OWR111" s="229"/>
      <c r="OWS111" s="229"/>
      <c r="OWT111" s="229"/>
      <c r="OWU111" s="229"/>
      <c r="OWV111" s="229"/>
      <c r="OWW111" s="229"/>
      <c r="OWX111" s="229"/>
      <c r="OWY111" s="229"/>
      <c r="OWZ111" s="229"/>
      <c r="OXA111" s="229"/>
      <c r="OXB111" s="229"/>
      <c r="OXC111" s="229"/>
      <c r="OXD111" s="229"/>
      <c r="OXE111" s="229"/>
      <c r="OXF111" s="229"/>
      <c r="OXG111" s="229"/>
      <c r="OXH111" s="229"/>
      <c r="OXI111" s="229"/>
      <c r="OXJ111" s="229"/>
      <c r="OXK111" s="229"/>
      <c r="OXL111" s="229"/>
      <c r="OXM111" s="229"/>
      <c r="OXN111" s="229"/>
      <c r="OXO111" s="229"/>
      <c r="OXP111" s="229"/>
      <c r="OXQ111" s="229"/>
      <c r="OXR111" s="229"/>
      <c r="OXS111" s="229"/>
      <c r="OXT111" s="229"/>
      <c r="OXU111" s="229"/>
      <c r="OXV111" s="229"/>
      <c r="OXW111" s="229"/>
      <c r="OXX111" s="229"/>
      <c r="OXY111" s="229"/>
      <c r="OXZ111" s="229"/>
      <c r="OYA111" s="229"/>
      <c r="OYB111" s="229"/>
      <c r="OYC111" s="229"/>
      <c r="OYD111" s="229"/>
      <c r="OYE111" s="229"/>
      <c r="OYF111" s="229"/>
      <c r="OYG111" s="229"/>
      <c r="OYH111" s="229"/>
      <c r="OYI111" s="229"/>
      <c r="OYJ111" s="229"/>
      <c r="OYK111" s="229"/>
      <c r="OYL111" s="229"/>
      <c r="OYM111" s="229"/>
      <c r="OYN111" s="229"/>
      <c r="OYO111" s="229"/>
      <c r="OYP111" s="229"/>
      <c r="OYQ111" s="229"/>
      <c r="OYR111" s="229"/>
      <c r="OYS111" s="229"/>
      <c r="OYT111" s="229"/>
      <c r="OYU111" s="229"/>
      <c r="OYV111" s="229"/>
      <c r="OYW111" s="229"/>
      <c r="OYX111" s="229"/>
      <c r="OYY111" s="229"/>
      <c r="OYZ111" s="229"/>
      <c r="OZA111" s="229"/>
      <c r="OZB111" s="229"/>
      <c r="OZC111" s="229"/>
      <c r="OZD111" s="229"/>
      <c r="OZE111" s="229"/>
      <c r="OZF111" s="229"/>
      <c r="OZG111" s="229"/>
      <c r="OZH111" s="229"/>
      <c r="OZI111" s="229"/>
      <c r="OZJ111" s="229"/>
      <c r="OZK111" s="229"/>
      <c r="OZL111" s="229"/>
      <c r="OZM111" s="229"/>
      <c r="OZN111" s="229"/>
      <c r="OZO111" s="229"/>
      <c r="OZP111" s="229"/>
      <c r="OZQ111" s="229"/>
      <c r="OZR111" s="229"/>
      <c r="OZS111" s="229"/>
      <c r="OZT111" s="229"/>
      <c r="OZU111" s="229"/>
      <c r="OZV111" s="229"/>
      <c r="OZW111" s="229"/>
      <c r="OZX111" s="229"/>
      <c r="OZY111" s="229"/>
      <c r="OZZ111" s="229"/>
      <c r="PAA111" s="229"/>
      <c r="PAB111" s="229"/>
      <c r="PAC111" s="229"/>
      <c r="PAD111" s="229"/>
      <c r="PAE111" s="229"/>
      <c r="PAF111" s="229"/>
      <c r="PAG111" s="229"/>
      <c r="PAH111" s="229"/>
      <c r="PAI111" s="229"/>
      <c r="PAJ111" s="229"/>
      <c r="PAK111" s="229"/>
      <c r="PAL111" s="229"/>
      <c r="PAM111" s="229"/>
      <c r="PAN111" s="229"/>
      <c r="PAO111" s="229"/>
      <c r="PAP111" s="229"/>
      <c r="PAQ111" s="229"/>
      <c r="PAR111" s="229"/>
      <c r="PAS111" s="229"/>
      <c r="PAT111" s="229"/>
      <c r="PAU111" s="229"/>
      <c r="PAV111" s="229"/>
      <c r="PAW111" s="229"/>
      <c r="PAX111" s="229"/>
      <c r="PAY111" s="229"/>
      <c r="PAZ111" s="229"/>
      <c r="PBA111" s="229"/>
      <c r="PBB111" s="229"/>
      <c r="PBC111" s="229"/>
      <c r="PBD111" s="229"/>
      <c r="PBE111" s="229"/>
      <c r="PBF111" s="229"/>
      <c r="PBG111" s="229"/>
      <c r="PBH111" s="229"/>
      <c r="PBI111" s="229"/>
      <c r="PBJ111" s="229"/>
      <c r="PBK111" s="229"/>
      <c r="PBL111" s="229"/>
      <c r="PBM111" s="229"/>
      <c r="PBN111" s="229"/>
      <c r="PBO111" s="229"/>
      <c r="PBP111" s="229"/>
      <c r="PBQ111" s="229"/>
      <c r="PBR111" s="229"/>
      <c r="PBS111" s="229"/>
      <c r="PBT111" s="229"/>
      <c r="PBU111" s="229"/>
      <c r="PBV111" s="229"/>
      <c r="PBW111" s="229"/>
      <c r="PBX111" s="229"/>
      <c r="PBY111" s="229"/>
      <c r="PBZ111" s="229"/>
      <c r="PCA111" s="229"/>
      <c r="PCB111" s="229"/>
      <c r="PCC111" s="229"/>
      <c r="PCD111" s="229"/>
      <c r="PCE111" s="229"/>
      <c r="PCF111" s="229"/>
      <c r="PCG111" s="229"/>
      <c r="PCH111" s="229"/>
      <c r="PCI111" s="229"/>
      <c r="PCJ111" s="229"/>
      <c r="PCK111" s="229"/>
      <c r="PCL111" s="229"/>
      <c r="PCM111" s="229"/>
      <c r="PCN111" s="229"/>
      <c r="PCO111" s="229"/>
      <c r="PCP111" s="229"/>
      <c r="PCQ111" s="229"/>
      <c r="PCR111" s="229"/>
      <c r="PCS111" s="229"/>
      <c r="PCT111" s="229"/>
      <c r="PCU111" s="229"/>
      <c r="PCV111" s="229"/>
      <c r="PCW111" s="229"/>
      <c r="PCX111" s="229"/>
      <c r="PCY111" s="229"/>
      <c r="PCZ111" s="229"/>
      <c r="PDA111" s="229"/>
      <c r="PDB111" s="229"/>
      <c r="PDC111" s="229"/>
      <c r="PDD111" s="229"/>
      <c r="PDE111" s="229"/>
      <c r="PDF111" s="229"/>
      <c r="PDG111" s="229"/>
      <c r="PDH111" s="229"/>
      <c r="PDI111" s="229"/>
      <c r="PDJ111" s="229"/>
      <c r="PDK111" s="229"/>
      <c r="PDL111" s="229"/>
      <c r="PDM111" s="229"/>
      <c r="PDN111" s="229"/>
      <c r="PDO111" s="229"/>
      <c r="PDP111" s="229"/>
      <c r="PDQ111" s="229"/>
      <c r="PDR111" s="229"/>
      <c r="PDS111" s="229"/>
      <c r="PDT111" s="229"/>
      <c r="PDU111" s="229"/>
      <c r="PDV111" s="229"/>
      <c r="PDW111" s="229"/>
      <c r="PDX111" s="229"/>
      <c r="PDY111" s="229"/>
      <c r="PDZ111" s="229"/>
      <c r="PEA111" s="229"/>
      <c r="PEB111" s="229"/>
      <c r="PEC111" s="229"/>
      <c r="PED111" s="229"/>
      <c r="PEE111" s="229"/>
      <c r="PEF111" s="229"/>
      <c r="PEG111" s="229"/>
      <c r="PEH111" s="229"/>
      <c r="PEI111" s="229"/>
      <c r="PEJ111" s="229"/>
      <c r="PEK111" s="229"/>
      <c r="PEL111" s="229"/>
      <c r="PEM111" s="229"/>
      <c r="PEN111" s="229"/>
      <c r="PEO111" s="229"/>
      <c r="PEP111" s="229"/>
      <c r="PEQ111" s="229"/>
      <c r="PER111" s="229"/>
      <c r="PES111" s="229"/>
      <c r="PET111" s="229"/>
      <c r="PEU111" s="229"/>
      <c r="PEV111" s="229"/>
      <c r="PEW111" s="229"/>
      <c r="PEX111" s="229"/>
      <c r="PEY111" s="229"/>
      <c r="PEZ111" s="229"/>
      <c r="PFA111" s="229"/>
      <c r="PFB111" s="229"/>
      <c r="PFC111" s="229"/>
      <c r="PFD111" s="229"/>
      <c r="PFE111" s="229"/>
      <c r="PFF111" s="229"/>
      <c r="PFG111" s="229"/>
      <c r="PFH111" s="229"/>
      <c r="PFI111" s="229"/>
      <c r="PFJ111" s="229"/>
      <c r="PFK111" s="229"/>
      <c r="PFL111" s="229"/>
      <c r="PFM111" s="229"/>
      <c r="PFN111" s="229"/>
      <c r="PFO111" s="229"/>
      <c r="PFP111" s="229"/>
      <c r="PFQ111" s="229"/>
      <c r="PFR111" s="229"/>
      <c r="PFS111" s="229"/>
      <c r="PFT111" s="229"/>
      <c r="PFU111" s="229"/>
      <c r="PFV111" s="229"/>
      <c r="PFW111" s="229"/>
      <c r="PFX111" s="229"/>
      <c r="PFY111" s="229"/>
      <c r="PFZ111" s="229"/>
      <c r="PGA111" s="229"/>
      <c r="PGB111" s="229"/>
      <c r="PGC111" s="229"/>
      <c r="PGD111" s="229"/>
      <c r="PGE111" s="229"/>
      <c r="PGF111" s="229"/>
      <c r="PGG111" s="229"/>
      <c r="PGH111" s="229"/>
      <c r="PGI111" s="229"/>
      <c r="PGJ111" s="229"/>
      <c r="PGK111" s="229"/>
      <c r="PGL111" s="229"/>
      <c r="PGM111" s="229"/>
      <c r="PGN111" s="229"/>
      <c r="PGO111" s="229"/>
      <c r="PGP111" s="229"/>
      <c r="PGQ111" s="229"/>
      <c r="PGR111" s="229"/>
      <c r="PGS111" s="229"/>
      <c r="PGT111" s="229"/>
      <c r="PGU111" s="229"/>
      <c r="PGV111" s="229"/>
      <c r="PGW111" s="229"/>
      <c r="PGX111" s="229"/>
      <c r="PGY111" s="229"/>
      <c r="PGZ111" s="229"/>
      <c r="PHA111" s="229"/>
      <c r="PHB111" s="229"/>
      <c r="PHC111" s="229"/>
      <c r="PHD111" s="229"/>
      <c r="PHE111" s="229"/>
      <c r="PHF111" s="229"/>
      <c r="PHG111" s="229"/>
      <c r="PHH111" s="229"/>
      <c r="PHI111" s="229"/>
      <c r="PHJ111" s="229"/>
      <c r="PHK111" s="229"/>
      <c r="PHL111" s="229"/>
      <c r="PHM111" s="229"/>
      <c r="PHN111" s="229"/>
      <c r="PHO111" s="229"/>
      <c r="PHP111" s="229"/>
      <c r="PHQ111" s="229"/>
      <c r="PHR111" s="229"/>
      <c r="PHS111" s="229"/>
      <c r="PHT111" s="229"/>
      <c r="PHU111" s="229"/>
      <c r="PHV111" s="229"/>
      <c r="PHW111" s="229"/>
      <c r="PHX111" s="229"/>
      <c r="PHY111" s="229"/>
      <c r="PHZ111" s="229"/>
      <c r="PIA111" s="229"/>
      <c r="PIB111" s="229"/>
      <c r="PIC111" s="229"/>
      <c r="PID111" s="229"/>
      <c r="PIE111" s="229"/>
      <c r="PIF111" s="229"/>
      <c r="PIG111" s="229"/>
      <c r="PIH111" s="229"/>
      <c r="PII111" s="229"/>
      <c r="PIJ111" s="229"/>
      <c r="PIK111" s="229"/>
      <c r="PIL111" s="229"/>
      <c r="PIM111" s="229"/>
      <c r="PIN111" s="229"/>
      <c r="PIO111" s="229"/>
      <c r="PIP111" s="229"/>
      <c r="PIQ111" s="229"/>
      <c r="PIR111" s="229"/>
      <c r="PIS111" s="229"/>
      <c r="PIT111" s="229"/>
      <c r="PIU111" s="229"/>
      <c r="PIV111" s="229"/>
      <c r="PIW111" s="229"/>
      <c r="PIX111" s="229"/>
      <c r="PIY111" s="229"/>
      <c r="PIZ111" s="229"/>
      <c r="PJA111" s="229"/>
      <c r="PJB111" s="229"/>
      <c r="PJC111" s="229"/>
      <c r="PJD111" s="229"/>
      <c r="PJE111" s="229"/>
      <c r="PJF111" s="229"/>
      <c r="PJG111" s="229"/>
      <c r="PJH111" s="229"/>
      <c r="PJI111" s="229"/>
      <c r="PJJ111" s="229"/>
      <c r="PJK111" s="229"/>
      <c r="PJL111" s="229"/>
      <c r="PJM111" s="229"/>
      <c r="PJN111" s="229"/>
      <c r="PJO111" s="229"/>
      <c r="PJP111" s="229"/>
      <c r="PJQ111" s="229"/>
      <c r="PJR111" s="229"/>
      <c r="PJS111" s="229"/>
      <c r="PJT111" s="229"/>
      <c r="PJU111" s="229"/>
      <c r="PJV111" s="229"/>
      <c r="PJW111" s="229"/>
      <c r="PJX111" s="229"/>
      <c r="PJY111" s="229"/>
      <c r="PJZ111" s="229"/>
      <c r="PKA111" s="229"/>
      <c r="PKB111" s="229"/>
      <c r="PKC111" s="229"/>
      <c r="PKD111" s="229"/>
      <c r="PKE111" s="229"/>
      <c r="PKF111" s="229"/>
      <c r="PKG111" s="229"/>
      <c r="PKH111" s="229"/>
      <c r="PKI111" s="229"/>
      <c r="PKJ111" s="229"/>
      <c r="PKK111" s="229"/>
      <c r="PKL111" s="229"/>
      <c r="PKM111" s="229"/>
      <c r="PKN111" s="229"/>
      <c r="PKO111" s="229"/>
      <c r="PKP111" s="229"/>
      <c r="PKQ111" s="229"/>
      <c r="PKR111" s="229"/>
      <c r="PKS111" s="229"/>
      <c r="PKT111" s="229"/>
      <c r="PKU111" s="229"/>
      <c r="PKV111" s="229"/>
      <c r="PKW111" s="229"/>
      <c r="PKX111" s="229"/>
      <c r="PKY111" s="229"/>
      <c r="PKZ111" s="229"/>
      <c r="PLA111" s="229"/>
      <c r="PLB111" s="229"/>
      <c r="PLC111" s="229"/>
      <c r="PLD111" s="229"/>
      <c r="PLE111" s="229"/>
      <c r="PLF111" s="229"/>
      <c r="PLG111" s="229"/>
      <c r="PLH111" s="229"/>
      <c r="PLI111" s="229"/>
      <c r="PLJ111" s="229"/>
      <c r="PLK111" s="229"/>
      <c r="PLL111" s="229"/>
      <c r="PLM111" s="229"/>
      <c r="PLN111" s="229"/>
      <c r="PLO111" s="229"/>
      <c r="PLP111" s="229"/>
      <c r="PLQ111" s="229"/>
      <c r="PLR111" s="229"/>
      <c r="PLS111" s="229"/>
      <c r="PLT111" s="229"/>
      <c r="PLU111" s="229"/>
      <c r="PLV111" s="229"/>
      <c r="PLW111" s="229"/>
      <c r="PLX111" s="229"/>
      <c r="PLY111" s="229"/>
      <c r="PLZ111" s="229"/>
      <c r="PMA111" s="229"/>
      <c r="PMB111" s="229"/>
      <c r="PMC111" s="229"/>
      <c r="PMD111" s="229"/>
      <c r="PME111" s="229"/>
      <c r="PMF111" s="229"/>
      <c r="PMG111" s="229"/>
      <c r="PMH111" s="229"/>
      <c r="PMI111" s="229"/>
      <c r="PMJ111" s="229"/>
      <c r="PMK111" s="229"/>
      <c r="PML111" s="229"/>
      <c r="PMM111" s="229"/>
      <c r="PMN111" s="229"/>
      <c r="PMO111" s="229"/>
      <c r="PMP111" s="229"/>
      <c r="PMQ111" s="229"/>
      <c r="PMR111" s="229"/>
      <c r="PMS111" s="229"/>
      <c r="PMT111" s="229"/>
      <c r="PMU111" s="229"/>
      <c r="PMV111" s="229"/>
      <c r="PMW111" s="229"/>
      <c r="PMX111" s="229"/>
      <c r="PMY111" s="229"/>
      <c r="PMZ111" s="229"/>
      <c r="PNA111" s="229"/>
      <c r="PNB111" s="229"/>
      <c r="PNC111" s="229"/>
      <c r="PND111" s="229"/>
      <c r="PNE111" s="229"/>
      <c r="PNF111" s="229"/>
      <c r="PNG111" s="229"/>
      <c r="PNH111" s="229"/>
      <c r="PNI111" s="229"/>
      <c r="PNJ111" s="229"/>
      <c r="PNK111" s="229"/>
      <c r="PNL111" s="229"/>
      <c r="PNM111" s="229"/>
      <c r="PNN111" s="229"/>
      <c r="PNO111" s="229"/>
      <c r="PNP111" s="229"/>
      <c r="PNQ111" s="229"/>
      <c r="PNR111" s="229"/>
      <c r="PNS111" s="229"/>
      <c r="PNT111" s="229"/>
      <c r="PNU111" s="229"/>
      <c r="PNV111" s="229"/>
      <c r="PNW111" s="229"/>
      <c r="PNX111" s="229"/>
      <c r="PNY111" s="229"/>
      <c r="PNZ111" s="229"/>
      <c r="POA111" s="229"/>
      <c r="POB111" s="229"/>
      <c r="POC111" s="229"/>
      <c r="POD111" s="229"/>
      <c r="POE111" s="229"/>
      <c r="POF111" s="229"/>
      <c r="POG111" s="229"/>
      <c r="POH111" s="229"/>
      <c r="POI111" s="229"/>
      <c r="POJ111" s="229"/>
      <c r="POK111" s="229"/>
      <c r="POL111" s="229"/>
      <c r="POM111" s="229"/>
      <c r="PON111" s="229"/>
      <c r="POO111" s="229"/>
      <c r="POP111" s="229"/>
      <c r="POQ111" s="229"/>
      <c r="POR111" s="229"/>
      <c r="POS111" s="229"/>
      <c r="POT111" s="229"/>
      <c r="POU111" s="229"/>
      <c r="POV111" s="229"/>
      <c r="POW111" s="229"/>
      <c r="POX111" s="229"/>
      <c r="POY111" s="229"/>
      <c r="POZ111" s="229"/>
      <c r="PPA111" s="229"/>
      <c r="PPB111" s="229"/>
      <c r="PPC111" s="229"/>
      <c r="PPD111" s="229"/>
      <c r="PPE111" s="229"/>
      <c r="PPF111" s="229"/>
      <c r="PPG111" s="229"/>
      <c r="PPH111" s="229"/>
      <c r="PPI111" s="229"/>
      <c r="PPJ111" s="229"/>
      <c r="PPK111" s="229"/>
      <c r="PPL111" s="229"/>
      <c r="PPM111" s="229"/>
      <c r="PPN111" s="229"/>
      <c r="PPO111" s="229"/>
      <c r="PPP111" s="229"/>
      <c r="PPQ111" s="229"/>
      <c r="PPR111" s="229"/>
      <c r="PPS111" s="229"/>
      <c r="PPT111" s="229"/>
      <c r="PPU111" s="229"/>
      <c r="PPV111" s="229"/>
      <c r="PPW111" s="229"/>
      <c r="PPX111" s="229"/>
      <c r="PPY111" s="229"/>
      <c r="PPZ111" s="229"/>
      <c r="PQA111" s="229"/>
      <c r="PQB111" s="229"/>
      <c r="PQC111" s="229"/>
      <c r="PQD111" s="229"/>
      <c r="PQE111" s="229"/>
      <c r="PQF111" s="229"/>
      <c r="PQG111" s="229"/>
      <c r="PQH111" s="229"/>
      <c r="PQI111" s="229"/>
      <c r="PQJ111" s="229"/>
      <c r="PQK111" s="229"/>
      <c r="PQL111" s="229"/>
      <c r="PQM111" s="229"/>
      <c r="PQN111" s="229"/>
      <c r="PQO111" s="229"/>
      <c r="PQP111" s="229"/>
      <c r="PQQ111" s="229"/>
      <c r="PQR111" s="229"/>
      <c r="PQS111" s="229"/>
      <c r="PQT111" s="229"/>
      <c r="PQU111" s="229"/>
      <c r="PQV111" s="229"/>
      <c r="PQW111" s="229"/>
      <c r="PQX111" s="229"/>
      <c r="PQY111" s="229"/>
      <c r="PQZ111" s="229"/>
      <c r="PRA111" s="229"/>
      <c r="PRB111" s="229"/>
      <c r="PRC111" s="229"/>
      <c r="PRD111" s="229"/>
      <c r="PRE111" s="229"/>
      <c r="PRF111" s="229"/>
      <c r="PRG111" s="229"/>
      <c r="PRH111" s="229"/>
      <c r="PRI111" s="229"/>
      <c r="PRJ111" s="229"/>
      <c r="PRK111" s="229"/>
      <c r="PRL111" s="229"/>
      <c r="PRM111" s="229"/>
      <c r="PRN111" s="229"/>
      <c r="PRO111" s="229"/>
      <c r="PRP111" s="229"/>
      <c r="PRQ111" s="229"/>
      <c r="PRR111" s="229"/>
      <c r="PRS111" s="229"/>
      <c r="PRT111" s="229"/>
      <c r="PRU111" s="229"/>
      <c r="PRV111" s="229"/>
      <c r="PRW111" s="229"/>
      <c r="PRX111" s="229"/>
      <c r="PRY111" s="229"/>
      <c r="PRZ111" s="229"/>
      <c r="PSA111" s="229"/>
      <c r="PSB111" s="229"/>
      <c r="PSC111" s="229"/>
      <c r="PSD111" s="229"/>
      <c r="PSE111" s="229"/>
      <c r="PSF111" s="229"/>
      <c r="PSG111" s="229"/>
      <c r="PSH111" s="229"/>
      <c r="PSI111" s="229"/>
      <c r="PSJ111" s="229"/>
      <c r="PSK111" s="229"/>
      <c r="PSL111" s="229"/>
      <c r="PSM111" s="229"/>
      <c r="PSN111" s="229"/>
      <c r="PSO111" s="229"/>
      <c r="PSP111" s="229"/>
      <c r="PSQ111" s="229"/>
      <c r="PSR111" s="229"/>
      <c r="PSS111" s="229"/>
      <c r="PST111" s="229"/>
      <c r="PSU111" s="229"/>
      <c r="PSV111" s="229"/>
      <c r="PSW111" s="229"/>
      <c r="PSX111" s="229"/>
      <c r="PSY111" s="229"/>
      <c r="PSZ111" s="229"/>
      <c r="PTA111" s="229"/>
      <c r="PTB111" s="229"/>
      <c r="PTC111" s="229"/>
      <c r="PTD111" s="229"/>
      <c r="PTE111" s="229"/>
      <c r="PTF111" s="229"/>
      <c r="PTG111" s="229"/>
      <c r="PTH111" s="229"/>
      <c r="PTI111" s="229"/>
      <c r="PTJ111" s="229"/>
      <c r="PTK111" s="229"/>
      <c r="PTL111" s="229"/>
      <c r="PTM111" s="229"/>
      <c r="PTN111" s="229"/>
      <c r="PTO111" s="229"/>
      <c r="PTP111" s="229"/>
      <c r="PTQ111" s="229"/>
      <c r="PTR111" s="229"/>
      <c r="PTS111" s="229"/>
      <c r="PTT111" s="229"/>
      <c r="PTU111" s="229"/>
      <c r="PTV111" s="229"/>
      <c r="PTW111" s="229"/>
      <c r="PTX111" s="229"/>
      <c r="PTY111" s="229"/>
      <c r="PTZ111" s="229"/>
      <c r="PUA111" s="229"/>
      <c r="PUB111" s="229"/>
      <c r="PUC111" s="229"/>
      <c r="PUD111" s="229"/>
      <c r="PUE111" s="229"/>
      <c r="PUF111" s="229"/>
      <c r="PUG111" s="229"/>
      <c r="PUH111" s="229"/>
      <c r="PUI111" s="229"/>
      <c r="PUJ111" s="229"/>
      <c r="PUK111" s="229"/>
      <c r="PUL111" s="229"/>
      <c r="PUM111" s="229"/>
      <c r="PUN111" s="229"/>
      <c r="PUO111" s="229"/>
      <c r="PUP111" s="229"/>
      <c r="PUQ111" s="229"/>
      <c r="PUR111" s="229"/>
      <c r="PUS111" s="229"/>
      <c r="PUT111" s="229"/>
      <c r="PUU111" s="229"/>
      <c r="PUV111" s="229"/>
      <c r="PUW111" s="229"/>
      <c r="PUX111" s="229"/>
      <c r="PUY111" s="229"/>
      <c r="PUZ111" s="229"/>
      <c r="PVA111" s="229"/>
      <c r="PVB111" s="229"/>
      <c r="PVC111" s="229"/>
      <c r="PVD111" s="229"/>
      <c r="PVE111" s="229"/>
      <c r="PVF111" s="229"/>
      <c r="PVG111" s="229"/>
      <c r="PVH111" s="229"/>
      <c r="PVI111" s="229"/>
      <c r="PVJ111" s="229"/>
      <c r="PVK111" s="229"/>
      <c r="PVL111" s="229"/>
      <c r="PVM111" s="229"/>
      <c r="PVN111" s="229"/>
      <c r="PVO111" s="229"/>
      <c r="PVP111" s="229"/>
      <c r="PVQ111" s="229"/>
      <c r="PVR111" s="229"/>
      <c r="PVS111" s="229"/>
      <c r="PVT111" s="229"/>
      <c r="PVU111" s="229"/>
      <c r="PVV111" s="229"/>
      <c r="PVW111" s="229"/>
      <c r="PVX111" s="229"/>
      <c r="PVY111" s="229"/>
      <c r="PVZ111" s="229"/>
      <c r="PWA111" s="229"/>
      <c r="PWB111" s="229"/>
      <c r="PWC111" s="229"/>
      <c r="PWD111" s="229"/>
      <c r="PWE111" s="229"/>
      <c r="PWF111" s="229"/>
      <c r="PWG111" s="229"/>
      <c r="PWH111" s="229"/>
      <c r="PWI111" s="229"/>
      <c r="PWJ111" s="229"/>
      <c r="PWK111" s="229"/>
      <c r="PWL111" s="229"/>
      <c r="PWM111" s="229"/>
      <c r="PWN111" s="229"/>
      <c r="PWO111" s="229"/>
      <c r="PWP111" s="229"/>
      <c r="PWQ111" s="229"/>
      <c r="PWR111" s="229"/>
      <c r="PWS111" s="229"/>
      <c r="PWT111" s="229"/>
      <c r="PWU111" s="229"/>
      <c r="PWV111" s="229"/>
      <c r="PWW111" s="229"/>
      <c r="PWX111" s="229"/>
      <c r="PWY111" s="229"/>
      <c r="PWZ111" s="229"/>
      <c r="PXA111" s="229"/>
      <c r="PXB111" s="229"/>
      <c r="PXC111" s="229"/>
      <c r="PXD111" s="229"/>
      <c r="PXE111" s="229"/>
      <c r="PXF111" s="229"/>
      <c r="PXG111" s="229"/>
      <c r="PXH111" s="229"/>
      <c r="PXI111" s="229"/>
      <c r="PXJ111" s="229"/>
      <c r="PXK111" s="229"/>
      <c r="PXL111" s="229"/>
      <c r="PXM111" s="229"/>
      <c r="PXN111" s="229"/>
      <c r="PXO111" s="229"/>
      <c r="PXP111" s="229"/>
      <c r="PXQ111" s="229"/>
      <c r="PXR111" s="229"/>
      <c r="PXS111" s="229"/>
      <c r="PXT111" s="229"/>
      <c r="PXU111" s="229"/>
      <c r="PXV111" s="229"/>
      <c r="PXW111" s="229"/>
      <c r="PXX111" s="229"/>
      <c r="PXY111" s="229"/>
      <c r="PXZ111" s="229"/>
      <c r="PYA111" s="229"/>
      <c r="PYB111" s="229"/>
      <c r="PYC111" s="229"/>
      <c r="PYD111" s="229"/>
      <c r="PYE111" s="229"/>
      <c r="PYF111" s="229"/>
      <c r="PYG111" s="229"/>
      <c r="PYH111" s="229"/>
      <c r="PYI111" s="229"/>
      <c r="PYJ111" s="229"/>
      <c r="PYK111" s="229"/>
      <c r="PYL111" s="229"/>
      <c r="PYM111" s="229"/>
      <c r="PYN111" s="229"/>
      <c r="PYO111" s="229"/>
      <c r="PYP111" s="229"/>
      <c r="PYQ111" s="229"/>
      <c r="PYR111" s="229"/>
      <c r="PYS111" s="229"/>
      <c r="PYT111" s="229"/>
      <c r="PYU111" s="229"/>
      <c r="PYV111" s="229"/>
      <c r="PYW111" s="229"/>
      <c r="PYX111" s="229"/>
      <c r="PYY111" s="229"/>
      <c r="PYZ111" s="229"/>
      <c r="PZA111" s="229"/>
      <c r="PZB111" s="229"/>
      <c r="PZC111" s="229"/>
      <c r="PZD111" s="229"/>
      <c r="PZE111" s="229"/>
      <c r="PZF111" s="229"/>
      <c r="PZG111" s="229"/>
      <c r="PZH111" s="229"/>
      <c r="PZI111" s="229"/>
      <c r="PZJ111" s="229"/>
      <c r="PZK111" s="229"/>
      <c r="PZL111" s="229"/>
      <c r="PZM111" s="229"/>
      <c r="PZN111" s="229"/>
      <c r="PZO111" s="229"/>
      <c r="PZP111" s="229"/>
      <c r="PZQ111" s="229"/>
      <c r="PZR111" s="229"/>
      <c r="PZS111" s="229"/>
      <c r="PZT111" s="229"/>
      <c r="PZU111" s="229"/>
      <c r="PZV111" s="229"/>
      <c r="PZW111" s="229"/>
      <c r="PZX111" s="229"/>
      <c r="PZY111" s="229"/>
      <c r="PZZ111" s="229"/>
      <c r="QAA111" s="229"/>
      <c r="QAB111" s="229"/>
      <c r="QAC111" s="229"/>
      <c r="QAD111" s="229"/>
      <c r="QAE111" s="229"/>
      <c r="QAF111" s="229"/>
      <c r="QAG111" s="229"/>
      <c r="QAH111" s="229"/>
      <c r="QAI111" s="229"/>
      <c r="QAJ111" s="229"/>
      <c r="QAK111" s="229"/>
      <c r="QAL111" s="229"/>
      <c r="QAM111" s="229"/>
      <c r="QAN111" s="229"/>
      <c r="QAO111" s="229"/>
      <c r="QAP111" s="229"/>
      <c r="QAQ111" s="229"/>
      <c r="QAR111" s="229"/>
      <c r="QAS111" s="229"/>
      <c r="QAT111" s="229"/>
      <c r="QAU111" s="229"/>
      <c r="QAV111" s="229"/>
      <c r="QAW111" s="229"/>
      <c r="QAX111" s="229"/>
      <c r="QAY111" s="229"/>
      <c r="QAZ111" s="229"/>
      <c r="QBA111" s="229"/>
      <c r="QBB111" s="229"/>
      <c r="QBC111" s="229"/>
      <c r="QBD111" s="229"/>
      <c r="QBE111" s="229"/>
      <c r="QBF111" s="229"/>
      <c r="QBG111" s="229"/>
      <c r="QBH111" s="229"/>
      <c r="QBI111" s="229"/>
      <c r="QBJ111" s="229"/>
      <c r="QBK111" s="229"/>
      <c r="QBL111" s="229"/>
      <c r="QBM111" s="229"/>
      <c r="QBN111" s="229"/>
      <c r="QBO111" s="229"/>
      <c r="QBP111" s="229"/>
      <c r="QBQ111" s="229"/>
      <c r="QBR111" s="229"/>
      <c r="QBS111" s="229"/>
      <c r="QBT111" s="229"/>
      <c r="QBU111" s="229"/>
      <c r="QBV111" s="229"/>
      <c r="QBW111" s="229"/>
      <c r="QBX111" s="229"/>
      <c r="QBY111" s="229"/>
      <c r="QBZ111" s="229"/>
      <c r="QCA111" s="229"/>
      <c r="QCB111" s="229"/>
      <c r="QCC111" s="229"/>
      <c r="QCD111" s="229"/>
      <c r="QCE111" s="229"/>
      <c r="QCF111" s="229"/>
      <c r="QCG111" s="229"/>
      <c r="QCH111" s="229"/>
      <c r="QCI111" s="229"/>
      <c r="QCJ111" s="229"/>
      <c r="QCK111" s="229"/>
      <c r="QCL111" s="229"/>
      <c r="QCM111" s="229"/>
      <c r="QCN111" s="229"/>
      <c r="QCO111" s="229"/>
      <c r="QCP111" s="229"/>
      <c r="QCQ111" s="229"/>
      <c r="QCR111" s="229"/>
      <c r="QCS111" s="229"/>
      <c r="QCT111" s="229"/>
      <c r="QCU111" s="229"/>
      <c r="QCV111" s="229"/>
      <c r="QCW111" s="229"/>
      <c r="QCX111" s="229"/>
      <c r="QCY111" s="229"/>
      <c r="QCZ111" s="229"/>
      <c r="QDA111" s="229"/>
      <c r="QDB111" s="229"/>
      <c r="QDC111" s="229"/>
      <c r="QDD111" s="229"/>
      <c r="QDE111" s="229"/>
      <c r="QDF111" s="229"/>
      <c r="QDG111" s="229"/>
      <c r="QDH111" s="229"/>
      <c r="QDI111" s="229"/>
      <c r="QDJ111" s="229"/>
      <c r="QDK111" s="229"/>
      <c r="QDL111" s="229"/>
      <c r="QDM111" s="229"/>
      <c r="QDN111" s="229"/>
      <c r="QDO111" s="229"/>
      <c r="QDP111" s="229"/>
      <c r="QDQ111" s="229"/>
      <c r="QDR111" s="229"/>
      <c r="QDS111" s="229"/>
      <c r="QDT111" s="229"/>
      <c r="QDU111" s="229"/>
      <c r="QDV111" s="229"/>
      <c r="QDW111" s="229"/>
      <c r="QDX111" s="229"/>
      <c r="QDY111" s="229"/>
      <c r="QDZ111" s="229"/>
      <c r="QEA111" s="229"/>
      <c r="QEB111" s="229"/>
      <c r="QEC111" s="229"/>
      <c r="QED111" s="229"/>
      <c r="QEE111" s="229"/>
      <c r="QEF111" s="229"/>
      <c r="QEG111" s="229"/>
      <c r="QEH111" s="229"/>
      <c r="QEI111" s="229"/>
      <c r="QEJ111" s="229"/>
      <c r="QEK111" s="229"/>
      <c r="QEL111" s="229"/>
      <c r="QEM111" s="229"/>
      <c r="QEN111" s="229"/>
      <c r="QEO111" s="229"/>
      <c r="QEP111" s="229"/>
      <c r="QEQ111" s="229"/>
      <c r="QER111" s="229"/>
      <c r="QES111" s="229"/>
      <c r="QET111" s="229"/>
      <c r="QEU111" s="229"/>
      <c r="QEV111" s="229"/>
      <c r="QEW111" s="229"/>
      <c r="QEX111" s="229"/>
      <c r="QEY111" s="229"/>
      <c r="QEZ111" s="229"/>
      <c r="QFA111" s="229"/>
      <c r="QFB111" s="229"/>
      <c r="QFC111" s="229"/>
      <c r="QFD111" s="229"/>
      <c r="QFE111" s="229"/>
      <c r="QFF111" s="229"/>
      <c r="QFG111" s="229"/>
      <c r="QFH111" s="229"/>
      <c r="QFI111" s="229"/>
      <c r="QFJ111" s="229"/>
      <c r="QFK111" s="229"/>
      <c r="QFL111" s="229"/>
      <c r="QFM111" s="229"/>
      <c r="QFN111" s="229"/>
      <c r="QFO111" s="229"/>
      <c r="QFP111" s="229"/>
      <c r="QFQ111" s="229"/>
      <c r="QFR111" s="229"/>
      <c r="QFS111" s="229"/>
      <c r="QFT111" s="229"/>
      <c r="QFU111" s="229"/>
      <c r="QFV111" s="229"/>
      <c r="QFW111" s="229"/>
      <c r="QFX111" s="229"/>
      <c r="QFY111" s="229"/>
      <c r="QFZ111" s="229"/>
      <c r="QGA111" s="229"/>
      <c r="QGB111" s="229"/>
      <c r="QGC111" s="229"/>
      <c r="QGD111" s="229"/>
      <c r="QGE111" s="229"/>
      <c r="QGF111" s="229"/>
      <c r="QGG111" s="229"/>
      <c r="QGH111" s="229"/>
      <c r="QGI111" s="229"/>
      <c r="QGJ111" s="229"/>
      <c r="QGK111" s="229"/>
      <c r="QGL111" s="229"/>
      <c r="QGM111" s="229"/>
      <c r="QGN111" s="229"/>
      <c r="QGO111" s="229"/>
      <c r="QGP111" s="229"/>
      <c r="QGQ111" s="229"/>
      <c r="QGR111" s="229"/>
      <c r="QGS111" s="229"/>
      <c r="QGT111" s="229"/>
      <c r="QGU111" s="229"/>
      <c r="QGV111" s="229"/>
      <c r="QGW111" s="229"/>
      <c r="QGX111" s="229"/>
      <c r="QGY111" s="229"/>
      <c r="QGZ111" s="229"/>
      <c r="QHA111" s="229"/>
      <c r="QHB111" s="229"/>
      <c r="QHC111" s="229"/>
      <c r="QHD111" s="229"/>
      <c r="QHE111" s="229"/>
      <c r="QHF111" s="229"/>
      <c r="QHG111" s="229"/>
      <c r="QHH111" s="229"/>
      <c r="QHI111" s="229"/>
      <c r="QHJ111" s="229"/>
      <c r="QHK111" s="229"/>
      <c r="QHL111" s="229"/>
      <c r="QHM111" s="229"/>
      <c r="QHN111" s="229"/>
      <c r="QHO111" s="229"/>
      <c r="QHP111" s="229"/>
      <c r="QHQ111" s="229"/>
      <c r="QHR111" s="229"/>
      <c r="QHS111" s="229"/>
      <c r="QHT111" s="229"/>
      <c r="QHU111" s="229"/>
      <c r="QHV111" s="229"/>
      <c r="QHW111" s="229"/>
      <c r="QHX111" s="229"/>
      <c r="QHY111" s="229"/>
      <c r="QHZ111" s="229"/>
      <c r="QIA111" s="229"/>
      <c r="QIB111" s="229"/>
      <c r="QIC111" s="229"/>
      <c r="QID111" s="229"/>
      <c r="QIE111" s="229"/>
      <c r="QIF111" s="229"/>
      <c r="QIG111" s="229"/>
      <c r="QIH111" s="229"/>
      <c r="QII111" s="229"/>
      <c r="QIJ111" s="229"/>
      <c r="QIK111" s="229"/>
      <c r="QIL111" s="229"/>
      <c r="QIM111" s="229"/>
      <c r="QIN111" s="229"/>
      <c r="QIO111" s="229"/>
      <c r="QIP111" s="229"/>
      <c r="QIQ111" s="229"/>
      <c r="QIR111" s="229"/>
      <c r="QIS111" s="229"/>
      <c r="QIT111" s="229"/>
      <c r="QIU111" s="229"/>
      <c r="QIV111" s="229"/>
      <c r="QIW111" s="229"/>
      <c r="QIX111" s="229"/>
      <c r="QIY111" s="229"/>
      <c r="QIZ111" s="229"/>
      <c r="QJA111" s="229"/>
      <c r="QJB111" s="229"/>
      <c r="QJC111" s="229"/>
      <c r="QJD111" s="229"/>
      <c r="QJE111" s="229"/>
      <c r="QJF111" s="229"/>
      <c r="QJG111" s="229"/>
      <c r="QJH111" s="229"/>
      <c r="QJI111" s="229"/>
      <c r="QJJ111" s="229"/>
      <c r="QJK111" s="229"/>
      <c r="QJL111" s="229"/>
      <c r="QJM111" s="229"/>
      <c r="QJN111" s="229"/>
      <c r="QJO111" s="229"/>
      <c r="QJP111" s="229"/>
      <c r="QJQ111" s="229"/>
      <c r="QJR111" s="229"/>
      <c r="QJS111" s="229"/>
      <c r="QJT111" s="229"/>
      <c r="QJU111" s="229"/>
      <c r="QJV111" s="229"/>
      <c r="QJW111" s="229"/>
      <c r="QJX111" s="229"/>
      <c r="QJY111" s="229"/>
      <c r="QJZ111" s="229"/>
      <c r="QKA111" s="229"/>
      <c r="QKB111" s="229"/>
      <c r="QKC111" s="229"/>
      <c r="QKD111" s="229"/>
      <c r="QKE111" s="229"/>
      <c r="QKF111" s="229"/>
      <c r="QKG111" s="229"/>
      <c r="QKH111" s="229"/>
      <c r="QKI111" s="229"/>
      <c r="QKJ111" s="229"/>
      <c r="QKK111" s="229"/>
      <c r="QKL111" s="229"/>
      <c r="QKM111" s="229"/>
      <c r="QKN111" s="229"/>
      <c r="QKO111" s="229"/>
      <c r="QKP111" s="229"/>
      <c r="QKQ111" s="229"/>
      <c r="QKR111" s="229"/>
      <c r="QKS111" s="229"/>
      <c r="QKT111" s="229"/>
      <c r="QKU111" s="229"/>
      <c r="QKV111" s="229"/>
      <c r="QKW111" s="229"/>
      <c r="QKX111" s="229"/>
      <c r="QKY111" s="229"/>
      <c r="QKZ111" s="229"/>
      <c r="QLA111" s="229"/>
      <c r="QLB111" s="229"/>
      <c r="QLC111" s="229"/>
      <c r="QLD111" s="229"/>
      <c r="QLE111" s="229"/>
      <c r="QLF111" s="229"/>
      <c r="QLG111" s="229"/>
      <c r="QLH111" s="229"/>
      <c r="QLI111" s="229"/>
      <c r="QLJ111" s="229"/>
      <c r="QLK111" s="229"/>
      <c r="QLL111" s="229"/>
      <c r="QLM111" s="229"/>
      <c r="QLN111" s="229"/>
      <c r="QLO111" s="229"/>
      <c r="QLP111" s="229"/>
      <c r="QLQ111" s="229"/>
      <c r="QLR111" s="229"/>
      <c r="QLS111" s="229"/>
      <c r="QLT111" s="229"/>
      <c r="QLU111" s="229"/>
      <c r="QLV111" s="229"/>
      <c r="QLW111" s="229"/>
      <c r="QLX111" s="229"/>
      <c r="QLY111" s="229"/>
      <c r="QLZ111" s="229"/>
      <c r="QMA111" s="229"/>
      <c r="QMB111" s="229"/>
      <c r="QMC111" s="229"/>
      <c r="QMD111" s="229"/>
      <c r="QME111" s="229"/>
      <c r="QMF111" s="229"/>
      <c r="QMG111" s="229"/>
      <c r="QMH111" s="229"/>
      <c r="QMI111" s="229"/>
      <c r="QMJ111" s="229"/>
      <c r="QMK111" s="229"/>
      <c r="QML111" s="229"/>
      <c r="QMM111" s="229"/>
      <c r="QMN111" s="229"/>
      <c r="QMO111" s="229"/>
      <c r="QMP111" s="229"/>
      <c r="QMQ111" s="229"/>
      <c r="QMR111" s="229"/>
      <c r="QMS111" s="229"/>
      <c r="QMT111" s="229"/>
      <c r="QMU111" s="229"/>
      <c r="QMV111" s="229"/>
      <c r="QMW111" s="229"/>
      <c r="QMX111" s="229"/>
      <c r="QMY111" s="229"/>
      <c r="QMZ111" s="229"/>
      <c r="QNA111" s="229"/>
      <c r="QNB111" s="229"/>
      <c r="QNC111" s="229"/>
      <c r="QND111" s="229"/>
      <c r="QNE111" s="229"/>
      <c r="QNF111" s="229"/>
      <c r="QNG111" s="229"/>
      <c r="QNH111" s="229"/>
      <c r="QNI111" s="229"/>
      <c r="QNJ111" s="229"/>
      <c r="QNK111" s="229"/>
      <c r="QNL111" s="229"/>
      <c r="QNM111" s="229"/>
      <c r="QNN111" s="229"/>
      <c r="QNO111" s="229"/>
      <c r="QNP111" s="229"/>
      <c r="QNQ111" s="229"/>
      <c r="QNR111" s="229"/>
      <c r="QNS111" s="229"/>
      <c r="QNT111" s="229"/>
      <c r="QNU111" s="229"/>
      <c r="QNV111" s="229"/>
      <c r="QNW111" s="229"/>
      <c r="QNX111" s="229"/>
      <c r="QNY111" s="229"/>
      <c r="QNZ111" s="229"/>
      <c r="QOA111" s="229"/>
      <c r="QOB111" s="229"/>
      <c r="QOC111" s="229"/>
      <c r="QOD111" s="229"/>
      <c r="QOE111" s="229"/>
      <c r="QOF111" s="229"/>
      <c r="QOG111" s="229"/>
      <c r="QOH111" s="229"/>
      <c r="QOI111" s="229"/>
      <c r="QOJ111" s="229"/>
      <c r="QOK111" s="229"/>
      <c r="QOL111" s="229"/>
      <c r="QOM111" s="229"/>
      <c r="QON111" s="229"/>
      <c r="QOO111" s="229"/>
      <c r="QOP111" s="229"/>
      <c r="QOQ111" s="229"/>
      <c r="QOR111" s="229"/>
      <c r="QOS111" s="229"/>
      <c r="QOT111" s="229"/>
      <c r="QOU111" s="229"/>
      <c r="QOV111" s="229"/>
      <c r="QOW111" s="229"/>
      <c r="QOX111" s="229"/>
      <c r="QOY111" s="229"/>
      <c r="QOZ111" s="229"/>
      <c r="QPA111" s="229"/>
      <c r="QPB111" s="229"/>
      <c r="QPC111" s="229"/>
      <c r="QPD111" s="229"/>
      <c r="QPE111" s="229"/>
      <c r="QPF111" s="229"/>
      <c r="QPG111" s="229"/>
      <c r="QPH111" s="229"/>
      <c r="QPI111" s="229"/>
      <c r="QPJ111" s="229"/>
      <c r="QPK111" s="229"/>
      <c r="QPL111" s="229"/>
      <c r="QPM111" s="229"/>
      <c r="QPN111" s="229"/>
      <c r="QPO111" s="229"/>
      <c r="QPP111" s="229"/>
      <c r="QPQ111" s="229"/>
      <c r="QPR111" s="229"/>
      <c r="QPS111" s="229"/>
      <c r="QPT111" s="229"/>
      <c r="QPU111" s="229"/>
      <c r="QPV111" s="229"/>
      <c r="QPW111" s="229"/>
      <c r="QPX111" s="229"/>
      <c r="QPY111" s="229"/>
      <c r="QPZ111" s="229"/>
      <c r="QQA111" s="229"/>
      <c r="QQB111" s="229"/>
      <c r="QQC111" s="229"/>
      <c r="QQD111" s="229"/>
      <c r="QQE111" s="229"/>
      <c r="QQF111" s="229"/>
      <c r="QQG111" s="229"/>
      <c r="QQH111" s="229"/>
      <c r="QQI111" s="229"/>
      <c r="QQJ111" s="229"/>
      <c r="QQK111" s="229"/>
      <c r="QQL111" s="229"/>
      <c r="QQM111" s="229"/>
      <c r="QQN111" s="229"/>
      <c r="QQO111" s="229"/>
      <c r="QQP111" s="229"/>
      <c r="QQQ111" s="229"/>
      <c r="QQR111" s="229"/>
      <c r="QQS111" s="229"/>
      <c r="QQT111" s="229"/>
      <c r="QQU111" s="229"/>
      <c r="QQV111" s="229"/>
      <c r="QQW111" s="229"/>
      <c r="QQX111" s="229"/>
      <c r="QQY111" s="229"/>
      <c r="QQZ111" s="229"/>
      <c r="QRA111" s="229"/>
      <c r="QRB111" s="229"/>
      <c r="QRC111" s="229"/>
      <c r="QRD111" s="229"/>
      <c r="QRE111" s="229"/>
      <c r="QRF111" s="229"/>
      <c r="QRG111" s="229"/>
      <c r="QRH111" s="229"/>
      <c r="QRI111" s="229"/>
      <c r="QRJ111" s="229"/>
      <c r="QRK111" s="229"/>
      <c r="QRL111" s="229"/>
      <c r="QRM111" s="229"/>
      <c r="QRN111" s="229"/>
      <c r="QRO111" s="229"/>
      <c r="QRP111" s="229"/>
      <c r="QRQ111" s="229"/>
      <c r="QRR111" s="229"/>
      <c r="QRS111" s="229"/>
      <c r="QRT111" s="229"/>
      <c r="QRU111" s="229"/>
      <c r="QRV111" s="229"/>
      <c r="QRW111" s="229"/>
      <c r="QRX111" s="229"/>
      <c r="QRY111" s="229"/>
      <c r="QRZ111" s="229"/>
      <c r="QSA111" s="229"/>
      <c r="QSB111" s="229"/>
      <c r="QSC111" s="229"/>
      <c r="QSD111" s="229"/>
      <c r="QSE111" s="229"/>
      <c r="QSF111" s="229"/>
      <c r="QSG111" s="229"/>
      <c r="QSH111" s="229"/>
      <c r="QSI111" s="229"/>
      <c r="QSJ111" s="229"/>
      <c r="QSK111" s="229"/>
      <c r="QSL111" s="229"/>
      <c r="QSM111" s="229"/>
      <c r="QSN111" s="229"/>
      <c r="QSO111" s="229"/>
      <c r="QSP111" s="229"/>
      <c r="QSQ111" s="229"/>
      <c r="QSR111" s="229"/>
      <c r="QSS111" s="229"/>
      <c r="QST111" s="229"/>
      <c r="QSU111" s="229"/>
      <c r="QSV111" s="229"/>
      <c r="QSW111" s="229"/>
      <c r="QSX111" s="229"/>
      <c r="QSY111" s="229"/>
      <c r="QSZ111" s="229"/>
      <c r="QTA111" s="229"/>
      <c r="QTB111" s="229"/>
      <c r="QTC111" s="229"/>
      <c r="QTD111" s="229"/>
      <c r="QTE111" s="229"/>
      <c r="QTF111" s="229"/>
      <c r="QTG111" s="229"/>
      <c r="QTH111" s="229"/>
      <c r="QTI111" s="229"/>
      <c r="QTJ111" s="229"/>
      <c r="QTK111" s="229"/>
      <c r="QTL111" s="229"/>
      <c r="QTM111" s="229"/>
      <c r="QTN111" s="229"/>
      <c r="QTO111" s="229"/>
      <c r="QTP111" s="229"/>
      <c r="QTQ111" s="229"/>
      <c r="QTR111" s="229"/>
      <c r="QTS111" s="229"/>
      <c r="QTT111" s="229"/>
      <c r="QTU111" s="229"/>
      <c r="QTV111" s="229"/>
      <c r="QTW111" s="229"/>
      <c r="QTX111" s="229"/>
      <c r="QTY111" s="229"/>
      <c r="QTZ111" s="229"/>
      <c r="QUA111" s="229"/>
      <c r="QUB111" s="229"/>
      <c r="QUC111" s="229"/>
      <c r="QUD111" s="229"/>
      <c r="QUE111" s="229"/>
      <c r="QUF111" s="229"/>
      <c r="QUG111" s="229"/>
      <c r="QUH111" s="229"/>
      <c r="QUI111" s="229"/>
      <c r="QUJ111" s="229"/>
      <c r="QUK111" s="229"/>
      <c r="QUL111" s="229"/>
      <c r="QUM111" s="229"/>
      <c r="QUN111" s="229"/>
      <c r="QUO111" s="229"/>
      <c r="QUP111" s="229"/>
      <c r="QUQ111" s="229"/>
      <c r="QUR111" s="229"/>
      <c r="QUS111" s="229"/>
      <c r="QUT111" s="229"/>
      <c r="QUU111" s="229"/>
      <c r="QUV111" s="229"/>
      <c r="QUW111" s="229"/>
      <c r="QUX111" s="229"/>
      <c r="QUY111" s="229"/>
      <c r="QUZ111" s="229"/>
      <c r="QVA111" s="229"/>
      <c r="QVB111" s="229"/>
      <c r="QVC111" s="229"/>
      <c r="QVD111" s="229"/>
      <c r="QVE111" s="229"/>
      <c r="QVF111" s="229"/>
      <c r="QVG111" s="229"/>
      <c r="QVH111" s="229"/>
      <c r="QVI111" s="229"/>
      <c r="QVJ111" s="229"/>
      <c r="QVK111" s="229"/>
      <c r="QVL111" s="229"/>
      <c r="QVM111" s="229"/>
      <c r="QVN111" s="229"/>
      <c r="QVO111" s="229"/>
      <c r="QVP111" s="229"/>
      <c r="QVQ111" s="229"/>
      <c r="QVR111" s="229"/>
      <c r="QVS111" s="229"/>
      <c r="QVT111" s="229"/>
      <c r="QVU111" s="229"/>
      <c r="QVV111" s="229"/>
      <c r="QVW111" s="229"/>
      <c r="QVX111" s="229"/>
      <c r="QVY111" s="229"/>
      <c r="QVZ111" s="229"/>
      <c r="QWA111" s="229"/>
      <c r="QWB111" s="229"/>
      <c r="QWC111" s="229"/>
      <c r="QWD111" s="229"/>
      <c r="QWE111" s="229"/>
      <c r="QWF111" s="229"/>
      <c r="QWG111" s="229"/>
      <c r="QWH111" s="229"/>
      <c r="QWI111" s="229"/>
      <c r="QWJ111" s="229"/>
      <c r="QWK111" s="229"/>
      <c r="QWL111" s="229"/>
      <c r="QWM111" s="229"/>
      <c r="QWN111" s="229"/>
      <c r="QWO111" s="229"/>
      <c r="QWP111" s="229"/>
      <c r="QWQ111" s="229"/>
      <c r="QWR111" s="229"/>
      <c r="QWS111" s="229"/>
      <c r="QWT111" s="229"/>
      <c r="QWU111" s="229"/>
      <c r="QWV111" s="229"/>
      <c r="QWW111" s="229"/>
      <c r="QWX111" s="229"/>
      <c r="QWY111" s="229"/>
      <c r="QWZ111" s="229"/>
      <c r="QXA111" s="229"/>
      <c r="QXB111" s="229"/>
      <c r="QXC111" s="229"/>
      <c r="QXD111" s="229"/>
      <c r="QXE111" s="229"/>
      <c r="QXF111" s="229"/>
      <c r="QXG111" s="229"/>
      <c r="QXH111" s="229"/>
      <c r="QXI111" s="229"/>
      <c r="QXJ111" s="229"/>
      <c r="QXK111" s="229"/>
      <c r="QXL111" s="229"/>
      <c r="QXM111" s="229"/>
      <c r="QXN111" s="229"/>
      <c r="QXO111" s="229"/>
      <c r="QXP111" s="229"/>
      <c r="QXQ111" s="229"/>
      <c r="QXR111" s="229"/>
      <c r="QXS111" s="229"/>
      <c r="QXT111" s="229"/>
      <c r="QXU111" s="229"/>
      <c r="QXV111" s="229"/>
      <c r="QXW111" s="229"/>
      <c r="QXX111" s="229"/>
      <c r="QXY111" s="229"/>
      <c r="QXZ111" s="229"/>
      <c r="QYA111" s="229"/>
      <c r="QYB111" s="229"/>
      <c r="QYC111" s="229"/>
      <c r="QYD111" s="229"/>
      <c r="QYE111" s="229"/>
      <c r="QYF111" s="229"/>
      <c r="QYG111" s="229"/>
      <c r="QYH111" s="229"/>
      <c r="QYI111" s="229"/>
      <c r="QYJ111" s="229"/>
      <c r="QYK111" s="229"/>
      <c r="QYL111" s="229"/>
      <c r="QYM111" s="229"/>
      <c r="QYN111" s="229"/>
      <c r="QYO111" s="229"/>
      <c r="QYP111" s="229"/>
      <c r="QYQ111" s="229"/>
      <c r="QYR111" s="229"/>
      <c r="QYS111" s="229"/>
      <c r="QYT111" s="229"/>
      <c r="QYU111" s="229"/>
      <c r="QYV111" s="229"/>
      <c r="QYW111" s="229"/>
      <c r="QYX111" s="229"/>
      <c r="QYY111" s="229"/>
      <c r="QYZ111" s="229"/>
      <c r="QZA111" s="229"/>
      <c r="QZB111" s="229"/>
      <c r="QZC111" s="229"/>
      <c r="QZD111" s="229"/>
      <c r="QZE111" s="229"/>
      <c r="QZF111" s="229"/>
      <c r="QZG111" s="229"/>
      <c r="QZH111" s="229"/>
      <c r="QZI111" s="229"/>
      <c r="QZJ111" s="229"/>
      <c r="QZK111" s="229"/>
      <c r="QZL111" s="229"/>
      <c r="QZM111" s="229"/>
      <c r="QZN111" s="229"/>
      <c r="QZO111" s="229"/>
      <c r="QZP111" s="229"/>
      <c r="QZQ111" s="229"/>
      <c r="QZR111" s="229"/>
      <c r="QZS111" s="229"/>
      <c r="QZT111" s="229"/>
      <c r="QZU111" s="229"/>
      <c r="QZV111" s="229"/>
      <c r="QZW111" s="229"/>
      <c r="QZX111" s="229"/>
      <c r="QZY111" s="229"/>
      <c r="QZZ111" s="229"/>
      <c r="RAA111" s="229"/>
      <c r="RAB111" s="229"/>
      <c r="RAC111" s="229"/>
      <c r="RAD111" s="229"/>
      <c r="RAE111" s="229"/>
      <c r="RAF111" s="229"/>
      <c r="RAG111" s="229"/>
      <c r="RAH111" s="229"/>
      <c r="RAI111" s="229"/>
      <c r="RAJ111" s="229"/>
      <c r="RAK111" s="229"/>
      <c r="RAL111" s="229"/>
      <c r="RAM111" s="229"/>
      <c r="RAN111" s="229"/>
      <c r="RAO111" s="229"/>
      <c r="RAP111" s="229"/>
      <c r="RAQ111" s="229"/>
      <c r="RAR111" s="229"/>
      <c r="RAS111" s="229"/>
      <c r="RAT111" s="229"/>
      <c r="RAU111" s="229"/>
      <c r="RAV111" s="229"/>
      <c r="RAW111" s="229"/>
      <c r="RAX111" s="229"/>
      <c r="RAY111" s="229"/>
      <c r="RAZ111" s="229"/>
      <c r="RBA111" s="229"/>
      <c r="RBB111" s="229"/>
      <c r="RBC111" s="229"/>
      <c r="RBD111" s="229"/>
      <c r="RBE111" s="229"/>
      <c r="RBF111" s="229"/>
      <c r="RBG111" s="229"/>
      <c r="RBH111" s="229"/>
      <c r="RBI111" s="229"/>
      <c r="RBJ111" s="229"/>
      <c r="RBK111" s="229"/>
      <c r="RBL111" s="229"/>
      <c r="RBM111" s="229"/>
      <c r="RBN111" s="229"/>
      <c r="RBO111" s="229"/>
      <c r="RBP111" s="229"/>
      <c r="RBQ111" s="229"/>
      <c r="RBR111" s="229"/>
      <c r="RBS111" s="229"/>
      <c r="RBT111" s="229"/>
      <c r="RBU111" s="229"/>
      <c r="RBV111" s="229"/>
      <c r="RBW111" s="229"/>
      <c r="RBX111" s="229"/>
      <c r="RBY111" s="229"/>
      <c r="RBZ111" s="229"/>
      <c r="RCA111" s="229"/>
      <c r="RCB111" s="229"/>
      <c r="RCC111" s="229"/>
      <c r="RCD111" s="229"/>
      <c r="RCE111" s="229"/>
      <c r="RCF111" s="229"/>
      <c r="RCG111" s="229"/>
      <c r="RCH111" s="229"/>
      <c r="RCI111" s="229"/>
      <c r="RCJ111" s="229"/>
      <c r="RCK111" s="229"/>
      <c r="RCL111" s="229"/>
      <c r="RCM111" s="229"/>
      <c r="RCN111" s="229"/>
      <c r="RCO111" s="229"/>
      <c r="RCP111" s="229"/>
      <c r="RCQ111" s="229"/>
      <c r="RCR111" s="229"/>
      <c r="RCS111" s="229"/>
      <c r="RCT111" s="229"/>
      <c r="RCU111" s="229"/>
      <c r="RCV111" s="229"/>
      <c r="RCW111" s="229"/>
      <c r="RCX111" s="229"/>
      <c r="RCY111" s="229"/>
      <c r="RCZ111" s="229"/>
      <c r="RDA111" s="229"/>
      <c r="RDB111" s="229"/>
      <c r="RDC111" s="229"/>
      <c r="RDD111" s="229"/>
      <c r="RDE111" s="229"/>
      <c r="RDF111" s="229"/>
      <c r="RDG111" s="229"/>
      <c r="RDH111" s="229"/>
      <c r="RDI111" s="229"/>
      <c r="RDJ111" s="229"/>
      <c r="RDK111" s="229"/>
      <c r="RDL111" s="229"/>
      <c r="RDM111" s="229"/>
      <c r="RDN111" s="229"/>
      <c r="RDO111" s="229"/>
      <c r="RDP111" s="229"/>
      <c r="RDQ111" s="229"/>
      <c r="RDR111" s="229"/>
      <c r="RDS111" s="229"/>
      <c r="RDT111" s="229"/>
      <c r="RDU111" s="229"/>
      <c r="RDV111" s="229"/>
      <c r="RDW111" s="229"/>
      <c r="RDX111" s="229"/>
      <c r="RDY111" s="229"/>
      <c r="RDZ111" s="229"/>
      <c r="REA111" s="229"/>
      <c r="REB111" s="229"/>
      <c r="REC111" s="229"/>
      <c r="RED111" s="229"/>
      <c r="REE111" s="229"/>
      <c r="REF111" s="229"/>
      <c r="REG111" s="229"/>
      <c r="REH111" s="229"/>
      <c r="REI111" s="229"/>
      <c r="REJ111" s="229"/>
      <c r="REK111" s="229"/>
      <c r="REL111" s="229"/>
      <c r="REM111" s="229"/>
      <c r="REN111" s="229"/>
      <c r="REO111" s="229"/>
      <c r="REP111" s="229"/>
      <c r="REQ111" s="229"/>
      <c r="RER111" s="229"/>
      <c r="RES111" s="229"/>
      <c r="RET111" s="229"/>
      <c r="REU111" s="229"/>
      <c r="REV111" s="229"/>
      <c r="REW111" s="229"/>
      <c r="REX111" s="229"/>
      <c r="REY111" s="229"/>
      <c r="REZ111" s="229"/>
      <c r="RFA111" s="229"/>
      <c r="RFB111" s="229"/>
      <c r="RFC111" s="229"/>
      <c r="RFD111" s="229"/>
      <c r="RFE111" s="229"/>
      <c r="RFF111" s="229"/>
      <c r="RFG111" s="229"/>
      <c r="RFH111" s="229"/>
      <c r="RFI111" s="229"/>
      <c r="RFJ111" s="229"/>
      <c r="RFK111" s="229"/>
      <c r="RFL111" s="229"/>
      <c r="RFM111" s="229"/>
      <c r="RFN111" s="229"/>
      <c r="RFO111" s="229"/>
      <c r="RFP111" s="229"/>
      <c r="RFQ111" s="229"/>
      <c r="RFR111" s="229"/>
      <c r="RFS111" s="229"/>
      <c r="RFT111" s="229"/>
      <c r="RFU111" s="229"/>
      <c r="RFV111" s="229"/>
      <c r="RFW111" s="229"/>
      <c r="RFX111" s="229"/>
      <c r="RFY111" s="229"/>
      <c r="RFZ111" s="229"/>
      <c r="RGA111" s="229"/>
      <c r="RGB111" s="229"/>
      <c r="RGC111" s="229"/>
      <c r="RGD111" s="229"/>
      <c r="RGE111" s="229"/>
      <c r="RGF111" s="229"/>
      <c r="RGG111" s="229"/>
      <c r="RGH111" s="229"/>
      <c r="RGI111" s="229"/>
      <c r="RGJ111" s="229"/>
      <c r="RGK111" s="229"/>
      <c r="RGL111" s="229"/>
      <c r="RGM111" s="229"/>
      <c r="RGN111" s="229"/>
      <c r="RGO111" s="229"/>
      <c r="RGP111" s="229"/>
      <c r="RGQ111" s="229"/>
      <c r="RGR111" s="229"/>
      <c r="RGS111" s="229"/>
      <c r="RGT111" s="229"/>
      <c r="RGU111" s="229"/>
      <c r="RGV111" s="229"/>
      <c r="RGW111" s="229"/>
      <c r="RGX111" s="229"/>
      <c r="RGY111" s="229"/>
      <c r="RGZ111" s="229"/>
      <c r="RHA111" s="229"/>
      <c r="RHB111" s="229"/>
      <c r="RHC111" s="229"/>
      <c r="RHD111" s="229"/>
      <c r="RHE111" s="229"/>
      <c r="RHF111" s="229"/>
      <c r="RHG111" s="229"/>
      <c r="RHH111" s="229"/>
      <c r="RHI111" s="229"/>
      <c r="RHJ111" s="229"/>
      <c r="RHK111" s="229"/>
      <c r="RHL111" s="229"/>
      <c r="RHM111" s="229"/>
      <c r="RHN111" s="229"/>
      <c r="RHO111" s="229"/>
      <c r="RHP111" s="229"/>
      <c r="RHQ111" s="229"/>
      <c r="RHR111" s="229"/>
      <c r="RHS111" s="229"/>
      <c r="RHT111" s="229"/>
      <c r="RHU111" s="229"/>
      <c r="RHV111" s="229"/>
      <c r="RHW111" s="229"/>
      <c r="RHX111" s="229"/>
      <c r="RHY111" s="229"/>
      <c r="RHZ111" s="229"/>
      <c r="RIA111" s="229"/>
      <c r="RIB111" s="229"/>
      <c r="RIC111" s="229"/>
      <c r="RID111" s="229"/>
      <c r="RIE111" s="229"/>
      <c r="RIF111" s="229"/>
      <c r="RIG111" s="229"/>
      <c r="RIH111" s="229"/>
      <c r="RII111" s="229"/>
      <c r="RIJ111" s="229"/>
      <c r="RIK111" s="229"/>
      <c r="RIL111" s="229"/>
      <c r="RIM111" s="229"/>
      <c r="RIN111" s="229"/>
      <c r="RIO111" s="229"/>
      <c r="RIP111" s="229"/>
      <c r="RIQ111" s="229"/>
      <c r="RIR111" s="229"/>
      <c r="RIS111" s="229"/>
      <c r="RIT111" s="229"/>
      <c r="RIU111" s="229"/>
      <c r="RIV111" s="229"/>
      <c r="RIW111" s="229"/>
      <c r="RIX111" s="229"/>
      <c r="RIY111" s="229"/>
      <c r="RIZ111" s="229"/>
      <c r="RJA111" s="229"/>
      <c r="RJB111" s="229"/>
      <c r="RJC111" s="229"/>
      <c r="RJD111" s="229"/>
      <c r="RJE111" s="229"/>
      <c r="RJF111" s="229"/>
      <c r="RJG111" s="229"/>
      <c r="RJH111" s="229"/>
      <c r="RJI111" s="229"/>
      <c r="RJJ111" s="229"/>
      <c r="RJK111" s="229"/>
      <c r="RJL111" s="229"/>
      <c r="RJM111" s="229"/>
      <c r="RJN111" s="229"/>
      <c r="RJO111" s="229"/>
      <c r="RJP111" s="229"/>
      <c r="RJQ111" s="229"/>
      <c r="RJR111" s="229"/>
      <c r="RJS111" s="229"/>
      <c r="RJT111" s="229"/>
      <c r="RJU111" s="229"/>
      <c r="RJV111" s="229"/>
      <c r="RJW111" s="229"/>
      <c r="RJX111" s="229"/>
      <c r="RJY111" s="229"/>
      <c r="RJZ111" s="229"/>
      <c r="RKA111" s="229"/>
      <c r="RKB111" s="229"/>
      <c r="RKC111" s="229"/>
      <c r="RKD111" s="229"/>
      <c r="RKE111" s="229"/>
      <c r="RKF111" s="229"/>
      <c r="RKG111" s="229"/>
      <c r="RKH111" s="229"/>
      <c r="RKI111" s="229"/>
      <c r="RKJ111" s="229"/>
      <c r="RKK111" s="229"/>
      <c r="RKL111" s="229"/>
      <c r="RKM111" s="229"/>
      <c r="RKN111" s="229"/>
      <c r="RKO111" s="229"/>
      <c r="RKP111" s="229"/>
      <c r="RKQ111" s="229"/>
      <c r="RKR111" s="229"/>
      <c r="RKS111" s="229"/>
      <c r="RKT111" s="229"/>
      <c r="RKU111" s="229"/>
      <c r="RKV111" s="229"/>
      <c r="RKW111" s="229"/>
      <c r="RKX111" s="229"/>
      <c r="RKY111" s="229"/>
      <c r="RKZ111" s="229"/>
      <c r="RLA111" s="229"/>
      <c r="RLB111" s="229"/>
      <c r="RLC111" s="229"/>
      <c r="RLD111" s="229"/>
      <c r="RLE111" s="229"/>
      <c r="RLF111" s="229"/>
      <c r="RLG111" s="229"/>
      <c r="RLH111" s="229"/>
      <c r="RLI111" s="229"/>
      <c r="RLJ111" s="229"/>
      <c r="RLK111" s="229"/>
      <c r="RLL111" s="229"/>
      <c r="RLM111" s="229"/>
      <c r="RLN111" s="229"/>
      <c r="RLO111" s="229"/>
      <c r="RLP111" s="229"/>
      <c r="RLQ111" s="229"/>
      <c r="RLR111" s="229"/>
      <c r="RLS111" s="229"/>
      <c r="RLT111" s="229"/>
      <c r="RLU111" s="229"/>
      <c r="RLV111" s="229"/>
      <c r="RLW111" s="229"/>
      <c r="RLX111" s="229"/>
      <c r="RLY111" s="229"/>
      <c r="RLZ111" s="229"/>
      <c r="RMA111" s="229"/>
      <c r="RMB111" s="229"/>
      <c r="RMC111" s="229"/>
      <c r="RMD111" s="229"/>
      <c r="RME111" s="229"/>
      <c r="RMF111" s="229"/>
      <c r="RMG111" s="229"/>
      <c r="RMH111" s="229"/>
      <c r="RMI111" s="229"/>
      <c r="RMJ111" s="229"/>
      <c r="RMK111" s="229"/>
      <c r="RML111" s="229"/>
      <c r="RMM111" s="229"/>
      <c r="RMN111" s="229"/>
      <c r="RMO111" s="229"/>
      <c r="RMP111" s="229"/>
      <c r="RMQ111" s="229"/>
      <c r="RMR111" s="229"/>
      <c r="RMS111" s="229"/>
      <c r="RMT111" s="229"/>
      <c r="RMU111" s="229"/>
      <c r="RMV111" s="229"/>
      <c r="RMW111" s="229"/>
      <c r="RMX111" s="229"/>
      <c r="RMY111" s="229"/>
      <c r="RMZ111" s="229"/>
      <c r="RNA111" s="229"/>
      <c r="RNB111" s="229"/>
      <c r="RNC111" s="229"/>
      <c r="RND111" s="229"/>
      <c r="RNE111" s="229"/>
      <c r="RNF111" s="229"/>
      <c r="RNG111" s="229"/>
      <c r="RNH111" s="229"/>
      <c r="RNI111" s="229"/>
      <c r="RNJ111" s="229"/>
      <c r="RNK111" s="229"/>
      <c r="RNL111" s="229"/>
      <c r="RNM111" s="229"/>
      <c r="RNN111" s="229"/>
      <c r="RNO111" s="229"/>
      <c r="RNP111" s="229"/>
      <c r="RNQ111" s="229"/>
      <c r="RNR111" s="229"/>
      <c r="RNS111" s="229"/>
      <c r="RNT111" s="229"/>
      <c r="RNU111" s="229"/>
      <c r="RNV111" s="229"/>
      <c r="RNW111" s="229"/>
      <c r="RNX111" s="229"/>
      <c r="RNY111" s="229"/>
      <c r="RNZ111" s="229"/>
      <c r="ROA111" s="229"/>
      <c r="ROB111" s="229"/>
      <c r="ROC111" s="229"/>
      <c r="ROD111" s="229"/>
      <c r="ROE111" s="229"/>
      <c r="ROF111" s="229"/>
      <c r="ROG111" s="229"/>
      <c r="ROH111" s="229"/>
      <c r="ROI111" s="229"/>
      <c r="ROJ111" s="229"/>
      <c r="ROK111" s="229"/>
      <c r="ROL111" s="229"/>
      <c r="ROM111" s="229"/>
      <c r="RON111" s="229"/>
      <c r="ROO111" s="229"/>
      <c r="ROP111" s="229"/>
      <c r="ROQ111" s="229"/>
      <c r="ROR111" s="229"/>
      <c r="ROS111" s="229"/>
      <c r="ROT111" s="229"/>
      <c r="ROU111" s="229"/>
      <c r="ROV111" s="229"/>
      <c r="ROW111" s="229"/>
      <c r="ROX111" s="229"/>
      <c r="ROY111" s="229"/>
      <c r="ROZ111" s="229"/>
      <c r="RPA111" s="229"/>
      <c r="RPB111" s="229"/>
      <c r="RPC111" s="229"/>
      <c r="RPD111" s="229"/>
      <c r="RPE111" s="229"/>
      <c r="RPF111" s="229"/>
      <c r="RPG111" s="229"/>
      <c r="RPH111" s="229"/>
      <c r="RPI111" s="229"/>
      <c r="RPJ111" s="229"/>
      <c r="RPK111" s="229"/>
      <c r="RPL111" s="229"/>
      <c r="RPM111" s="229"/>
      <c r="RPN111" s="229"/>
      <c r="RPO111" s="229"/>
      <c r="RPP111" s="229"/>
      <c r="RPQ111" s="229"/>
      <c r="RPR111" s="229"/>
      <c r="RPS111" s="229"/>
      <c r="RPT111" s="229"/>
      <c r="RPU111" s="229"/>
      <c r="RPV111" s="229"/>
      <c r="RPW111" s="229"/>
      <c r="RPX111" s="229"/>
      <c r="RPY111" s="229"/>
      <c r="RPZ111" s="229"/>
      <c r="RQA111" s="229"/>
      <c r="RQB111" s="229"/>
      <c r="RQC111" s="229"/>
      <c r="RQD111" s="229"/>
      <c r="RQE111" s="229"/>
      <c r="RQF111" s="229"/>
      <c r="RQG111" s="229"/>
      <c r="RQH111" s="229"/>
      <c r="RQI111" s="229"/>
      <c r="RQJ111" s="229"/>
      <c r="RQK111" s="229"/>
      <c r="RQL111" s="229"/>
      <c r="RQM111" s="229"/>
      <c r="RQN111" s="229"/>
      <c r="RQO111" s="229"/>
      <c r="RQP111" s="229"/>
      <c r="RQQ111" s="229"/>
      <c r="RQR111" s="229"/>
      <c r="RQS111" s="229"/>
      <c r="RQT111" s="229"/>
      <c r="RQU111" s="229"/>
      <c r="RQV111" s="229"/>
      <c r="RQW111" s="229"/>
      <c r="RQX111" s="229"/>
      <c r="RQY111" s="229"/>
      <c r="RQZ111" s="229"/>
      <c r="RRA111" s="229"/>
      <c r="RRB111" s="229"/>
      <c r="RRC111" s="229"/>
      <c r="RRD111" s="229"/>
      <c r="RRE111" s="229"/>
      <c r="RRF111" s="229"/>
      <c r="RRG111" s="229"/>
      <c r="RRH111" s="229"/>
      <c r="RRI111" s="229"/>
      <c r="RRJ111" s="229"/>
      <c r="RRK111" s="229"/>
      <c r="RRL111" s="229"/>
      <c r="RRM111" s="229"/>
      <c r="RRN111" s="229"/>
      <c r="RRO111" s="229"/>
      <c r="RRP111" s="229"/>
      <c r="RRQ111" s="229"/>
      <c r="RRR111" s="229"/>
      <c r="RRS111" s="229"/>
      <c r="RRT111" s="229"/>
      <c r="RRU111" s="229"/>
      <c r="RRV111" s="229"/>
      <c r="RRW111" s="229"/>
      <c r="RRX111" s="229"/>
      <c r="RRY111" s="229"/>
      <c r="RRZ111" s="229"/>
      <c r="RSA111" s="229"/>
      <c r="RSB111" s="229"/>
      <c r="RSC111" s="229"/>
      <c r="RSD111" s="229"/>
      <c r="RSE111" s="229"/>
      <c r="RSF111" s="229"/>
      <c r="RSG111" s="229"/>
      <c r="RSH111" s="229"/>
      <c r="RSI111" s="229"/>
      <c r="RSJ111" s="229"/>
      <c r="RSK111" s="229"/>
      <c r="RSL111" s="229"/>
      <c r="RSM111" s="229"/>
      <c r="RSN111" s="229"/>
      <c r="RSO111" s="229"/>
      <c r="RSP111" s="229"/>
      <c r="RSQ111" s="229"/>
      <c r="RSR111" s="229"/>
      <c r="RSS111" s="229"/>
      <c r="RST111" s="229"/>
      <c r="RSU111" s="229"/>
      <c r="RSV111" s="229"/>
      <c r="RSW111" s="229"/>
      <c r="RSX111" s="229"/>
      <c r="RSY111" s="229"/>
      <c r="RSZ111" s="229"/>
      <c r="RTA111" s="229"/>
      <c r="RTB111" s="229"/>
      <c r="RTC111" s="229"/>
      <c r="RTD111" s="229"/>
      <c r="RTE111" s="229"/>
      <c r="RTF111" s="229"/>
      <c r="RTG111" s="229"/>
      <c r="RTH111" s="229"/>
      <c r="RTI111" s="229"/>
      <c r="RTJ111" s="229"/>
      <c r="RTK111" s="229"/>
      <c r="RTL111" s="229"/>
      <c r="RTM111" s="229"/>
      <c r="RTN111" s="229"/>
      <c r="RTO111" s="229"/>
      <c r="RTP111" s="229"/>
      <c r="RTQ111" s="229"/>
      <c r="RTR111" s="229"/>
      <c r="RTS111" s="229"/>
      <c r="RTT111" s="229"/>
      <c r="RTU111" s="229"/>
      <c r="RTV111" s="229"/>
      <c r="RTW111" s="229"/>
      <c r="RTX111" s="229"/>
      <c r="RTY111" s="229"/>
      <c r="RTZ111" s="229"/>
      <c r="RUA111" s="229"/>
      <c r="RUB111" s="229"/>
      <c r="RUC111" s="229"/>
      <c r="RUD111" s="229"/>
      <c r="RUE111" s="229"/>
      <c r="RUF111" s="229"/>
      <c r="RUG111" s="229"/>
      <c r="RUH111" s="229"/>
      <c r="RUI111" s="229"/>
      <c r="RUJ111" s="229"/>
      <c r="RUK111" s="229"/>
      <c r="RUL111" s="229"/>
      <c r="RUM111" s="229"/>
      <c r="RUN111" s="229"/>
      <c r="RUO111" s="229"/>
      <c r="RUP111" s="229"/>
      <c r="RUQ111" s="229"/>
      <c r="RUR111" s="229"/>
      <c r="RUS111" s="229"/>
      <c r="RUT111" s="229"/>
      <c r="RUU111" s="229"/>
      <c r="RUV111" s="229"/>
      <c r="RUW111" s="229"/>
      <c r="RUX111" s="229"/>
      <c r="RUY111" s="229"/>
      <c r="RUZ111" s="229"/>
      <c r="RVA111" s="229"/>
      <c r="RVB111" s="229"/>
      <c r="RVC111" s="229"/>
      <c r="RVD111" s="229"/>
      <c r="RVE111" s="229"/>
      <c r="RVF111" s="229"/>
      <c r="RVG111" s="229"/>
      <c r="RVH111" s="229"/>
      <c r="RVI111" s="229"/>
      <c r="RVJ111" s="229"/>
      <c r="RVK111" s="229"/>
      <c r="RVL111" s="229"/>
      <c r="RVM111" s="229"/>
      <c r="RVN111" s="229"/>
      <c r="RVO111" s="229"/>
      <c r="RVP111" s="229"/>
      <c r="RVQ111" s="229"/>
      <c r="RVR111" s="229"/>
      <c r="RVS111" s="229"/>
      <c r="RVT111" s="229"/>
      <c r="RVU111" s="229"/>
      <c r="RVV111" s="229"/>
      <c r="RVW111" s="229"/>
      <c r="RVX111" s="229"/>
      <c r="RVY111" s="229"/>
      <c r="RVZ111" s="229"/>
      <c r="RWA111" s="229"/>
      <c r="RWB111" s="229"/>
      <c r="RWC111" s="229"/>
      <c r="RWD111" s="229"/>
      <c r="RWE111" s="229"/>
      <c r="RWF111" s="229"/>
      <c r="RWG111" s="229"/>
      <c r="RWH111" s="229"/>
      <c r="RWI111" s="229"/>
      <c r="RWJ111" s="229"/>
      <c r="RWK111" s="229"/>
      <c r="RWL111" s="229"/>
      <c r="RWM111" s="229"/>
      <c r="RWN111" s="229"/>
      <c r="RWO111" s="229"/>
      <c r="RWP111" s="229"/>
      <c r="RWQ111" s="229"/>
      <c r="RWR111" s="229"/>
      <c r="RWS111" s="229"/>
      <c r="RWT111" s="229"/>
      <c r="RWU111" s="229"/>
      <c r="RWV111" s="229"/>
      <c r="RWW111" s="229"/>
      <c r="RWX111" s="229"/>
      <c r="RWY111" s="229"/>
      <c r="RWZ111" s="229"/>
      <c r="RXA111" s="229"/>
      <c r="RXB111" s="229"/>
      <c r="RXC111" s="229"/>
      <c r="RXD111" s="229"/>
      <c r="RXE111" s="229"/>
      <c r="RXF111" s="229"/>
      <c r="RXG111" s="229"/>
      <c r="RXH111" s="229"/>
      <c r="RXI111" s="229"/>
      <c r="RXJ111" s="229"/>
      <c r="RXK111" s="229"/>
      <c r="RXL111" s="229"/>
      <c r="RXM111" s="229"/>
      <c r="RXN111" s="229"/>
      <c r="RXO111" s="229"/>
      <c r="RXP111" s="229"/>
      <c r="RXQ111" s="229"/>
      <c r="RXR111" s="229"/>
      <c r="RXS111" s="229"/>
      <c r="RXT111" s="229"/>
      <c r="RXU111" s="229"/>
      <c r="RXV111" s="229"/>
      <c r="RXW111" s="229"/>
      <c r="RXX111" s="229"/>
      <c r="RXY111" s="229"/>
      <c r="RXZ111" s="229"/>
      <c r="RYA111" s="229"/>
      <c r="RYB111" s="229"/>
      <c r="RYC111" s="229"/>
      <c r="RYD111" s="229"/>
      <c r="RYE111" s="229"/>
      <c r="RYF111" s="229"/>
      <c r="RYG111" s="229"/>
      <c r="RYH111" s="229"/>
      <c r="RYI111" s="229"/>
      <c r="RYJ111" s="229"/>
      <c r="RYK111" s="229"/>
      <c r="RYL111" s="229"/>
      <c r="RYM111" s="229"/>
      <c r="RYN111" s="229"/>
      <c r="RYO111" s="229"/>
      <c r="RYP111" s="229"/>
      <c r="RYQ111" s="229"/>
      <c r="RYR111" s="229"/>
      <c r="RYS111" s="229"/>
      <c r="RYT111" s="229"/>
      <c r="RYU111" s="229"/>
      <c r="RYV111" s="229"/>
      <c r="RYW111" s="229"/>
      <c r="RYX111" s="229"/>
      <c r="RYY111" s="229"/>
      <c r="RYZ111" s="229"/>
      <c r="RZA111" s="229"/>
      <c r="RZB111" s="229"/>
      <c r="RZC111" s="229"/>
      <c r="RZD111" s="229"/>
      <c r="RZE111" s="229"/>
      <c r="RZF111" s="229"/>
      <c r="RZG111" s="229"/>
      <c r="RZH111" s="229"/>
      <c r="RZI111" s="229"/>
      <c r="RZJ111" s="229"/>
      <c r="RZK111" s="229"/>
      <c r="RZL111" s="229"/>
      <c r="RZM111" s="229"/>
      <c r="RZN111" s="229"/>
      <c r="RZO111" s="229"/>
      <c r="RZP111" s="229"/>
      <c r="RZQ111" s="229"/>
      <c r="RZR111" s="229"/>
      <c r="RZS111" s="229"/>
      <c r="RZT111" s="229"/>
      <c r="RZU111" s="229"/>
      <c r="RZV111" s="229"/>
      <c r="RZW111" s="229"/>
      <c r="RZX111" s="229"/>
      <c r="RZY111" s="229"/>
      <c r="RZZ111" s="229"/>
      <c r="SAA111" s="229"/>
      <c r="SAB111" s="229"/>
      <c r="SAC111" s="229"/>
      <c r="SAD111" s="229"/>
      <c r="SAE111" s="229"/>
      <c r="SAF111" s="229"/>
      <c r="SAG111" s="229"/>
      <c r="SAH111" s="229"/>
      <c r="SAI111" s="229"/>
      <c r="SAJ111" s="229"/>
      <c r="SAK111" s="229"/>
      <c r="SAL111" s="229"/>
      <c r="SAM111" s="229"/>
      <c r="SAN111" s="229"/>
      <c r="SAO111" s="229"/>
      <c r="SAP111" s="229"/>
      <c r="SAQ111" s="229"/>
      <c r="SAR111" s="229"/>
      <c r="SAS111" s="229"/>
      <c r="SAT111" s="229"/>
      <c r="SAU111" s="229"/>
      <c r="SAV111" s="229"/>
      <c r="SAW111" s="229"/>
      <c r="SAX111" s="229"/>
      <c r="SAY111" s="229"/>
      <c r="SAZ111" s="229"/>
      <c r="SBA111" s="229"/>
      <c r="SBB111" s="229"/>
      <c r="SBC111" s="229"/>
      <c r="SBD111" s="229"/>
      <c r="SBE111" s="229"/>
      <c r="SBF111" s="229"/>
      <c r="SBG111" s="229"/>
      <c r="SBH111" s="229"/>
      <c r="SBI111" s="229"/>
      <c r="SBJ111" s="229"/>
      <c r="SBK111" s="229"/>
      <c r="SBL111" s="229"/>
      <c r="SBM111" s="229"/>
      <c r="SBN111" s="229"/>
      <c r="SBO111" s="229"/>
      <c r="SBP111" s="229"/>
      <c r="SBQ111" s="229"/>
      <c r="SBR111" s="229"/>
      <c r="SBS111" s="229"/>
      <c r="SBT111" s="229"/>
      <c r="SBU111" s="229"/>
      <c r="SBV111" s="229"/>
      <c r="SBW111" s="229"/>
      <c r="SBX111" s="229"/>
      <c r="SBY111" s="229"/>
      <c r="SBZ111" s="229"/>
      <c r="SCA111" s="229"/>
      <c r="SCB111" s="229"/>
      <c r="SCC111" s="229"/>
      <c r="SCD111" s="229"/>
      <c r="SCE111" s="229"/>
      <c r="SCF111" s="229"/>
      <c r="SCG111" s="229"/>
      <c r="SCH111" s="229"/>
      <c r="SCI111" s="229"/>
      <c r="SCJ111" s="229"/>
      <c r="SCK111" s="229"/>
      <c r="SCL111" s="229"/>
      <c r="SCM111" s="229"/>
      <c r="SCN111" s="229"/>
      <c r="SCO111" s="229"/>
      <c r="SCP111" s="229"/>
      <c r="SCQ111" s="229"/>
      <c r="SCR111" s="229"/>
      <c r="SCS111" s="229"/>
      <c r="SCT111" s="229"/>
      <c r="SCU111" s="229"/>
      <c r="SCV111" s="229"/>
      <c r="SCW111" s="229"/>
      <c r="SCX111" s="229"/>
      <c r="SCY111" s="229"/>
      <c r="SCZ111" s="229"/>
      <c r="SDA111" s="229"/>
      <c r="SDB111" s="229"/>
      <c r="SDC111" s="229"/>
      <c r="SDD111" s="229"/>
      <c r="SDE111" s="229"/>
      <c r="SDF111" s="229"/>
      <c r="SDG111" s="229"/>
      <c r="SDH111" s="229"/>
      <c r="SDI111" s="229"/>
      <c r="SDJ111" s="229"/>
      <c r="SDK111" s="229"/>
      <c r="SDL111" s="229"/>
      <c r="SDM111" s="229"/>
      <c r="SDN111" s="229"/>
      <c r="SDO111" s="229"/>
      <c r="SDP111" s="229"/>
      <c r="SDQ111" s="229"/>
      <c r="SDR111" s="229"/>
      <c r="SDS111" s="229"/>
      <c r="SDT111" s="229"/>
      <c r="SDU111" s="229"/>
      <c r="SDV111" s="229"/>
      <c r="SDW111" s="229"/>
      <c r="SDX111" s="229"/>
      <c r="SDY111" s="229"/>
      <c r="SDZ111" s="229"/>
      <c r="SEA111" s="229"/>
      <c r="SEB111" s="229"/>
      <c r="SEC111" s="229"/>
      <c r="SED111" s="229"/>
      <c r="SEE111" s="229"/>
      <c r="SEF111" s="229"/>
      <c r="SEG111" s="229"/>
      <c r="SEH111" s="229"/>
      <c r="SEI111" s="229"/>
      <c r="SEJ111" s="229"/>
      <c r="SEK111" s="229"/>
      <c r="SEL111" s="229"/>
      <c r="SEM111" s="229"/>
      <c r="SEN111" s="229"/>
      <c r="SEO111" s="229"/>
      <c r="SEP111" s="229"/>
      <c r="SEQ111" s="229"/>
      <c r="SER111" s="229"/>
      <c r="SES111" s="229"/>
      <c r="SET111" s="229"/>
      <c r="SEU111" s="229"/>
      <c r="SEV111" s="229"/>
      <c r="SEW111" s="229"/>
      <c r="SEX111" s="229"/>
      <c r="SEY111" s="229"/>
      <c r="SEZ111" s="229"/>
      <c r="SFA111" s="229"/>
      <c r="SFB111" s="229"/>
      <c r="SFC111" s="229"/>
      <c r="SFD111" s="229"/>
      <c r="SFE111" s="229"/>
      <c r="SFF111" s="229"/>
      <c r="SFG111" s="229"/>
      <c r="SFH111" s="229"/>
      <c r="SFI111" s="229"/>
      <c r="SFJ111" s="229"/>
      <c r="SFK111" s="229"/>
      <c r="SFL111" s="229"/>
      <c r="SFM111" s="229"/>
      <c r="SFN111" s="229"/>
      <c r="SFO111" s="229"/>
      <c r="SFP111" s="229"/>
      <c r="SFQ111" s="229"/>
      <c r="SFR111" s="229"/>
      <c r="SFS111" s="229"/>
      <c r="SFT111" s="229"/>
      <c r="SFU111" s="229"/>
      <c r="SFV111" s="229"/>
      <c r="SFW111" s="229"/>
      <c r="SFX111" s="229"/>
      <c r="SFY111" s="229"/>
      <c r="SFZ111" s="229"/>
      <c r="SGA111" s="229"/>
      <c r="SGB111" s="229"/>
      <c r="SGC111" s="229"/>
      <c r="SGD111" s="229"/>
      <c r="SGE111" s="229"/>
      <c r="SGF111" s="229"/>
      <c r="SGG111" s="229"/>
      <c r="SGH111" s="229"/>
      <c r="SGI111" s="229"/>
      <c r="SGJ111" s="229"/>
      <c r="SGK111" s="229"/>
      <c r="SGL111" s="229"/>
      <c r="SGM111" s="229"/>
      <c r="SGN111" s="229"/>
      <c r="SGO111" s="229"/>
      <c r="SGP111" s="229"/>
      <c r="SGQ111" s="229"/>
      <c r="SGR111" s="229"/>
      <c r="SGS111" s="229"/>
      <c r="SGT111" s="229"/>
      <c r="SGU111" s="229"/>
      <c r="SGV111" s="229"/>
      <c r="SGW111" s="229"/>
      <c r="SGX111" s="229"/>
      <c r="SGY111" s="229"/>
      <c r="SGZ111" s="229"/>
      <c r="SHA111" s="229"/>
      <c r="SHB111" s="229"/>
      <c r="SHC111" s="229"/>
      <c r="SHD111" s="229"/>
      <c r="SHE111" s="229"/>
      <c r="SHF111" s="229"/>
      <c r="SHG111" s="229"/>
      <c r="SHH111" s="229"/>
      <c r="SHI111" s="229"/>
      <c r="SHJ111" s="229"/>
      <c r="SHK111" s="229"/>
      <c r="SHL111" s="229"/>
      <c r="SHM111" s="229"/>
      <c r="SHN111" s="229"/>
      <c r="SHO111" s="229"/>
      <c r="SHP111" s="229"/>
      <c r="SHQ111" s="229"/>
      <c r="SHR111" s="229"/>
      <c r="SHS111" s="229"/>
      <c r="SHT111" s="229"/>
      <c r="SHU111" s="229"/>
      <c r="SHV111" s="229"/>
      <c r="SHW111" s="229"/>
      <c r="SHX111" s="229"/>
      <c r="SHY111" s="229"/>
      <c r="SHZ111" s="229"/>
      <c r="SIA111" s="229"/>
      <c r="SIB111" s="229"/>
      <c r="SIC111" s="229"/>
      <c r="SID111" s="229"/>
      <c r="SIE111" s="229"/>
      <c r="SIF111" s="229"/>
      <c r="SIG111" s="229"/>
      <c r="SIH111" s="229"/>
      <c r="SII111" s="229"/>
      <c r="SIJ111" s="229"/>
      <c r="SIK111" s="229"/>
      <c r="SIL111" s="229"/>
      <c r="SIM111" s="229"/>
      <c r="SIN111" s="229"/>
      <c r="SIO111" s="229"/>
      <c r="SIP111" s="229"/>
      <c r="SIQ111" s="229"/>
      <c r="SIR111" s="229"/>
      <c r="SIS111" s="229"/>
      <c r="SIT111" s="229"/>
      <c r="SIU111" s="229"/>
      <c r="SIV111" s="229"/>
      <c r="SIW111" s="229"/>
      <c r="SIX111" s="229"/>
      <c r="SIY111" s="229"/>
      <c r="SIZ111" s="229"/>
      <c r="SJA111" s="229"/>
      <c r="SJB111" s="229"/>
      <c r="SJC111" s="229"/>
      <c r="SJD111" s="229"/>
      <c r="SJE111" s="229"/>
      <c r="SJF111" s="229"/>
      <c r="SJG111" s="229"/>
      <c r="SJH111" s="229"/>
      <c r="SJI111" s="229"/>
      <c r="SJJ111" s="229"/>
      <c r="SJK111" s="229"/>
      <c r="SJL111" s="229"/>
      <c r="SJM111" s="229"/>
      <c r="SJN111" s="229"/>
      <c r="SJO111" s="229"/>
      <c r="SJP111" s="229"/>
      <c r="SJQ111" s="229"/>
      <c r="SJR111" s="229"/>
      <c r="SJS111" s="229"/>
      <c r="SJT111" s="229"/>
      <c r="SJU111" s="229"/>
      <c r="SJV111" s="229"/>
      <c r="SJW111" s="229"/>
      <c r="SJX111" s="229"/>
      <c r="SJY111" s="229"/>
      <c r="SJZ111" s="229"/>
      <c r="SKA111" s="229"/>
      <c r="SKB111" s="229"/>
      <c r="SKC111" s="229"/>
      <c r="SKD111" s="229"/>
      <c r="SKE111" s="229"/>
      <c r="SKF111" s="229"/>
      <c r="SKG111" s="229"/>
      <c r="SKH111" s="229"/>
      <c r="SKI111" s="229"/>
      <c r="SKJ111" s="229"/>
      <c r="SKK111" s="229"/>
      <c r="SKL111" s="229"/>
      <c r="SKM111" s="229"/>
      <c r="SKN111" s="229"/>
      <c r="SKO111" s="229"/>
      <c r="SKP111" s="229"/>
      <c r="SKQ111" s="229"/>
      <c r="SKR111" s="229"/>
      <c r="SKS111" s="229"/>
      <c r="SKT111" s="229"/>
      <c r="SKU111" s="229"/>
      <c r="SKV111" s="229"/>
      <c r="SKW111" s="229"/>
      <c r="SKX111" s="229"/>
      <c r="SKY111" s="229"/>
      <c r="SKZ111" s="229"/>
      <c r="SLA111" s="229"/>
      <c r="SLB111" s="229"/>
      <c r="SLC111" s="229"/>
      <c r="SLD111" s="229"/>
      <c r="SLE111" s="229"/>
      <c r="SLF111" s="229"/>
      <c r="SLG111" s="229"/>
      <c r="SLH111" s="229"/>
      <c r="SLI111" s="229"/>
      <c r="SLJ111" s="229"/>
      <c r="SLK111" s="229"/>
      <c r="SLL111" s="229"/>
      <c r="SLM111" s="229"/>
      <c r="SLN111" s="229"/>
      <c r="SLO111" s="229"/>
      <c r="SLP111" s="229"/>
      <c r="SLQ111" s="229"/>
      <c r="SLR111" s="229"/>
      <c r="SLS111" s="229"/>
      <c r="SLT111" s="229"/>
      <c r="SLU111" s="229"/>
      <c r="SLV111" s="229"/>
      <c r="SLW111" s="229"/>
      <c r="SLX111" s="229"/>
      <c r="SLY111" s="229"/>
      <c r="SLZ111" s="229"/>
      <c r="SMA111" s="229"/>
      <c r="SMB111" s="229"/>
      <c r="SMC111" s="229"/>
      <c r="SMD111" s="229"/>
      <c r="SME111" s="229"/>
      <c r="SMF111" s="229"/>
      <c r="SMG111" s="229"/>
      <c r="SMH111" s="229"/>
      <c r="SMI111" s="229"/>
      <c r="SMJ111" s="229"/>
      <c r="SMK111" s="229"/>
      <c r="SML111" s="229"/>
      <c r="SMM111" s="229"/>
      <c r="SMN111" s="229"/>
      <c r="SMO111" s="229"/>
      <c r="SMP111" s="229"/>
      <c r="SMQ111" s="229"/>
      <c r="SMR111" s="229"/>
      <c r="SMS111" s="229"/>
      <c r="SMT111" s="229"/>
      <c r="SMU111" s="229"/>
      <c r="SMV111" s="229"/>
      <c r="SMW111" s="229"/>
      <c r="SMX111" s="229"/>
      <c r="SMY111" s="229"/>
      <c r="SMZ111" s="229"/>
      <c r="SNA111" s="229"/>
      <c r="SNB111" s="229"/>
      <c r="SNC111" s="229"/>
      <c r="SND111" s="229"/>
      <c r="SNE111" s="229"/>
      <c r="SNF111" s="229"/>
      <c r="SNG111" s="229"/>
      <c r="SNH111" s="229"/>
      <c r="SNI111" s="229"/>
      <c r="SNJ111" s="229"/>
      <c r="SNK111" s="229"/>
      <c r="SNL111" s="229"/>
      <c r="SNM111" s="229"/>
      <c r="SNN111" s="229"/>
      <c r="SNO111" s="229"/>
      <c r="SNP111" s="229"/>
      <c r="SNQ111" s="229"/>
      <c r="SNR111" s="229"/>
      <c r="SNS111" s="229"/>
      <c r="SNT111" s="229"/>
      <c r="SNU111" s="229"/>
      <c r="SNV111" s="229"/>
      <c r="SNW111" s="229"/>
      <c r="SNX111" s="229"/>
      <c r="SNY111" s="229"/>
      <c r="SNZ111" s="229"/>
      <c r="SOA111" s="229"/>
      <c r="SOB111" s="229"/>
      <c r="SOC111" s="229"/>
      <c r="SOD111" s="229"/>
      <c r="SOE111" s="229"/>
      <c r="SOF111" s="229"/>
      <c r="SOG111" s="229"/>
      <c r="SOH111" s="229"/>
      <c r="SOI111" s="229"/>
      <c r="SOJ111" s="229"/>
      <c r="SOK111" s="229"/>
      <c r="SOL111" s="229"/>
      <c r="SOM111" s="229"/>
      <c r="SON111" s="229"/>
      <c r="SOO111" s="229"/>
      <c r="SOP111" s="229"/>
      <c r="SOQ111" s="229"/>
      <c r="SOR111" s="229"/>
      <c r="SOS111" s="229"/>
      <c r="SOT111" s="229"/>
      <c r="SOU111" s="229"/>
      <c r="SOV111" s="229"/>
      <c r="SOW111" s="229"/>
      <c r="SOX111" s="229"/>
      <c r="SOY111" s="229"/>
      <c r="SOZ111" s="229"/>
      <c r="SPA111" s="229"/>
      <c r="SPB111" s="229"/>
      <c r="SPC111" s="229"/>
      <c r="SPD111" s="229"/>
      <c r="SPE111" s="229"/>
      <c r="SPF111" s="229"/>
      <c r="SPG111" s="229"/>
      <c r="SPH111" s="229"/>
      <c r="SPI111" s="229"/>
      <c r="SPJ111" s="229"/>
      <c r="SPK111" s="229"/>
      <c r="SPL111" s="229"/>
      <c r="SPM111" s="229"/>
      <c r="SPN111" s="229"/>
      <c r="SPO111" s="229"/>
      <c r="SPP111" s="229"/>
      <c r="SPQ111" s="229"/>
      <c r="SPR111" s="229"/>
      <c r="SPS111" s="229"/>
      <c r="SPT111" s="229"/>
      <c r="SPU111" s="229"/>
      <c r="SPV111" s="229"/>
      <c r="SPW111" s="229"/>
      <c r="SPX111" s="229"/>
      <c r="SPY111" s="229"/>
      <c r="SPZ111" s="229"/>
      <c r="SQA111" s="229"/>
      <c r="SQB111" s="229"/>
      <c r="SQC111" s="229"/>
      <c r="SQD111" s="229"/>
      <c r="SQE111" s="229"/>
      <c r="SQF111" s="229"/>
      <c r="SQG111" s="229"/>
      <c r="SQH111" s="229"/>
      <c r="SQI111" s="229"/>
      <c r="SQJ111" s="229"/>
      <c r="SQK111" s="229"/>
      <c r="SQL111" s="229"/>
      <c r="SQM111" s="229"/>
      <c r="SQN111" s="229"/>
      <c r="SQO111" s="229"/>
      <c r="SQP111" s="229"/>
      <c r="SQQ111" s="229"/>
      <c r="SQR111" s="229"/>
      <c r="SQS111" s="229"/>
      <c r="SQT111" s="229"/>
      <c r="SQU111" s="229"/>
      <c r="SQV111" s="229"/>
      <c r="SQW111" s="229"/>
      <c r="SQX111" s="229"/>
      <c r="SQY111" s="229"/>
      <c r="SQZ111" s="229"/>
      <c r="SRA111" s="229"/>
      <c r="SRB111" s="229"/>
      <c r="SRC111" s="229"/>
      <c r="SRD111" s="229"/>
      <c r="SRE111" s="229"/>
      <c r="SRF111" s="229"/>
      <c r="SRG111" s="229"/>
      <c r="SRH111" s="229"/>
      <c r="SRI111" s="229"/>
      <c r="SRJ111" s="229"/>
      <c r="SRK111" s="229"/>
      <c r="SRL111" s="229"/>
      <c r="SRM111" s="229"/>
      <c r="SRN111" s="229"/>
      <c r="SRO111" s="229"/>
      <c r="SRP111" s="229"/>
      <c r="SRQ111" s="229"/>
      <c r="SRR111" s="229"/>
      <c r="SRS111" s="229"/>
      <c r="SRT111" s="229"/>
      <c r="SRU111" s="229"/>
      <c r="SRV111" s="229"/>
      <c r="SRW111" s="229"/>
      <c r="SRX111" s="229"/>
      <c r="SRY111" s="229"/>
      <c r="SRZ111" s="229"/>
      <c r="SSA111" s="229"/>
      <c r="SSB111" s="229"/>
      <c r="SSC111" s="229"/>
      <c r="SSD111" s="229"/>
      <c r="SSE111" s="229"/>
      <c r="SSF111" s="229"/>
      <c r="SSG111" s="229"/>
      <c r="SSH111" s="229"/>
      <c r="SSI111" s="229"/>
      <c r="SSJ111" s="229"/>
      <c r="SSK111" s="229"/>
      <c r="SSL111" s="229"/>
      <c r="SSM111" s="229"/>
      <c r="SSN111" s="229"/>
      <c r="SSO111" s="229"/>
      <c r="SSP111" s="229"/>
      <c r="SSQ111" s="229"/>
      <c r="SSR111" s="229"/>
      <c r="SSS111" s="229"/>
      <c r="SST111" s="229"/>
      <c r="SSU111" s="229"/>
      <c r="SSV111" s="229"/>
      <c r="SSW111" s="229"/>
      <c r="SSX111" s="229"/>
      <c r="SSY111" s="229"/>
      <c r="SSZ111" s="229"/>
      <c r="STA111" s="229"/>
      <c r="STB111" s="229"/>
      <c r="STC111" s="229"/>
      <c r="STD111" s="229"/>
      <c r="STE111" s="229"/>
      <c r="STF111" s="229"/>
      <c r="STG111" s="229"/>
      <c r="STH111" s="229"/>
      <c r="STI111" s="229"/>
      <c r="STJ111" s="229"/>
      <c r="STK111" s="229"/>
      <c r="STL111" s="229"/>
      <c r="STM111" s="229"/>
      <c r="STN111" s="229"/>
      <c r="STO111" s="229"/>
      <c r="STP111" s="229"/>
      <c r="STQ111" s="229"/>
      <c r="STR111" s="229"/>
      <c r="STS111" s="229"/>
      <c r="STT111" s="229"/>
      <c r="STU111" s="229"/>
      <c r="STV111" s="229"/>
      <c r="STW111" s="229"/>
      <c r="STX111" s="229"/>
      <c r="STY111" s="229"/>
      <c r="STZ111" s="229"/>
      <c r="SUA111" s="229"/>
      <c r="SUB111" s="229"/>
      <c r="SUC111" s="229"/>
      <c r="SUD111" s="229"/>
      <c r="SUE111" s="229"/>
      <c r="SUF111" s="229"/>
      <c r="SUG111" s="229"/>
      <c r="SUH111" s="229"/>
      <c r="SUI111" s="229"/>
      <c r="SUJ111" s="229"/>
      <c r="SUK111" s="229"/>
      <c r="SUL111" s="229"/>
      <c r="SUM111" s="229"/>
      <c r="SUN111" s="229"/>
      <c r="SUO111" s="229"/>
      <c r="SUP111" s="229"/>
      <c r="SUQ111" s="229"/>
      <c r="SUR111" s="229"/>
      <c r="SUS111" s="229"/>
      <c r="SUT111" s="229"/>
      <c r="SUU111" s="229"/>
      <c r="SUV111" s="229"/>
      <c r="SUW111" s="229"/>
      <c r="SUX111" s="229"/>
      <c r="SUY111" s="229"/>
      <c r="SUZ111" s="229"/>
      <c r="SVA111" s="229"/>
      <c r="SVB111" s="229"/>
      <c r="SVC111" s="229"/>
      <c r="SVD111" s="229"/>
      <c r="SVE111" s="229"/>
      <c r="SVF111" s="229"/>
      <c r="SVG111" s="229"/>
      <c r="SVH111" s="229"/>
      <c r="SVI111" s="229"/>
      <c r="SVJ111" s="229"/>
      <c r="SVK111" s="229"/>
      <c r="SVL111" s="229"/>
      <c r="SVM111" s="229"/>
      <c r="SVN111" s="229"/>
      <c r="SVO111" s="229"/>
      <c r="SVP111" s="229"/>
      <c r="SVQ111" s="229"/>
      <c r="SVR111" s="229"/>
      <c r="SVS111" s="229"/>
      <c r="SVT111" s="229"/>
      <c r="SVU111" s="229"/>
      <c r="SVV111" s="229"/>
      <c r="SVW111" s="229"/>
      <c r="SVX111" s="229"/>
      <c r="SVY111" s="229"/>
      <c r="SVZ111" s="229"/>
      <c r="SWA111" s="229"/>
      <c r="SWB111" s="229"/>
      <c r="SWC111" s="229"/>
      <c r="SWD111" s="229"/>
      <c r="SWE111" s="229"/>
      <c r="SWF111" s="229"/>
      <c r="SWG111" s="229"/>
      <c r="SWH111" s="229"/>
      <c r="SWI111" s="229"/>
      <c r="SWJ111" s="229"/>
      <c r="SWK111" s="229"/>
      <c r="SWL111" s="229"/>
      <c r="SWM111" s="229"/>
      <c r="SWN111" s="229"/>
      <c r="SWO111" s="229"/>
      <c r="SWP111" s="229"/>
      <c r="SWQ111" s="229"/>
      <c r="SWR111" s="229"/>
      <c r="SWS111" s="229"/>
      <c r="SWT111" s="229"/>
      <c r="SWU111" s="229"/>
      <c r="SWV111" s="229"/>
      <c r="SWW111" s="229"/>
      <c r="SWX111" s="229"/>
      <c r="SWY111" s="229"/>
      <c r="SWZ111" s="229"/>
      <c r="SXA111" s="229"/>
      <c r="SXB111" s="229"/>
      <c r="SXC111" s="229"/>
      <c r="SXD111" s="229"/>
      <c r="SXE111" s="229"/>
      <c r="SXF111" s="229"/>
      <c r="SXG111" s="229"/>
      <c r="SXH111" s="229"/>
      <c r="SXI111" s="229"/>
      <c r="SXJ111" s="229"/>
      <c r="SXK111" s="229"/>
      <c r="SXL111" s="229"/>
      <c r="SXM111" s="229"/>
      <c r="SXN111" s="229"/>
      <c r="SXO111" s="229"/>
      <c r="SXP111" s="229"/>
      <c r="SXQ111" s="229"/>
      <c r="SXR111" s="229"/>
      <c r="SXS111" s="229"/>
      <c r="SXT111" s="229"/>
      <c r="SXU111" s="229"/>
      <c r="SXV111" s="229"/>
      <c r="SXW111" s="229"/>
      <c r="SXX111" s="229"/>
      <c r="SXY111" s="229"/>
      <c r="SXZ111" s="229"/>
      <c r="SYA111" s="229"/>
      <c r="SYB111" s="229"/>
      <c r="SYC111" s="229"/>
      <c r="SYD111" s="229"/>
      <c r="SYE111" s="229"/>
      <c r="SYF111" s="229"/>
      <c r="SYG111" s="229"/>
      <c r="SYH111" s="229"/>
      <c r="SYI111" s="229"/>
      <c r="SYJ111" s="229"/>
      <c r="SYK111" s="229"/>
      <c r="SYL111" s="229"/>
      <c r="SYM111" s="229"/>
      <c r="SYN111" s="229"/>
      <c r="SYO111" s="229"/>
      <c r="SYP111" s="229"/>
      <c r="SYQ111" s="229"/>
      <c r="SYR111" s="229"/>
      <c r="SYS111" s="229"/>
      <c r="SYT111" s="229"/>
      <c r="SYU111" s="229"/>
      <c r="SYV111" s="229"/>
      <c r="SYW111" s="229"/>
      <c r="SYX111" s="229"/>
      <c r="SYY111" s="229"/>
      <c r="SYZ111" s="229"/>
      <c r="SZA111" s="229"/>
      <c r="SZB111" s="229"/>
      <c r="SZC111" s="229"/>
      <c r="SZD111" s="229"/>
      <c r="SZE111" s="229"/>
      <c r="SZF111" s="229"/>
      <c r="SZG111" s="229"/>
      <c r="SZH111" s="229"/>
      <c r="SZI111" s="229"/>
      <c r="SZJ111" s="229"/>
      <c r="SZK111" s="229"/>
      <c r="SZL111" s="229"/>
      <c r="SZM111" s="229"/>
      <c r="SZN111" s="229"/>
      <c r="SZO111" s="229"/>
      <c r="SZP111" s="229"/>
      <c r="SZQ111" s="229"/>
      <c r="SZR111" s="229"/>
      <c r="SZS111" s="229"/>
      <c r="SZT111" s="229"/>
      <c r="SZU111" s="229"/>
      <c r="SZV111" s="229"/>
      <c r="SZW111" s="229"/>
      <c r="SZX111" s="229"/>
      <c r="SZY111" s="229"/>
      <c r="SZZ111" s="229"/>
      <c r="TAA111" s="229"/>
      <c r="TAB111" s="229"/>
      <c r="TAC111" s="229"/>
      <c r="TAD111" s="229"/>
      <c r="TAE111" s="229"/>
      <c r="TAF111" s="229"/>
      <c r="TAG111" s="229"/>
      <c r="TAH111" s="229"/>
      <c r="TAI111" s="229"/>
      <c r="TAJ111" s="229"/>
      <c r="TAK111" s="229"/>
      <c r="TAL111" s="229"/>
      <c r="TAM111" s="229"/>
      <c r="TAN111" s="229"/>
      <c r="TAO111" s="229"/>
      <c r="TAP111" s="229"/>
      <c r="TAQ111" s="229"/>
      <c r="TAR111" s="229"/>
      <c r="TAS111" s="229"/>
      <c r="TAT111" s="229"/>
      <c r="TAU111" s="229"/>
      <c r="TAV111" s="229"/>
      <c r="TAW111" s="229"/>
      <c r="TAX111" s="229"/>
      <c r="TAY111" s="229"/>
      <c r="TAZ111" s="229"/>
      <c r="TBA111" s="229"/>
      <c r="TBB111" s="229"/>
      <c r="TBC111" s="229"/>
      <c r="TBD111" s="229"/>
      <c r="TBE111" s="229"/>
      <c r="TBF111" s="229"/>
      <c r="TBG111" s="229"/>
      <c r="TBH111" s="229"/>
      <c r="TBI111" s="229"/>
      <c r="TBJ111" s="229"/>
      <c r="TBK111" s="229"/>
      <c r="TBL111" s="229"/>
      <c r="TBM111" s="229"/>
      <c r="TBN111" s="229"/>
      <c r="TBO111" s="229"/>
      <c r="TBP111" s="229"/>
      <c r="TBQ111" s="229"/>
      <c r="TBR111" s="229"/>
      <c r="TBS111" s="229"/>
      <c r="TBT111" s="229"/>
      <c r="TBU111" s="229"/>
      <c r="TBV111" s="229"/>
      <c r="TBW111" s="229"/>
      <c r="TBX111" s="229"/>
      <c r="TBY111" s="229"/>
      <c r="TBZ111" s="229"/>
      <c r="TCA111" s="229"/>
      <c r="TCB111" s="229"/>
      <c r="TCC111" s="229"/>
      <c r="TCD111" s="229"/>
      <c r="TCE111" s="229"/>
      <c r="TCF111" s="229"/>
      <c r="TCG111" s="229"/>
      <c r="TCH111" s="229"/>
      <c r="TCI111" s="229"/>
      <c r="TCJ111" s="229"/>
      <c r="TCK111" s="229"/>
      <c r="TCL111" s="229"/>
      <c r="TCM111" s="229"/>
      <c r="TCN111" s="229"/>
      <c r="TCO111" s="229"/>
      <c r="TCP111" s="229"/>
      <c r="TCQ111" s="229"/>
      <c r="TCR111" s="229"/>
      <c r="TCS111" s="229"/>
      <c r="TCT111" s="229"/>
      <c r="TCU111" s="229"/>
      <c r="TCV111" s="229"/>
      <c r="TCW111" s="229"/>
      <c r="TCX111" s="229"/>
      <c r="TCY111" s="229"/>
      <c r="TCZ111" s="229"/>
      <c r="TDA111" s="229"/>
      <c r="TDB111" s="229"/>
      <c r="TDC111" s="229"/>
      <c r="TDD111" s="229"/>
      <c r="TDE111" s="229"/>
      <c r="TDF111" s="229"/>
      <c r="TDG111" s="229"/>
      <c r="TDH111" s="229"/>
      <c r="TDI111" s="229"/>
      <c r="TDJ111" s="229"/>
      <c r="TDK111" s="229"/>
      <c r="TDL111" s="229"/>
      <c r="TDM111" s="229"/>
      <c r="TDN111" s="229"/>
      <c r="TDO111" s="229"/>
      <c r="TDP111" s="229"/>
      <c r="TDQ111" s="229"/>
      <c r="TDR111" s="229"/>
      <c r="TDS111" s="229"/>
      <c r="TDT111" s="229"/>
      <c r="TDU111" s="229"/>
      <c r="TDV111" s="229"/>
      <c r="TDW111" s="229"/>
      <c r="TDX111" s="229"/>
      <c r="TDY111" s="229"/>
      <c r="TDZ111" s="229"/>
      <c r="TEA111" s="229"/>
      <c r="TEB111" s="229"/>
      <c r="TEC111" s="229"/>
      <c r="TED111" s="229"/>
      <c r="TEE111" s="229"/>
      <c r="TEF111" s="229"/>
      <c r="TEG111" s="229"/>
      <c r="TEH111" s="229"/>
      <c r="TEI111" s="229"/>
      <c r="TEJ111" s="229"/>
      <c r="TEK111" s="229"/>
      <c r="TEL111" s="229"/>
      <c r="TEM111" s="229"/>
      <c r="TEN111" s="229"/>
      <c r="TEO111" s="229"/>
      <c r="TEP111" s="229"/>
      <c r="TEQ111" s="229"/>
      <c r="TER111" s="229"/>
      <c r="TES111" s="229"/>
      <c r="TET111" s="229"/>
      <c r="TEU111" s="229"/>
      <c r="TEV111" s="229"/>
      <c r="TEW111" s="229"/>
      <c r="TEX111" s="229"/>
      <c r="TEY111" s="229"/>
      <c r="TEZ111" s="229"/>
      <c r="TFA111" s="229"/>
      <c r="TFB111" s="229"/>
      <c r="TFC111" s="229"/>
      <c r="TFD111" s="229"/>
      <c r="TFE111" s="229"/>
      <c r="TFF111" s="229"/>
      <c r="TFG111" s="229"/>
      <c r="TFH111" s="229"/>
      <c r="TFI111" s="229"/>
      <c r="TFJ111" s="229"/>
      <c r="TFK111" s="229"/>
      <c r="TFL111" s="229"/>
      <c r="TFM111" s="229"/>
      <c r="TFN111" s="229"/>
      <c r="TFO111" s="229"/>
      <c r="TFP111" s="229"/>
      <c r="TFQ111" s="229"/>
      <c r="TFR111" s="229"/>
      <c r="TFS111" s="229"/>
      <c r="TFT111" s="229"/>
      <c r="TFU111" s="229"/>
      <c r="TFV111" s="229"/>
      <c r="TFW111" s="229"/>
      <c r="TFX111" s="229"/>
      <c r="TFY111" s="229"/>
      <c r="TFZ111" s="229"/>
      <c r="TGA111" s="229"/>
      <c r="TGB111" s="229"/>
      <c r="TGC111" s="229"/>
      <c r="TGD111" s="229"/>
      <c r="TGE111" s="229"/>
      <c r="TGF111" s="229"/>
      <c r="TGG111" s="229"/>
      <c r="TGH111" s="229"/>
      <c r="TGI111" s="229"/>
      <c r="TGJ111" s="229"/>
      <c r="TGK111" s="229"/>
      <c r="TGL111" s="229"/>
      <c r="TGM111" s="229"/>
      <c r="TGN111" s="229"/>
      <c r="TGO111" s="229"/>
      <c r="TGP111" s="229"/>
      <c r="TGQ111" s="229"/>
      <c r="TGR111" s="229"/>
      <c r="TGS111" s="229"/>
      <c r="TGT111" s="229"/>
      <c r="TGU111" s="229"/>
      <c r="TGV111" s="229"/>
      <c r="TGW111" s="229"/>
      <c r="TGX111" s="229"/>
      <c r="TGY111" s="229"/>
      <c r="TGZ111" s="229"/>
      <c r="THA111" s="229"/>
      <c r="THB111" s="229"/>
      <c r="THC111" s="229"/>
      <c r="THD111" s="229"/>
      <c r="THE111" s="229"/>
      <c r="THF111" s="229"/>
      <c r="THG111" s="229"/>
      <c r="THH111" s="229"/>
      <c r="THI111" s="229"/>
      <c r="THJ111" s="229"/>
      <c r="THK111" s="229"/>
      <c r="THL111" s="229"/>
      <c r="THM111" s="229"/>
      <c r="THN111" s="229"/>
      <c r="THO111" s="229"/>
      <c r="THP111" s="229"/>
      <c r="THQ111" s="229"/>
      <c r="THR111" s="229"/>
      <c r="THS111" s="229"/>
      <c r="THT111" s="229"/>
      <c r="THU111" s="229"/>
      <c r="THV111" s="229"/>
      <c r="THW111" s="229"/>
      <c r="THX111" s="229"/>
      <c r="THY111" s="229"/>
      <c r="THZ111" s="229"/>
      <c r="TIA111" s="229"/>
      <c r="TIB111" s="229"/>
      <c r="TIC111" s="229"/>
      <c r="TID111" s="229"/>
      <c r="TIE111" s="229"/>
      <c r="TIF111" s="229"/>
      <c r="TIG111" s="229"/>
      <c r="TIH111" s="229"/>
      <c r="TII111" s="229"/>
      <c r="TIJ111" s="229"/>
      <c r="TIK111" s="229"/>
      <c r="TIL111" s="229"/>
      <c r="TIM111" s="229"/>
      <c r="TIN111" s="229"/>
      <c r="TIO111" s="229"/>
      <c r="TIP111" s="229"/>
      <c r="TIQ111" s="229"/>
      <c r="TIR111" s="229"/>
      <c r="TIS111" s="229"/>
      <c r="TIT111" s="229"/>
      <c r="TIU111" s="229"/>
      <c r="TIV111" s="229"/>
      <c r="TIW111" s="229"/>
      <c r="TIX111" s="229"/>
      <c r="TIY111" s="229"/>
      <c r="TIZ111" s="229"/>
      <c r="TJA111" s="229"/>
      <c r="TJB111" s="229"/>
      <c r="TJC111" s="229"/>
      <c r="TJD111" s="229"/>
      <c r="TJE111" s="229"/>
      <c r="TJF111" s="229"/>
      <c r="TJG111" s="229"/>
      <c r="TJH111" s="229"/>
      <c r="TJI111" s="229"/>
      <c r="TJJ111" s="229"/>
      <c r="TJK111" s="229"/>
      <c r="TJL111" s="229"/>
      <c r="TJM111" s="229"/>
      <c r="TJN111" s="229"/>
      <c r="TJO111" s="229"/>
      <c r="TJP111" s="229"/>
      <c r="TJQ111" s="229"/>
      <c r="TJR111" s="229"/>
      <c r="TJS111" s="229"/>
      <c r="TJT111" s="229"/>
      <c r="TJU111" s="229"/>
      <c r="TJV111" s="229"/>
      <c r="TJW111" s="229"/>
      <c r="TJX111" s="229"/>
      <c r="TJY111" s="229"/>
      <c r="TJZ111" s="229"/>
      <c r="TKA111" s="229"/>
      <c r="TKB111" s="229"/>
      <c r="TKC111" s="229"/>
      <c r="TKD111" s="229"/>
      <c r="TKE111" s="229"/>
      <c r="TKF111" s="229"/>
      <c r="TKG111" s="229"/>
      <c r="TKH111" s="229"/>
      <c r="TKI111" s="229"/>
      <c r="TKJ111" s="229"/>
      <c r="TKK111" s="229"/>
      <c r="TKL111" s="229"/>
      <c r="TKM111" s="229"/>
      <c r="TKN111" s="229"/>
      <c r="TKO111" s="229"/>
      <c r="TKP111" s="229"/>
      <c r="TKQ111" s="229"/>
      <c r="TKR111" s="229"/>
      <c r="TKS111" s="229"/>
      <c r="TKT111" s="229"/>
      <c r="TKU111" s="229"/>
      <c r="TKV111" s="229"/>
      <c r="TKW111" s="229"/>
      <c r="TKX111" s="229"/>
      <c r="TKY111" s="229"/>
      <c r="TKZ111" s="229"/>
      <c r="TLA111" s="229"/>
      <c r="TLB111" s="229"/>
      <c r="TLC111" s="229"/>
      <c r="TLD111" s="229"/>
      <c r="TLE111" s="229"/>
      <c r="TLF111" s="229"/>
      <c r="TLG111" s="229"/>
      <c r="TLH111" s="229"/>
      <c r="TLI111" s="229"/>
      <c r="TLJ111" s="229"/>
      <c r="TLK111" s="229"/>
      <c r="TLL111" s="229"/>
      <c r="TLM111" s="229"/>
      <c r="TLN111" s="229"/>
      <c r="TLO111" s="229"/>
      <c r="TLP111" s="229"/>
      <c r="TLQ111" s="229"/>
      <c r="TLR111" s="229"/>
      <c r="TLS111" s="229"/>
      <c r="TLT111" s="229"/>
      <c r="TLU111" s="229"/>
      <c r="TLV111" s="229"/>
      <c r="TLW111" s="229"/>
      <c r="TLX111" s="229"/>
      <c r="TLY111" s="229"/>
      <c r="TLZ111" s="229"/>
      <c r="TMA111" s="229"/>
      <c r="TMB111" s="229"/>
      <c r="TMC111" s="229"/>
      <c r="TMD111" s="229"/>
      <c r="TME111" s="229"/>
      <c r="TMF111" s="229"/>
      <c r="TMG111" s="229"/>
      <c r="TMH111" s="229"/>
      <c r="TMI111" s="229"/>
      <c r="TMJ111" s="229"/>
      <c r="TMK111" s="229"/>
      <c r="TML111" s="229"/>
      <c r="TMM111" s="229"/>
      <c r="TMN111" s="229"/>
      <c r="TMO111" s="229"/>
      <c r="TMP111" s="229"/>
      <c r="TMQ111" s="229"/>
      <c r="TMR111" s="229"/>
      <c r="TMS111" s="229"/>
      <c r="TMT111" s="229"/>
      <c r="TMU111" s="229"/>
      <c r="TMV111" s="229"/>
      <c r="TMW111" s="229"/>
      <c r="TMX111" s="229"/>
      <c r="TMY111" s="229"/>
      <c r="TMZ111" s="229"/>
      <c r="TNA111" s="229"/>
      <c r="TNB111" s="229"/>
      <c r="TNC111" s="229"/>
      <c r="TND111" s="229"/>
      <c r="TNE111" s="229"/>
      <c r="TNF111" s="229"/>
      <c r="TNG111" s="229"/>
      <c r="TNH111" s="229"/>
      <c r="TNI111" s="229"/>
      <c r="TNJ111" s="229"/>
      <c r="TNK111" s="229"/>
      <c r="TNL111" s="229"/>
      <c r="TNM111" s="229"/>
      <c r="TNN111" s="229"/>
      <c r="TNO111" s="229"/>
      <c r="TNP111" s="229"/>
      <c r="TNQ111" s="229"/>
      <c r="TNR111" s="229"/>
      <c r="TNS111" s="229"/>
      <c r="TNT111" s="229"/>
      <c r="TNU111" s="229"/>
      <c r="TNV111" s="229"/>
      <c r="TNW111" s="229"/>
      <c r="TNX111" s="229"/>
      <c r="TNY111" s="229"/>
      <c r="TNZ111" s="229"/>
      <c r="TOA111" s="229"/>
      <c r="TOB111" s="229"/>
      <c r="TOC111" s="229"/>
      <c r="TOD111" s="229"/>
      <c r="TOE111" s="229"/>
      <c r="TOF111" s="229"/>
      <c r="TOG111" s="229"/>
      <c r="TOH111" s="229"/>
      <c r="TOI111" s="229"/>
      <c r="TOJ111" s="229"/>
      <c r="TOK111" s="229"/>
      <c r="TOL111" s="229"/>
      <c r="TOM111" s="229"/>
      <c r="TON111" s="229"/>
      <c r="TOO111" s="229"/>
      <c r="TOP111" s="229"/>
      <c r="TOQ111" s="229"/>
      <c r="TOR111" s="229"/>
      <c r="TOS111" s="229"/>
      <c r="TOT111" s="229"/>
      <c r="TOU111" s="229"/>
      <c r="TOV111" s="229"/>
      <c r="TOW111" s="229"/>
      <c r="TOX111" s="229"/>
      <c r="TOY111" s="229"/>
      <c r="TOZ111" s="229"/>
      <c r="TPA111" s="229"/>
      <c r="TPB111" s="229"/>
      <c r="TPC111" s="229"/>
      <c r="TPD111" s="229"/>
      <c r="TPE111" s="229"/>
      <c r="TPF111" s="229"/>
      <c r="TPG111" s="229"/>
      <c r="TPH111" s="229"/>
      <c r="TPI111" s="229"/>
      <c r="TPJ111" s="229"/>
      <c r="TPK111" s="229"/>
      <c r="TPL111" s="229"/>
      <c r="TPM111" s="229"/>
      <c r="TPN111" s="229"/>
      <c r="TPO111" s="229"/>
      <c r="TPP111" s="229"/>
      <c r="TPQ111" s="229"/>
      <c r="TPR111" s="229"/>
      <c r="TPS111" s="229"/>
      <c r="TPT111" s="229"/>
      <c r="TPU111" s="229"/>
      <c r="TPV111" s="229"/>
      <c r="TPW111" s="229"/>
      <c r="TPX111" s="229"/>
      <c r="TPY111" s="229"/>
      <c r="TPZ111" s="229"/>
      <c r="TQA111" s="229"/>
      <c r="TQB111" s="229"/>
      <c r="TQC111" s="229"/>
      <c r="TQD111" s="229"/>
      <c r="TQE111" s="229"/>
      <c r="TQF111" s="229"/>
      <c r="TQG111" s="229"/>
      <c r="TQH111" s="229"/>
      <c r="TQI111" s="229"/>
      <c r="TQJ111" s="229"/>
      <c r="TQK111" s="229"/>
      <c r="TQL111" s="229"/>
      <c r="TQM111" s="229"/>
      <c r="TQN111" s="229"/>
      <c r="TQO111" s="229"/>
      <c r="TQP111" s="229"/>
      <c r="TQQ111" s="229"/>
      <c r="TQR111" s="229"/>
      <c r="TQS111" s="229"/>
      <c r="TQT111" s="229"/>
      <c r="TQU111" s="229"/>
      <c r="TQV111" s="229"/>
      <c r="TQW111" s="229"/>
      <c r="TQX111" s="229"/>
      <c r="TQY111" s="229"/>
      <c r="TQZ111" s="229"/>
      <c r="TRA111" s="229"/>
      <c r="TRB111" s="229"/>
      <c r="TRC111" s="229"/>
      <c r="TRD111" s="229"/>
      <c r="TRE111" s="229"/>
      <c r="TRF111" s="229"/>
      <c r="TRG111" s="229"/>
      <c r="TRH111" s="229"/>
      <c r="TRI111" s="229"/>
      <c r="TRJ111" s="229"/>
      <c r="TRK111" s="229"/>
      <c r="TRL111" s="229"/>
      <c r="TRM111" s="229"/>
      <c r="TRN111" s="229"/>
      <c r="TRO111" s="229"/>
      <c r="TRP111" s="229"/>
      <c r="TRQ111" s="229"/>
      <c r="TRR111" s="229"/>
      <c r="TRS111" s="229"/>
      <c r="TRT111" s="229"/>
      <c r="TRU111" s="229"/>
      <c r="TRV111" s="229"/>
      <c r="TRW111" s="229"/>
      <c r="TRX111" s="229"/>
      <c r="TRY111" s="229"/>
      <c r="TRZ111" s="229"/>
      <c r="TSA111" s="229"/>
      <c r="TSB111" s="229"/>
      <c r="TSC111" s="229"/>
      <c r="TSD111" s="229"/>
      <c r="TSE111" s="229"/>
      <c r="TSF111" s="229"/>
      <c r="TSG111" s="229"/>
      <c r="TSH111" s="229"/>
      <c r="TSI111" s="229"/>
      <c r="TSJ111" s="229"/>
      <c r="TSK111" s="229"/>
      <c r="TSL111" s="229"/>
      <c r="TSM111" s="229"/>
      <c r="TSN111" s="229"/>
      <c r="TSO111" s="229"/>
      <c r="TSP111" s="229"/>
      <c r="TSQ111" s="229"/>
      <c r="TSR111" s="229"/>
      <c r="TSS111" s="229"/>
      <c r="TST111" s="229"/>
      <c r="TSU111" s="229"/>
      <c r="TSV111" s="229"/>
      <c r="TSW111" s="229"/>
      <c r="TSX111" s="229"/>
      <c r="TSY111" s="229"/>
      <c r="TSZ111" s="229"/>
      <c r="TTA111" s="229"/>
      <c r="TTB111" s="229"/>
      <c r="TTC111" s="229"/>
      <c r="TTD111" s="229"/>
      <c r="TTE111" s="229"/>
      <c r="TTF111" s="229"/>
      <c r="TTG111" s="229"/>
      <c r="TTH111" s="229"/>
      <c r="TTI111" s="229"/>
      <c r="TTJ111" s="229"/>
      <c r="TTK111" s="229"/>
      <c r="TTL111" s="229"/>
      <c r="TTM111" s="229"/>
      <c r="TTN111" s="229"/>
      <c r="TTO111" s="229"/>
      <c r="TTP111" s="229"/>
      <c r="TTQ111" s="229"/>
      <c r="TTR111" s="229"/>
      <c r="TTS111" s="229"/>
      <c r="TTT111" s="229"/>
      <c r="TTU111" s="229"/>
      <c r="TTV111" s="229"/>
      <c r="TTW111" s="229"/>
      <c r="TTX111" s="229"/>
      <c r="TTY111" s="229"/>
      <c r="TTZ111" s="229"/>
      <c r="TUA111" s="229"/>
      <c r="TUB111" s="229"/>
      <c r="TUC111" s="229"/>
      <c r="TUD111" s="229"/>
      <c r="TUE111" s="229"/>
      <c r="TUF111" s="229"/>
      <c r="TUG111" s="229"/>
      <c r="TUH111" s="229"/>
      <c r="TUI111" s="229"/>
      <c r="TUJ111" s="229"/>
      <c r="TUK111" s="229"/>
      <c r="TUL111" s="229"/>
      <c r="TUM111" s="229"/>
      <c r="TUN111" s="229"/>
      <c r="TUO111" s="229"/>
      <c r="TUP111" s="229"/>
      <c r="TUQ111" s="229"/>
      <c r="TUR111" s="229"/>
      <c r="TUS111" s="229"/>
      <c r="TUT111" s="229"/>
      <c r="TUU111" s="229"/>
      <c r="TUV111" s="229"/>
      <c r="TUW111" s="229"/>
      <c r="TUX111" s="229"/>
      <c r="TUY111" s="229"/>
      <c r="TUZ111" s="229"/>
      <c r="TVA111" s="229"/>
      <c r="TVB111" s="229"/>
      <c r="TVC111" s="229"/>
      <c r="TVD111" s="229"/>
      <c r="TVE111" s="229"/>
      <c r="TVF111" s="229"/>
      <c r="TVG111" s="229"/>
      <c r="TVH111" s="229"/>
      <c r="TVI111" s="229"/>
      <c r="TVJ111" s="229"/>
      <c r="TVK111" s="229"/>
      <c r="TVL111" s="229"/>
      <c r="TVM111" s="229"/>
      <c r="TVN111" s="229"/>
      <c r="TVO111" s="229"/>
      <c r="TVP111" s="229"/>
      <c r="TVQ111" s="229"/>
      <c r="TVR111" s="229"/>
      <c r="TVS111" s="229"/>
      <c r="TVT111" s="229"/>
      <c r="TVU111" s="229"/>
      <c r="TVV111" s="229"/>
      <c r="TVW111" s="229"/>
      <c r="TVX111" s="229"/>
      <c r="TVY111" s="229"/>
      <c r="TVZ111" s="229"/>
      <c r="TWA111" s="229"/>
      <c r="TWB111" s="229"/>
      <c r="TWC111" s="229"/>
      <c r="TWD111" s="229"/>
      <c r="TWE111" s="229"/>
      <c r="TWF111" s="229"/>
      <c r="TWG111" s="229"/>
      <c r="TWH111" s="229"/>
      <c r="TWI111" s="229"/>
      <c r="TWJ111" s="229"/>
      <c r="TWK111" s="229"/>
      <c r="TWL111" s="229"/>
      <c r="TWM111" s="229"/>
      <c r="TWN111" s="229"/>
      <c r="TWO111" s="229"/>
      <c r="TWP111" s="229"/>
      <c r="TWQ111" s="229"/>
      <c r="TWR111" s="229"/>
      <c r="TWS111" s="229"/>
      <c r="TWT111" s="229"/>
      <c r="TWU111" s="229"/>
      <c r="TWV111" s="229"/>
      <c r="TWW111" s="229"/>
      <c r="TWX111" s="229"/>
      <c r="TWY111" s="229"/>
      <c r="TWZ111" s="229"/>
      <c r="TXA111" s="229"/>
      <c r="TXB111" s="229"/>
      <c r="TXC111" s="229"/>
      <c r="TXD111" s="229"/>
      <c r="TXE111" s="229"/>
      <c r="TXF111" s="229"/>
      <c r="TXG111" s="229"/>
      <c r="TXH111" s="229"/>
      <c r="TXI111" s="229"/>
      <c r="TXJ111" s="229"/>
      <c r="TXK111" s="229"/>
      <c r="TXL111" s="229"/>
      <c r="TXM111" s="229"/>
      <c r="TXN111" s="229"/>
      <c r="TXO111" s="229"/>
      <c r="TXP111" s="229"/>
      <c r="TXQ111" s="229"/>
      <c r="TXR111" s="229"/>
      <c r="TXS111" s="229"/>
      <c r="TXT111" s="229"/>
      <c r="TXU111" s="229"/>
      <c r="TXV111" s="229"/>
      <c r="TXW111" s="229"/>
      <c r="TXX111" s="229"/>
      <c r="TXY111" s="229"/>
      <c r="TXZ111" s="229"/>
      <c r="TYA111" s="229"/>
      <c r="TYB111" s="229"/>
      <c r="TYC111" s="229"/>
      <c r="TYD111" s="229"/>
      <c r="TYE111" s="229"/>
      <c r="TYF111" s="229"/>
      <c r="TYG111" s="229"/>
      <c r="TYH111" s="229"/>
      <c r="TYI111" s="229"/>
      <c r="TYJ111" s="229"/>
      <c r="TYK111" s="229"/>
      <c r="TYL111" s="229"/>
      <c r="TYM111" s="229"/>
      <c r="TYN111" s="229"/>
      <c r="TYO111" s="229"/>
      <c r="TYP111" s="229"/>
      <c r="TYQ111" s="229"/>
      <c r="TYR111" s="229"/>
      <c r="TYS111" s="229"/>
      <c r="TYT111" s="229"/>
      <c r="TYU111" s="229"/>
      <c r="TYV111" s="229"/>
      <c r="TYW111" s="229"/>
      <c r="TYX111" s="229"/>
      <c r="TYY111" s="229"/>
      <c r="TYZ111" s="229"/>
      <c r="TZA111" s="229"/>
      <c r="TZB111" s="229"/>
      <c r="TZC111" s="229"/>
      <c r="TZD111" s="229"/>
      <c r="TZE111" s="229"/>
      <c r="TZF111" s="229"/>
      <c r="TZG111" s="229"/>
      <c r="TZH111" s="229"/>
      <c r="TZI111" s="229"/>
      <c r="TZJ111" s="229"/>
      <c r="TZK111" s="229"/>
      <c r="TZL111" s="229"/>
      <c r="TZM111" s="229"/>
      <c r="TZN111" s="229"/>
      <c r="TZO111" s="229"/>
      <c r="TZP111" s="229"/>
      <c r="TZQ111" s="229"/>
      <c r="TZR111" s="229"/>
      <c r="TZS111" s="229"/>
      <c r="TZT111" s="229"/>
      <c r="TZU111" s="229"/>
      <c r="TZV111" s="229"/>
      <c r="TZW111" s="229"/>
      <c r="TZX111" s="229"/>
      <c r="TZY111" s="229"/>
      <c r="TZZ111" s="229"/>
      <c r="UAA111" s="229"/>
      <c r="UAB111" s="229"/>
      <c r="UAC111" s="229"/>
      <c r="UAD111" s="229"/>
      <c r="UAE111" s="229"/>
      <c r="UAF111" s="229"/>
      <c r="UAG111" s="229"/>
      <c r="UAH111" s="229"/>
      <c r="UAI111" s="229"/>
      <c r="UAJ111" s="229"/>
      <c r="UAK111" s="229"/>
      <c r="UAL111" s="229"/>
      <c r="UAM111" s="229"/>
      <c r="UAN111" s="229"/>
      <c r="UAO111" s="229"/>
      <c r="UAP111" s="229"/>
      <c r="UAQ111" s="229"/>
      <c r="UAR111" s="229"/>
      <c r="UAS111" s="229"/>
      <c r="UAT111" s="229"/>
      <c r="UAU111" s="229"/>
      <c r="UAV111" s="229"/>
      <c r="UAW111" s="229"/>
      <c r="UAX111" s="229"/>
      <c r="UAY111" s="229"/>
      <c r="UAZ111" s="229"/>
      <c r="UBA111" s="229"/>
      <c r="UBB111" s="229"/>
      <c r="UBC111" s="229"/>
      <c r="UBD111" s="229"/>
      <c r="UBE111" s="229"/>
      <c r="UBF111" s="229"/>
      <c r="UBG111" s="229"/>
      <c r="UBH111" s="229"/>
      <c r="UBI111" s="229"/>
      <c r="UBJ111" s="229"/>
      <c r="UBK111" s="229"/>
      <c r="UBL111" s="229"/>
      <c r="UBM111" s="229"/>
      <c r="UBN111" s="229"/>
      <c r="UBO111" s="229"/>
      <c r="UBP111" s="229"/>
      <c r="UBQ111" s="229"/>
      <c r="UBR111" s="229"/>
      <c r="UBS111" s="229"/>
      <c r="UBT111" s="229"/>
      <c r="UBU111" s="229"/>
      <c r="UBV111" s="229"/>
      <c r="UBW111" s="229"/>
      <c r="UBX111" s="229"/>
      <c r="UBY111" s="229"/>
      <c r="UBZ111" s="229"/>
      <c r="UCA111" s="229"/>
      <c r="UCB111" s="229"/>
      <c r="UCC111" s="229"/>
      <c r="UCD111" s="229"/>
      <c r="UCE111" s="229"/>
      <c r="UCF111" s="229"/>
      <c r="UCG111" s="229"/>
      <c r="UCH111" s="229"/>
      <c r="UCI111" s="229"/>
      <c r="UCJ111" s="229"/>
      <c r="UCK111" s="229"/>
      <c r="UCL111" s="229"/>
      <c r="UCM111" s="229"/>
      <c r="UCN111" s="229"/>
      <c r="UCO111" s="229"/>
      <c r="UCP111" s="229"/>
      <c r="UCQ111" s="229"/>
      <c r="UCR111" s="229"/>
      <c r="UCS111" s="229"/>
      <c r="UCT111" s="229"/>
      <c r="UCU111" s="229"/>
      <c r="UCV111" s="229"/>
      <c r="UCW111" s="229"/>
      <c r="UCX111" s="229"/>
      <c r="UCY111" s="229"/>
      <c r="UCZ111" s="229"/>
      <c r="UDA111" s="229"/>
      <c r="UDB111" s="229"/>
      <c r="UDC111" s="229"/>
      <c r="UDD111" s="229"/>
      <c r="UDE111" s="229"/>
      <c r="UDF111" s="229"/>
      <c r="UDG111" s="229"/>
      <c r="UDH111" s="229"/>
      <c r="UDI111" s="229"/>
      <c r="UDJ111" s="229"/>
      <c r="UDK111" s="229"/>
      <c r="UDL111" s="229"/>
      <c r="UDM111" s="229"/>
      <c r="UDN111" s="229"/>
      <c r="UDO111" s="229"/>
      <c r="UDP111" s="229"/>
      <c r="UDQ111" s="229"/>
      <c r="UDR111" s="229"/>
      <c r="UDS111" s="229"/>
      <c r="UDT111" s="229"/>
      <c r="UDU111" s="229"/>
      <c r="UDV111" s="229"/>
      <c r="UDW111" s="229"/>
      <c r="UDX111" s="229"/>
      <c r="UDY111" s="229"/>
      <c r="UDZ111" s="229"/>
      <c r="UEA111" s="229"/>
      <c r="UEB111" s="229"/>
      <c r="UEC111" s="229"/>
      <c r="UED111" s="229"/>
      <c r="UEE111" s="229"/>
      <c r="UEF111" s="229"/>
      <c r="UEG111" s="229"/>
      <c r="UEH111" s="229"/>
      <c r="UEI111" s="229"/>
      <c r="UEJ111" s="229"/>
      <c r="UEK111" s="229"/>
      <c r="UEL111" s="229"/>
      <c r="UEM111" s="229"/>
      <c r="UEN111" s="229"/>
      <c r="UEO111" s="229"/>
      <c r="UEP111" s="229"/>
      <c r="UEQ111" s="229"/>
      <c r="UER111" s="229"/>
      <c r="UES111" s="229"/>
      <c r="UET111" s="229"/>
      <c r="UEU111" s="229"/>
      <c r="UEV111" s="229"/>
      <c r="UEW111" s="229"/>
      <c r="UEX111" s="229"/>
      <c r="UEY111" s="229"/>
      <c r="UEZ111" s="229"/>
      <c r="UFA111" s="229"/>
      <c r="UFB111" s="229"/>
      <c r="UFC111" s="229"/>
      <c r="UFD111" s="229"/>
      <c r="UFE111" s="229"/>
      <c r="UFF111" s="229"/>
      <c r="UFG111" s="229"/>
      <c r="UFH111" s="229"/>
      <c r="UFI111" s="229"/>
      <c r="UFJ111" s="229"/>
      <c r="UFK111" s="229"/>
      <c r="UFL111" s="229"/>
      <c r="UFM111" s="229"/>
      <c r="UFN111" s="229"/>
      <c r="UFO111" s="229"/>
      <c r="UFP111" s="229"/>
      <c r="UFQ111" s="229"/>
      <c r="UFR111" s="229"/>
      <c r="UFS111" s="229"/>
      <c r="UFT111" s="229"/>
      <c r="UFU111" s="229"/>
      <c r="UFV111" s="229"/>
      <c r="UFW111" s="229"/>
      <c r="UFX111" s="229"/>
      <c r="UFY111" s="229"/>
      <c r="UFZ111" s="229"/>
      <c r="UGA111" s="229"/>
      <c r="UGB111" s="229"/>
      <c r="UGC111" s="229"/>
      <c r="UGD111" s="229"/>
      <c r="UGE111" s="229"/>
      <c r="UGF111" s="229"/>
      <c r="UGG111" s="229"/>
      <c r="UGH111" s="229"/>
      <c r="UGI111" s="229"/>
      <c r="UGJ111" s="229"/>
      <c r="UGK111" s="229"/>
      <c r="UGL111" s="229"/>
      <c r="UGM111" s="229"/>
      <c r="UGN111" s="229"/>
      <c r="UGO111" s="229"/>
      <c r="UGP111" s="229"/>
      <c r="UGQ111" s="229"/>
      <c r="UGR111" s="229"/>
      <c r="UGS111" s="229"/>
      <c r="UGT111" s="229"/>
      <c r="UGU111" s="229"/>
      <c r="UGV111" s="229"/>
      <c r="UGW111" s="229"/>
      <c r="UGX111" s="229"/>
      <c r="UGY111" s="229"/>
      <c r="UGZ111" s="229"/>
      <c r="UHA111" s="229"/>
      <c r="UHB111" s="229"/>
      <c r="UHC111" s="229"/>
      <c r="UHD111" s="229"/>
      <c r="UHE111" s="229"/>
      <c r="UHF111" s="229"/>
      <c r="UHG111" s="229"/>
      <c r="UHH111" s="229"/>
      <c r="UHI111" s="229"/>
      <c r="UHJ111" s="229"/>
      <c r="UHK111" s="229"/>
      <c r="UHL111" s="229"/>
      <c r="UHM111" s="229"/>
      <c r="UHN111" s="229"/>
      <c r="UHO111" s="229"/>
      <c r="UHP111" s="229"/>
      <c r="UHQ111" s="229"/>
      <c r="UHR111" s="229"/>
      <c r="UHS111" s="229"/>
      <c r="UHT111" s="229"/>
      <c r="UHU111" s="229"/>
      <c r="UHV111" s="229"/>
      <c r="UHW111" s="229"/>
      <c r="UHX111" s="229"/>
      <c r="UHY111" s="229"/>
      <c r="UHZ111" s="229"/>
      <c r="UIA111" s="229"/>
      <c r="UIB111" s="229"/>
      <c r="UIC111" s="229"/>
      <c r="UID111" s="229"/>
      <c r="UIE111" s="229"/>
      <c r="UIF111" s="229"/>
      <c r="UIG111" s="229"/>
      <c r="UIH111" s="229"/>
      <c r="UII111" s="229"/>
      <c r="UIJ111" s="229"/>
      <c r="UIK111" s="229"/>
      <c r="UIL111" s="229"/>
      <c r="UIM111" s="229"/>
      <c r="UIN111" s="229"/>
      <c r="UIO111" s="229"/>
      <c r="UIP111" s="229"/>
      <c r="UIQ111" s="229"/>
      <c r="UIR111" s="229"/>
      <c r="UIS111" s="229"/>
      <c r="UIT111" s="229"/>
      <c r="UIU111" s="229"/>
      <c r="UIV111" s="229"/>
      <c r="UIW111" s="229"/>
      <c r="UIX111" s="229"/>
      <c r="UIY111" s="229"/>
      <c r="UIZ111" s="229"/>
      <c r="UJA111" s="229"/>
      <c r="UJB111" s="229"/>
      <c r="UJC111" s="229"/>
      <c r="UJD111" s="229"/>
      <c r="UJE111" s="229"/>
      <c r="UJF111" s="229"/>
      <c r="UJG111" s="229"/>
      <c r="UJH111" s="229"/>
      <c r="UJI111" s="229"/>
      <c r="UJJ111" s="229"/>
      <c r="UJK111" s="229"/>
      <c r="UJL111" s="229"/>
      <c r="UJM111" s="229"/>
      <c r="UJN111" s="229"/>
      <c r="UJO111" s="229"/>
      <c r="UJP111" s="229"/>
      <c r="UJQ111" s="229"/>
      <c r="UJR111" s="229"/>
      <c r="UJS111" s="229"/>
      <c r="UJT111" s="229"/>
      <c r="UJU111" s="229"/>
      <c r="UJV111" s="229"/>
      <c r="UJW111" s="229"/>
      <c r="UJX111" s="229"/>
      <c r="UJY111" s="229"/>
      <c r="UJZ111" s="229"/>
      <c r="UKA111" s="229"/>
      <c r="UKB111" s="229"/>
      <c r="UKC111" s="229"/>
      <c r="UKD111" s="229"/>
      <c r="UKE111" s="229"/>
      <c r="UKF111" s="229"/>
      <c r="UKG111" s="229"/>
      <c r="UKH111" s="229"/>
      <c r="UKI111" s="229"/>
      <c r="UKJ111" s="229"/>
      <c r="UKK111" s="229"/>
      <c r="UKL111" s="229"/>
      <c r="UKM111" s="229"/>
      <c r="UKN111" s="229"/>
      <c r="UKO111" s="229"/>
      <c r="UKP111" s="229"/>
      <c r="UKQ111" s="229"/>
      <c r="UKR111" s="229"/>
      <c r="UKS111" s="229"/>
      <c r="UKT111" s="229"/>
      <c r="UKU111" s="229"/>
      <c r="UKV111" s="229"/>
      <c r="UKW111" s="229"/>
      <c r="UKX111" s="229"/>
      <c r="UKY111" s="229"/>
      <c r="UKZ111" s="229"/>
      <c r="ULA111" s="229"/>
      <c r="ULB111" s="229"/>
      <c r="ULC111" s="229"/>
      <c r="ULD111" s="229"/>
      <c r="ULE111" s="229"/>
      <c r="ULF111" s="229"/>
      <c r="ULG111" s="229"/>
      <c r="ULH111" s="229"/>
      <c r="ULI111" s="229"/>
      <c r="ULJ111" s="229"/>
      <c r="ULK111" s="229"/>
      <c r="ULL111" s="229"/>
      <c r="ULM111" s="229"/>
      <c r="ULN111" s="229"/>
      <c r="ULO111" s="229"/>
      <c r="ULP111" s="229"/>
      <c r="ULQ111" s="229"/>
      <c r="ULR111" s="229"/>
      <c r="ULS111" s="229"/>
      <c r="ULT111" s="229"/>
      <c r="ULU111" s="229"/>
      <c r="ULV111" s="229"/>
      <c r="ULW111" s="229"/>
      <c r="ULX111" s="229"/>
      <c r="ULY111" s="229"/>
      <c r="ULZ111" s="229"/>
      <c r="UMA111" s="229"/>
      <c r="UMB111" s="229"/>
      <c r="UMC111" s="229"/>
      <c r="UMD111" s="229"/>
      <c r="UME111" s="229"/>
      <c r="UMF111" s="229"/>
      <c r="UMG111" s="229"/>
      <c r="UMH111" s="229"/>
      <c r="UMI111" s="229"/>
      <c r="UMJ111" s="229"/>
      <c r="UMK111" s="229"/>
      <c r="UML111" s="229"/>
      <c r="UMM111" s="229"/>
      <c r="UMN111" s="229"/>
      <c r="UMO111" s="229"/>
      <c r="UMP111" s="229"/>
      <c r="UMQ111" s="229"/>
      <c r="UMR111" s="229"/>
      <c r="UMS111" s="229"/>
      <c r="UMT111" s="229"/>
      <c r="UMU111" s="229"/>
      <c r="UMV111" s="229"/>
      <c r="UMW111" s="229"/>
      <c r="UMX111" s="229"/>
      <c r="UMY111" s="229"/>
      <c r="UMZ111" s="229"/>
      <c r="UNA111" s="229"/>
      <c r="UNB111" s="229"/>
      <c r="UNC111" s="229"/>
      <c r="UND111" s="229"/>
      <c r="UNE111" s="229"/>
      <c r="UNF111" s="229"/>
      <c r="UNG111" s="229"/>
      <c r="UNH111" s="229"/>
      <c r="UNI111" s="229"/>
      <c r="UNJ111" s="229"/>
      <c r="UNK111" s="229"/>
      <c r="UNL111" s="229"/>
      <c r="UNM111" s="229"/>
      <c r="UNN111" s="229"/>
      <c r="UNO111" s="229"/>
      <c r="UNP111" s="229"/>
      <c r="UNQ111" s="229"/>
      <c r="UNR111" s="229"/>
      <c r="UNS111" s="229"/>
      <c r="UNT111" s="229"/>
      <c r="UNU111" s="229"/>
      <c r="UNV111" s="229"/>
      <c r="UNW111" s="229"/>
      <c r="UNX111" s="229"/>
      <c r="UNY111" s="229"/>
      <c r="UNZ111" s="229"/>
      <c r="UOA111" s="229"/>
      <c r="UOB111" s="229"/>
      <c r="UOC111" s="229"/>
      <c r="UOD111" s="229"/>
      <c r="UOE111" s="229"/>
      <c r="UOF111" s="229"/>
      <c r="UOG111" s="229"/>
      <c r="UOH111" s="229"/>
      <c r="UOI111" s="229"/>
      <c r="UOJ111" s="229"/>
      <c r="UOK111" s="229"/>
      <c r="UOL111" s="229"/>
      <c r="UOM111" s="229"/>
      <c r="UON111" s="229"/>
      <c r="UOO111" s="229"/>
      <c r="UOP111" s="229"/>
      <c r="UOQ111" s="229"/>
      <c r="UOR111" s="229"/>
      <c r="UOS111" s="229"/>
      <c r="UOT111" s="229"/>
      <c r="UOU111" s="229"/>
      <c r="UOV111" s="229"/>
      <c r="UOW111" s="229"/>
      <c r="UOX111" s="229"/>
      <c r="UOY111" s="229"/>
      <c r="UOZ111" s="229"/>
      <c r="UPA111" s="229"/>
      <c r="UPB111" s="229"/>
      <c r="UPC111" s="229"/>
      <c r="UPD111" s="229"/>
      <c r="UPE111" s="229"/>
      <c r="UPF111" s="229"/>
      <c r="UPG111" s="229"/>
      <c r="UPH111" s="229"/>
      <c r="UPI111" s="229"/>
      <c r="UPJ111" s="229"/>
      <c r="UPK111" s="229"/>
      <c r="UPL111" s="229"/>
      <c r="UPM111" s="229"/>
      <c r="UPN111" s="229"/>
      <c r="UPO111" s="229"/>
      <c r="UPP111" s="229"/>
      <c r="UPQ111" s="229"/>
      <c r="UPR111" s="229"/>
      <c r="UPS111" s="229"/>
      <c r="UPT111" s="229"/>
      <c r="UPU111" s="229"/>
      <c r="UPV111" s="229"/>
      <c r="UPW111" s="229"/>
      <c r="UPX111" s="229"/>
      <c r="UPY111" s="229"/>
      <c r="UPZ111" s="229"/>
      <c r="UQA111" s="229"/>
      <c r="UQB111" s="229"/>
      <c r="UQC111" s="229"/>
      <c r="UQD111" s="229"/>
      <c r="UQE111" s="229"/>
      <c r="UQF111" s="229"/>
      <c r="UQG111" s="229"/>
      <c r="UQH111" s="229"/>
      <c r="UQI111" s="229"/>
      <c r="UQJ111" s="229"/>
      <c r="UQK111" s="229"/>
      <c r="UQL111" s="229"/>
      <c r="UQM111" s="229"/>
      <c r="UQN111" s="229"/>
      <c r="UQO111" s="229"/>
      <c r="UQP111" s="229"/>
      <c r="UQQ111" s="229"/>
      <c r="UQR111" s="229"/>
      <c r="UQS111" s="229"/>
      <c r="UQT111" s="229"/>
      <c r="UQU111" s="229"/>
      <c r="UQV111" s="229"/>
      <c r="UQW111" s="229"/>
      <c r="UQX111" s="229"/>
      <c r="UQY111" s="229"/>
      <c r="UQZ111" s="229"/>
      <c r="URA111" s="229"/>
      <c r="URB111" s="229"/>
      <c r="URC111" s="229"/>
      <c r="URD111" s="229"/>
      <c r="URE111" s="229"/>
      <c r="URF111" s="229"/>
      <c r="URG111" s="229"/>
      <c r="URH111" s="229"/>
      <c r="URI111" s="229"/>
      <c r="URJ111" s="229"/>
      <c r="URK111" s="229"/>
      <c r="URL111" s="229"/>
      <c r="URM111" s="229"/>
      <c r="URN111" s="229"/>
      <c r="URO111" s="229"/>
      <c r="URP111" s="229"/>
      <c r="URQ111" s="229"/>
      <c r="URR111" s="229"/>
      <c r="URS111" s="229"/>
      <c r="URT111" s="229"/>
      <c r="URU111" s="229"/>
      <c r="URV111" s="229"/>
      <c r="URW111" s="229"/>
      <c r="URX111" s="229"/>
      <c r="URY111" s="229"/>
      <c r="URZ111" s="229"/>
      <c r="USA111" s="229"/>
      <c r="USB111" s="229"/>
      <c r="USC111" s="229"/>
      <c r="USD111" s="229"/>
      <c r="USE111" s="229"/>
      <c r="USF111" s="229"/>
      <c r="USG111" s="229"/>
      <c r="USH111" s="229"/>
      <c r="USI111" s="229"/>
      <c r="USJ111" s="229"/>
      <c r="USK111" s="229"/>
      <c r="USL111" s="229"/>
      <c r="USM111" s="229"/>
      <c r="USN111" s="229"/>
      <c r="USO111" s="229"/>
      <c r="USP111" s="229"/>
      <c r="USQ111" s="229"/>
      <c r="USR111" s="229"/>
      <c r="USS111" s="229"/>
      <c r="UST111" s="229"/>
      <c r="USU111" s="229"/>
      <c r="USV111" s="229"/>
      <c r="USW111" s="229"/>
      <c r="USX111" s="229"/>
      <c r="USY111" s="229"/>
      <c r="USZ111" s="229"/>
      <c r="UTA111" s="229"/>
      <c r="UTB111" s="229"/>
      <c r="UTC111" s="229"/>
      <c r="UTD111" s="229"/>
      <c r="UTE111" s="229"/>
      <c r="UTF111" s="229"/>
      <c r="UTG111" s="229"/>
      <c r="UTH111" s="229"/>
      <c r="UTI111" s="229"/>
      <c r="UTJ111" s="229"/>
      <c r="UTK111" s="229"/>
      <c r="UTL111" s="229"/>
      <c r="UTM111" s="229"/>
      <c r="UTN111" s="229"/>
      <c r="UTO111" s="229"/>
      <c r="UTP111" s="229"/>
      <c r="UTQ111" s="229"/>
      <c r="UTR111" s="229"/>
      <c r="UTS111" s="229"/>
      <c r="UTT111" s="229"/>
      <c r="UTU111" s="229"/>
      <c r="UTV111" s="229"/>
      <c r="UTW111" s="229"/>
      <c r="UTX111" s="229"/>
      <c r="UTY111" s="229"/>
      <c r="UTZ111" s="229"/>
      <c r="UUA111" s="229"/>
      <c r="UUB111" s="229"/>
      <c r="UUC111" s="229"/>
      <c r="UUD111" s="229"/>
      <c r="UUE111" s="229"/>
      <c r="UUF111" s="229"/>
      <c r="UUG111" s="229"/>
      <c r="UUH111" s="229"/>
      <c r="UUI111" s="229"/>
      <c r="UUJ111" s="229"/>
      <c r="UUK111" s="229"/>
      <c r="UUL111" s="229"/>
      <c r="UUM111" s="229"/>
      <c r="UUN111" s="229"/>
      <c r="UUO111" s="229"/>
      <c r="UUP111" s="229"/>
      <c r="UUQ111" s="229"/>
      <c r="UUR111" s="229"/>
      <c r="UUS111" s="229"/>
      <c r="UUT111" s="229"/>
      <c r="UUU111" s="229"/>
      <c r="UUV111" s="229"/>
      <c r="UUW111" s="229"/>
      <c r="UUX111" s="229"/>
      <c r="UUY111" s="229"/>
      <c r="UUZ111" s="229"/>
      <c r="UVA111" s="229"/>
      <c r="UVB111" s="229"/>
      <c r="UVC111" s="229"/>
      <c r="UVD111" s="229"/>
      <c r="UVE111" s="229"/>
      <c r="UVF111" s="229"/>
      <c r="UVG111" s="229"/>
      <c r="UVH111" s="229"/>
      <c r="UVI111" s="229"/>
      <c r="UVJ111" s="229"/>
      <c r="UVK111" s="229"/>
      <c r="UVL111" s="229"/>
      <c r="UVM111" s="229"/>
      <c r="UVN111" s="229"/>
      <c r="UVO111" s="229"/>
      <c r="UVP111" s="229"/>
      <c r="UVQ111" s="229"/>
      <c r="UVR111" s="229"/>
      <c r="UVS111" s="229"/>
      <c r="UVT111" s="229"/>
      <c r="UVU111" s="229"/>
      <c r="UVV111" s="229"/>
      <c r="UVW111" s="229"/>
      <c r="UVX111" s="229"/>
      <c r="UVY111" s="229"/>
      <c r="UVZ111" s="229"/>
      <c r="UWA111" s="229"/>
      <c r="UWB111" s="229"/>
      <c r="UWC111" s="229"/>
      <c r="UWD111" s="229"/>
      <c r="UWE111" s="229"/>
      <c r="UWF111" s="229"/>
      <c r="UWG111" s="229"/>
      <c r="UWH111" s="229"/>
      <c r="UWI111" s="229"/>
      <c r="UWJ111" s="229"/>
      <c r="UWK111" s="229"/>
      <c r="UWL111" s="229"/>
      <c r="UWM111" s="229"/>
      <c r="UWN111" s="229"/>
      <c r="UWO111" s="229"/>
      <c r="UWP111" s="229"/>
      <c r="UWQ111" s="229"/>
      <c r="UWR111" s="229"/>
      <c r="UWS111" s="229"/>
      <c r="UWT111" s="229"/>
      <c r="UWU111" s="229"/>
      <c r="UWV111" s="229"/>
      <c r="UWW111" s="229"/>
      <c r="UWX111" s="229"/>
      <c r="UWY111" s="229"/>
      <c r="UWZ111" s="229"/>
      <c r="UXA111" s="229"/>
      <c r="UXB111" s="229"/>
      <c r="UXC111" s="229"/>
      <c r="UXD111" s="229"/>
      <c r="UXE111" s="229"/>
      <c r="UXF111" s="229"/>
      <c r="UXG111" s="229"/>
      <c r="UXH111" s="229"/>
      <c r="UXI111" s="229"/>
      <c r="UXJ111" s="229"/>
      <c r="UXK111" s="229"/>
      <c r="UXL111" s="229"/>
      <c r="UXM111" s="229"/>
      <c r="UXN111" s="229"/>
      <c r="UXO111" s="229"/>
      <c r="UXP111" s="229"/>
      <c r="UXQ111" s="229"/>
      <c r="UXR111" s="229"/>
      <c r="UXS111" s="229"/>
      <c r="UXT111" s="229"/>
      <c r="UXU111" s="229"/>
      <c r="UXV111" s="229"/>
      <c r="UXW111" s="229"/>
      <c r="UXX111" s="229"/>
      <c r="UXY111" s="229"/>
      <c r="UXZ111" s="229"/>
      <c r="UYA111" s="229"/>
      <c r="UYB111" s="229"/>
      <c r="UYC111" s="229"/>
      <c r="UYD111" s="229"/>
      <c r="UYE111" s="229"/>
      <c r="UYF111" s="229"/>
      <c r="UYG111" s="229"/>
      <c r="UYH111" s="229"/>
      <c r="UYI111" s="229"/>
      <c r="UYJ111" s="229"/>
      <c r="UYK111" s="229"/>
      <c r="UYL111" s="229"/>
      <c r="UYM111" s="229"/>
      <c r="UYN111" s="229"/>
      <c r="UYO111" s="229"/>
      <c r="UYP111" s="229"/>
      <c r="UYQ111" s="229"/>
      <c r="UYR111" s="229"/>
      <c r="UYS111" s="229"/>
      <c r="UYT111" s="229"/>
      <c r="UYU111" s="229"/>
      <c r="UYV111" s="229"/>
      <c r="UYW111" s="229"/>
      <c r="UYX111" s="229"/>
      <c r="UYY111" s="229"/>
      <c r="UYZ111" s="229"/>
      <c r="UZA111" s="229"/>
      <c r="UZB111" s="229"/>
      <c r="UZC111" s="229"/>
      <c r="UZD111" s="229"/>
      <c r="UZE111" s="229"/>
      <c r="UZF111" s="229"/>
      <c r="UZG111" s="229"/>
      <c r="UZH111" s="229"/>
      <c r="UZI111" s="229"/>
      <c r="UZJ111" s="229"/>
      <c r="UZK111" s="229"/>
      <c r="UZL111" s="229"/>
      <c r="UZM111" s="229"/>
      <c r="UZN111" s="229"/>
      <c r="UZO111" s="229"/>
      <c r="UZP111" s="229"/>
      <c r="UZQ111" s="229"/>
      <c r="UZR111" s="229"/>
      <c r="UZS111" s="229"/>
      <c r="UZT111" s="229"/>
      <c r="UZU111" s="229"/>
      <c r="UZV111" s="229"/>
      <c r="UZW111" s="229"/>
      <c r="UZX111" s="229"/>
      <c r="UZY111" s="229"/>
      <c r="UZZ111" s="229"/>
      <c r="VAA111" s="229"/>
      <c r="VAB111" s="229"/>
      <c r="VAC111" s="229"/>
      <c r="VAD111" s="229"/>
      <c r="VAE111" s="229"/>
      <c r="VAF111" s="229"/>
      <c r="VAG111" s="229"/>
      <c r="VAH111" s="229"/>
      <c r="VAI111" s="229"/>
      <c r="VAJ111" s="229"/>
      <c r="VAK111" s="229"/>
      <c r="VAL111" s="229"/>
      <c r="VAM111" s="229"/>
      <c r="VAN111" s="229"/>
      <c r="VAO111" s="229"/>
      <c r="VAP111" s="229"/>
      <c r="VAQ111" s="229"/>
      <c r="VAR111" s="229"/>
      <c r="VAS111" s="229"/>
      <c r="VAT111" s="229"/>
      <c r="VAU111" s="229"/>
      <c r="VAV111" s="229"/>
      <c r="VAW111" s="229"/>
      <c r="VAX111" s="229"/>
      <c r="VAY111" s="229"/>
      <c r="VAZ111" s="229"/>
      <c r="VBA111" s="229"/>
      <c r="VBB111" s="229"/>
      <c r="VBC111" s="229"/>
      <c r="VBD111" s="229"/>
      <c r="VBE111" s="229"/>
      <c r="VBF111" s="229"/>
      <c r="VBG111" s="229"/>
      <c r="VBH111" s="229"/>
      <c r="VBI111" s="229"/>
      <c r="VBJ111" s="229"/>
      <c r="VBK111" s="229"/>
      <c r="VBL111" s="229"/>
      <c r="VBM111" s="229"/>
      <c r="VBN111" s="229"/>
      <c r="VBO111" s="229"/>
      <c r="VBP111" s="229"/>
      <c r="VBQ111" s="229"/>
      <c r="VBR111" s="229"/>
      <c r="VBS111" s="229"/>
      <c r="VBT111" s="229"/>
      <c r="VBU111" s="229"/>
      <c r="VBV111" s="229"/>
      <c r="VBW111" s="229"/>
      <c r="VBX111" s="229"/>
      <c r="VBY111" s="229"/>
      <c r="VBZ111" s="229"/>
      <c r="VCA111" s="229"/>
      <c r="VCB111" s="229"/>
      <c r="VCC111" s="229"/>
      <c r="VCD111" s="229"/>
      <c r="VCE111" s="229"/>
      <c r="VCF111" s="229"/>
      <c r="VCG111" s="229"/>
      <c r="VCH111" s="229"/>
      <c r="VCI111" s="229"/>
      <c r="VCJ111" s="229"/>
      <c r="VCK111" s="229"/>
      <c r="VCL111" s="229"/>
      <c r="VCM111" s="229"/>
      <c r="VCN111" s="229"/>
      <c r="VCO111" s="229"/>
      <c r="VCP111" s="229"/>
      <c r="VCQ111" s="229"/>
      <c r="VCR111" s="229"/>
      <c r="VCS111" s="229"/>
      <c r="VCT111" s="229"/>
      <c r="VCU111" s="229"/>
      <c r="VCV111" s="229"/>
      <c r="VCW111" s="229"/>
      <c r="VCX111" s="229"/>
      <c r="VCY111" s="229"/>
      <c r="VCZ111" s="229"/>
      <c r="VDA111" s="229"/>
      <c r="VDB111" s="229"/>
      <c r="VDC111" s="229"/>
      <c r="VDD111" s="229"/>
      <c r="VDE111" s="229"/>
      <c r="VDF111" s="229"/>
      <c r="VDG111" s="229"/>
      <c r="VDH111" s="229"/>
      <c r="VDI111" s="229"/>
      <c r="VDJ111" s="229"/>
      <c r="VDK111" s="229"/>
      <c r="VDL111" s="229"/>
      <c r="VDM111" s="229"/>
      <c r="VDN111" s="229"/>
      <c r="VDO111" s="229"/>
      <c r="VDP111" s="229"/>
      <c r="VDQ111" s="229"/>
      <c r="VDR111" s="229"/>
      <c r="VDS111" s="229"/>
      <c r="VDT111" s="229"/>
      <c r="VDU111" s="229"/>
      <c r="VDV111" s="229"/>
      <c r="VDW111" s="229"/>
      <c r="VDX111" s="229"/>
      <c r="VDY111" s="229"/>
      <c r="VDZ111" s="229"/>
      <c r="VEA111" s="229"/>
      <c r="VEB111" s="229"/>
      <c r="VEC111" s="229"/>
      <c r="VED111" s="229"/>
      <c r="VEE111" s="229"/>
      <c r="VEF111" s="229"/>
      <c r="VEG111" s="229"/>
      <c r="VEH111" s="229"/>
      <c r="VEI111" s="229"/>
      <c r="VEJ111" s="229"/>
      <c r="VEK111" s="229"/>
      <c r="VEL111" s="229"/>
      <c r="VEM111" s="229"/>
      <c r="VEN111" s="229"/>
      <c r="VEO111" s="229"/>
      <c r="VEP111" s="229"/>
      <c r="VEQ111" s="229"/>
      <c r="VER111" s="229"/>
      <c r="VES111" s="229"/>
      <c r="VET111" s="229"/>
      <c r="VEU111" s="229"/>
      <c r="VEV111" s="229"/>
      <c r="VEW111" s="229"/>
      <c r="VEX111" s="229"/>
      <c r="VEY111" s="229"/>
      <c r="VEZ111" s="229"/>
      <c r="VFA111" s="229"/>
      <c r="VFB111" s="229"/>
      <c r="VFC111" s="229"/>
      <c r="VFD111" s="229"/>
      <c r="VFE111" s="229"/>
      <c r="VFF111" s="229"/>
      <c r="VFG111" s="229"/>
      <c r="VFH111" s="229"/>
      <c r="VFI111" s="229"/>
      <c r="VFJ111" s="229"/>
      <c r="VFK111" s="229"/>
      <c r="VFL111" s="229"/>
      <c r="VFM111" s="229"/>
      <c r="VFN111" s="229"/>
      <c r="VFO111" s="229"/>
      <c r="VFP111" s="229"/>
      <c r="VFQ111" s="229"/>
      <c r="VFR111" s="229"/>
      <c r="VFS111" s="229"/>
      <c r="VFT111" s="229"/>
      <c r="VFU111" s="229"/>
      <c r="VFV111" s="229"/>
      <c r="VFW111" s="229"/>
      <c r="VFX111" s="229"/>
      <c r="VFY111" s="229"/>
      <c r="VFZ111" s="229"/>
      <c r="VGA111" s="229"/>
      <c r="VGB111" s="229"/>
      <c r="VGC111" s="229"/>
      <c r="VGD111" s="229"/>
      <c r="VGE111" s="229"/>
      <c r="VGF111" s="229"/>
      <c r="VGG111" s="229"/>
      <c r="VGH111" s="229"/>
      <c r="VGI111" s="229"/>
      <c r="VGJ111" s="229"/>
      <c r="VGK111" s="229"/>
      <c r="VGL111" s="229"/>
      <c r="VGM111" s="229"/>
      <c r="VGN111" s="229"/>
      <c r="VGO111" s="229"/>
      <c r="VGP111" s="229"/>
      <c r="VGQ111" s="229"/>
      <c r="VGR111" s="229"/>
      <c r="VGS111" s="229"/>
      <c r="VGT111" s="229"/>
      <c r="VGU111" s="229"/>
      <c r="VGV111" s="229"/>
      <c r="VGW111" s="229"/>
      <c r="VGX111" s="229"/>
      <c r="VGY111" s="229"/>
      <c r="VGZ111" s="229"/>
      <c r="VHA111" s="229"/>
      <c r="VHB111" s="229"/>
      <c r="VHC111" s="229"/>
      <c r="VHD111" s="229"/>
      <c r="VHE111" s="229"/>
      <c r="VHF111" s="229"/>
      <c r="VHG111" s="229"/>
      <c r="VHH111" s="229"/>
      <c r="VHI111" s="229"/>
      <c r="VHJ111" s="229"/>
      <c r="VHK111" s="229"/>
      <c r="VHL111" s="229"/>
      <c r="VHM111" s="229"/>
      <c r="VHN111" s="229"/>
      <c r="VHO111" s="229"/>
      <c r="VHP111" s="229"/>
      <c r="VHQ111" s="229"/>
      <c r="VHR111" s="229"/>
      <c r="VHS111" s="229"/>
      <c r="VHT111" s="229"/>
      <c r="VHU111" s="229"/>
      <c r="VHV111" s="229"/>
      <c r="VHW111" s="229"/>
      <c r="VHX111" s="229"/>
      <c r="VHY111" s="229"/>
      <c r="VHZ111" s="229"/>
      <c r="VIA111" s="229"/>
      <c r="VIB111" s="229"/>
      <c r="VIC111" s="229"/>
      <c r="VID111" s="229"/>
      <c r="VIE111" s="229"/>
      <c r="VIF111" s="229"/>
      <c r="VIG111" s="229"/>
      <c r="VIH111" s="229"/>
      <c r="VII111" s="229"/>
      <c r="VIJ111" s="229"/>
      <c r="VIK111" s="229"/>
      <c r="VIL111" s="229"/>
      <c r="VIM111" s="229"/>
      <c r="VIN111" s="229"/>
      <c r="VIO111" s="229"/>
      <c r="VIP111" s="229"/>
      <c r="VIQ111" s="229"/>
      <c r="VIR111" s="229"/>
      <c r="VIS111" s="229"/>
      <c r="VIT111" s="229"/>
      <c r="VIU111" s="229"/>
      <c r="VIV111" s="229"/>
      <c r="VIW111" s="229"/>
      <c r="VIX111" s="229"/>
      <c r="VIY111" s="229"/>
      <c r="VIZ111" s="229"/>
      <c r="VJA111" s="229"/>
      <c r="VJB111" s="229"/>
      <c r="VJC111" s="229"/>
      <c r="VJD111" s="229"/>
      <c r="VJE111" s="229"/>
      <c r="VJF111" s="229"/>
      <c r="VJG111" s="229"/>
      <c r="VJH111" s="229"/>
      <c r="VJI111" s="229"/>
      <c r="VJJ111" s="229"/>
      <c r="VJK111" s="229"/>
      <c r="VJL111" s="229"/>
      <c r="VJM111" s="229"/>
      <c r="VJN111" s="229"/>
      <c r="VJO111" s="229"/>
      <c r="VJP111" s="229"/>
      <c r="VJQ111" s="229"/>
      <c r="VJR111" s="229"/>
      <c r="VJS111" s="229"/>
      <c r="VJT111" s="229"/>
      <c r="VJU111" s="229"/>
      <c r="VJV111" s="229"/>
      <c r="VJW111" s="229"/>
      <c r="VJX111" s="229"/>
      <c r="VJY111" s="229"/>
      <c r="VJZ111" s="229"/>
      <c r="VKA111" s="229"/>
      <c r="VKB111" s="229"/>
      <c r="VKC111" s="229"/>
      <c r="VKD111" s="229"/>
      <c r="VKE111" s="229"/>
      <c r="VKF111" s="229"/>
      <c r="VKG111" s="229"/>
      <c r="VKH111" s="229"/>
      <c r="VKI111" s="229"/>
      <c r="VKJ111" s="229"/>
      <c r="VKK111" s="229"/>
      <c r="VKL111" s="229"/>
      <c r="VKM111" s="229"/>
      <c r="VKN111" s="229"/>
      <c r="VKO111" s="229"/>
      <c r="VKP111" s="229"/>
      <c r="VKQ111" s="229"/>
      <c r="VKR111" s="229"/>
      <c r="VKS111" s="229"/>
      <c r="VKT111" s="229"/>
      <c r="VKU111" s="229"/>
      <c r="VKV111" s="229"/>
      <c r="VKW111" s="229"/>
      <c r="VKX111" s="229"/>
      <c r="VKY111" s="229"/>
      <c r="VKZ111" s="229"/>
      <c r="VLA111" s="229"/>
      <c r="VLB111" s="229"/>
      <c r="VLC111" s="229"/>
      <c r="VLD111" s="229"/>
      <c r="VLE111" s="229"/>
      <c r="VLF111" s="229"/>
      <c r="VLG111" s="229"/>
      <c r="VLH111" s="229"/>
      <c r="VLI111" s="229"/>
      <c r="VLJ111" s="229"/>
      <c r="VLK111" s="229"/>
      <c r="VLL111" s="229"/>
      <c r="VLM111" s="229"/>
      <c r="VLN111" s="229"/>
      <c r="VLO111" s="229"/>
      <c r="VLP111" s="229"/>
      <c r="VLQ111" s="229"/>
      <c r="VLR111" s="229"/>
      <c r="VLS111" s="229"/>
      <c r="VLT111" s="229"/>
      <c r="VLU111" s="229"/>
      <c r="VLV111" s="229"/>
      <c r="VLW111" s="229"/>
      <c r="VLX111" s="229"/>
      <c r="VLY111" s="229"/>
      <c r="VLZ111" s="229"/>
      <c r="VMA111" s="229"/>
      <c r="VMB111" s="229"/>
      <c r="VMC111" s="229"/>
      <c r="VMD111" s="229"/>
      <c r="VME111" s="229"/>
      <c r="VMF111" s="229"/>
      <c r="VMG111" s="229"/>
      <c r="VMH111" s="229"/>
      <c r="VMI111" s="229"/>
      <c r="VMJ111" s="229"/>
      <c r="VMK111" s="229"/>
      <c r="VML111" s="229"/>
      <c r="VMM111" s="229"/>
      <c r="VMN111" s="229"/>
      <c r="VMO111" s="229"/>
      <c r="VMP111" s="229"/>
      <c r="VMQ111" s="229"/>
      <c r="VMR111" s="229"/>
      <c r="VMS111" s="229"/>
      <c r="VMT111" s="229"/>
      <c r="VMU111" s="229"/>
      <c r="VMV111" s="229"/>
      <c r="VMW111" s="229"/>
      <c r="VMX111" s="229"/>
      <c r="VMY111" s="229"/>
      <c r="VMZ111" s="229"/>
      <c r="VNA111" s="229"/>
      <c r="VNB111" s="229"/>
      <c r="VNC111" s="229"/>
      <c r="VND111" s="229"/>
      <c r="VNE111" s="229"/>
      <c r="VNF111" s="229"/>
      <c r="VNG111" s="229"/>
      <c r="VNH111" s="229"/>
      <c r="VNI111" s="229"/>
      <c r="VNJ111" s="229"/>
      <c r="VNK111" s="229"/>
      <c r="VNL111" s="229"/>
      <c r="VNM111" s="229"/>
      <c r="VNN111" s="229"/>
      <c r="VNO111" s="229"/>
      <c r="VNP111" s="229"/>
      <c r="VNQ111" s="229"/>
      <c r="VNR111" s="229"/>
      <c r="VNS111" s="229"/>
      <c r="VNT111" s="229"/>
      <c r="VNU111" s="229"/>
      <c r="VNV111" s="229"/>
      <c r="VNW111" s="229"/>
      <c r="VNX111" s="229"/>
      <c r="VNY111" s="229"/>
      <c r="VNZ111" s="229"/>
      <c r="VOA111" s="229"/>
      <c r="VOB111" s="229"/>
      <c r="VOC111" s="229"/>
      <c r="VOD111" s="229"/>
      <c r="VOE111" s="229"/>
      <c r="VOF111" s="229"/>
      <c r="VOG111" s="229"/>
      <c r="VOH111" s="229"/>
      <c r="VOI111" s="229"/>
      <c r="VOJ111" s="229"/>
      <c r="VOK111" s="229"/>
      <c r="VOL111" s="229"/>
      <c r="VOM111" s="229"/>
      <c r="VON111" s="229"/>
      <c r="VOO111" s="229"/>
      <c r="VOP111" s="229"/>
      <c r="VOQ111" s="229"/>
      <c r="VOR111" s="229"/>
      <c r="VOS111" s="229"/>
      <c r="VOT111" s="229"/>
      <c r="VOU111" s="229"/>
      <c r="VOV111" s="229"/>
      <c r="VOW111" s="229"/>
      <c r="VOX111" s="229"/>
      <c r="VOY111" s="229"/>
      <c r="VOZ111" s="229"/>
      <c r="VPA111" s="229"/>
      <c r="VPB111" s="229"/>
      <c r="VPC111" s="229"/>
      <c r="VPD111" s="229"/>
      <c r="VPE111" s="229"/>
      <c r="VPF111" s="229"/>
      <c r="VPG111" s="229"/>
      <c r="VPH111" s="229"/>
      <c r="VPI111" s="229"/>
      <c r="VPJ111" s="229"/>
      <c r="VPK111" s="229"/>
      <c r="VPL111" s="229"/>
      <c r="VPM111" s="229"/>
      <c r="VPN111" s="229"/>
      <c r="VPO111" s="229"/>
      <c r="VPP111" s="229"/>
      <c r="VPQ111" s="229"/>
      <c r="VPR111" s="229"/>
      <c r="VPS111" s="229"/>
      <c r="VPT111" s="229"/>
      <c r="VPU111" s="229"/>
      <c r="VPV111" s="229"/>
      <c r="VPW111" s="229"/>
      <c r="VPX111" s="229"/>
      <c r="VPY111" s="229"/>
      <c r="VPZ111" s="229"/>
      <c r="VQA111" s="229"/>
      <c r="VQB111" s="229"/>
      <c r="VQC111" s="229"/>
      <c r="VQD111" s="229"/>
      <c r="VQE111" s="229"/>
      <c r="VQF111" s="229"/>
      <c r="VQG111" s="229"/>
      <c r="VQH111" s="229"/>
      <c r="VQI111" s="229"/>
      <c r="VQJ111" s="229"/>
      <c r="VQK111" s="229"/>
      <c r="VQL111" s="229"/>
      <c r="VQM111" s="229"/>
      <c r="VQN111" s="229"/>
      <c r="VQO111" s="229"/>
      <c r="VQP111" s="229"/>
      <c r="VQQ111" s="229"/>
      <c r="VQR111" s="229"/>
      <c r="VQS111" s="229"/>
      <c r="VQT111" s="229"/>
      <c r="VQU111" s="229"/>
      <c r="VQV111" s="229"/>
      <c r="VQW111" s="229"/>
      <c r="VQX111" s="229"/>
      <c r="VQY111" s="229"/>
      <c r="VQZ111" s="229"/>
      <c r="VRA111" s="229"/>
      <c r="VRB111" s="229"/>
      <c r="VRC111" s="229"/>
      <c r="VRD111" s="229"/>
      <c r="VRE111" s="229"/>
      <c r="VRF111" s="229"/>
      <c r="VRG111" s="229"/>
      <c r="VRH111" s="229"/>
      <c r="VRI111" s="229"/>
      <c r="VRJ111" s="229"/>
      <c r="VRK111" s="229"/>
      <c r="VRL111" s="229"/>
      <c r="VRM111" s="229"/>
      <c r="VRN111" s="229"/>
      <c r="VRO111" s="229"/>
      <c r="VRP111" s="229"/>
      <c r="VRQ111" s="229"/>
      <c r="VRR111" s="229"/>
      <c r="VRS111" s="229"/>
      <c r="VRT111" s="229"/>
      <c r="VRU111" s="229"/>
      <c r="VRV111" s="229"/>
      <c r="VRW111" s="229"/>
      <c r="VRX111" s="229"/>
      <c r="VRY111" s="229"/>
      <c r="VRZ111" s="229"/>
      <c r="VSA111" s="229"/>
      <c r="VSB111" s="229"/>
      <c r="VSC111" s="229"/>
      <c r="VSD111" s="229"/>
      <c r="VSE111" s="229"/>
      <c r="VSF111" s="229"/>
      <c r="VSG111" s="229"/>
      <c r="VSH111" s="229"/>
      <c r="VSI111" s="229"/>
      <c r="VSJ111" s="229"/>
      <c r="VSK111" s="229"/>
      <c r="VSL111" s="229"/>
      <c r="VSM111" s="229"/>
      <c r="VSN111" s="229"/>
      <c r="VSO111" s="229"/>
      <c r="VSP111" s="229"/>
      <c r="VSQ111" s="229"/>
      <c r="VSR111" s="229"/>
      <c r="VSS111" s="229"/>
      <c r="VST111" s="229"/>
      <c r="VSU111" s="229"/>
      <c r="VSV111" s="229"/>
      <c r="VSW111" s="229"/>
      <c r="VSX111" s="229"/>
      <c r="VSY111" s="229"/>
      <c r="VSZ111" s="229"/>
      <c r="VTA111" s="229"/>
      <c r="VTB111" s="229"/>
      <c r="VTC111" s="229"/>
      <c r="VTD111" s="229"/>
      <c r="VTE111" s="229"/>
      <c r="VTF111" s="229"/>
      <c r="VTG111" s="229"/>
      <c r="VTH111" s="229"/>
      <c r="VTI111" s="229"/>
      <c r="VTJ111" s="229"/>
      <c r="VTK111" s="229"/>
      <c r="VTL111" s="229"/>
      <c r="VTM111" s="229"/>
      <c r="VTN111" s="229"/>
      <c r="VTO111" s="229"/>
      <c r="VTP111" s="229"/>
      <c r="VTQ111" s="229"/>
      <c r="VTR111" s="229"/>
      <c r="VTS111" s="229"/>
      <c r="VTT111" s="229"/>
      <c r="VTU111" s="229"/>
      <c r="VTV111" s="229"/>
      <c r="VTW111" s="229"/>
      <c r="VTX111" s="229"/>
      <c r="VTY111" s="229"/>
      <c r="VTZ111" s="229"/>
      <c r="VUA111" s="229"/>
      <c r="VUB111" s="229"/>
      <c r="VUC111" s="229"/>
      <c r="VUD111" s="229"/>
      <c r="VUE111" s="229"/>
      <c r="VUF111" s="229"/>
      <c r="VUG111" s="229"/>
      <c r="VUH111" s="229"/>
      <c r="VUI111" s="229"/>
      <c r="VUJ111" s="229"/>
      <c r="VUK111" s="229"/>
      <c r="VUL111" s="229"/>
      <c r="VUM111" s="229"/>
      <c r="VUN111" s="229"/>
      <c r="VUO111" s="229"/>
      <c r="VUP111" s="229"/>
      <c r="VUQ111" s="229"/>
      <c r="VUR111" s="229"/>
      <c r="VUS111" s="229"/>
      <c r="VUT111" s="229"/>
      <c r="VUU111" s="229"/>
      <c r="VUV111" s="229"/>
      <c r="VUW111" s="229"/>
      <c r="VUX111" s="229"/>
      <c r="VUY111" s="229"/>
      <c r="VUZ111" s="229"/>
      <c r="VVA111" s="229"/>
      <c r="VVB111" s="229"/>
      <c r="VVC111" s="229"/>
      <c r="VVD111" s="229"/>
      <c r="VVE111" s="229"/>
      <c r="VVF111" s="229"/>
      <c r="VVG111" s="229"/>
      <c r="VVH111" s="229"/>
      <c r="VVI111" s="229"/>
      <c r="VVJ111" s="229"/>
      <c r="VVK111" s="229"/>
      <c r="VVL111" s="229"/>
      <c r="VVM111" s="229"/>
      <c r="VVN111" s="229"/>
      <c r="VVO111" s="229"/>
      <c r="VVP111" s="229"/>
      <c r="VVQ111" s="229"/>
      <c r="VVR111" s="229"/>
      <c r="VVS111" s="229"/>
      <c r="VVT111" s="229"/>
      <c r="VVU111" s="229"/>
      <c r="VVV111" s="229"/>
      <c r="VVW111" s="229"/>
      <c r="VVX111" s="229"/>
      <c r="VVY111" s="229"/>
      <c r="VVZ111" s="229"/>
      <c r="VWA111" s="229"/>
      <c r="VWB111" s="229"/>
      <c r="VWC111" s="229"/>
      <c r="VWD111" s="229"/>
      <c r="VWE111" s="229"/>
      <c r="VWF111" s="229"/>
      <c r="VWG111" s="229"/>
      <c r="VWH111" s="229"/>
      <c r="VWI111" s="229"/>
      <c r="VWJ111" s="229"/>
      <c r="VWK111" s="229"/>
      <c r="VWL111" s="229"/>
      <c r="VWM111" s="229"/>
      <c r="VWN111" s="229"/>
      <c r="VWO111" s="229"/>
      <c r="VWP111" s="229"/>
      <c r="VWQ111" s="229"/>
      <c r="VWR111" s="229"/>
      <c r="VWS111" s="229"/>
      <c r="VWT111" s="229"/>
      <c r="VWU111" s="229"/>
      <c r="VWV111" s="229"/>
      <c r="VWW111" s="229"/>
      <c r="VWX111" s="229"/>
      <c r="VWY111" s="229"/>
      <c r="VWZ111" s="229"/>
      <c r="VXA111" s="229"/>
      <c r="VXB111" s="229"/>
      <c r="VXC111" s="229"/>
      <c r="VXD111" s="229"/>
      <c r="VXE111" s="229"/>
      <c r="VXF111" s="229"/>
      <c r="VXG111" s="229"/>
      <c r="VXH111" s="229"/>
      <c r="VXI111" s="229"/>
      <c r="VXJ111" s="229"/>
      <c r="VXK111" s="229"/>
      <c r="VXL111" s="229"/>
      <c r="VXM111" s="229"/>
      <c r="VXN111" s="229"/>
      <c r="VXO111" s="229"/>
      <c r="VXP111" s="229"/>
      <c r="VXQ111" s="229"/>
      <c r="VXR111" s="229"/>
      <c r="VXS111" s="229"/>
      <c r="VXT111" s="229"/>
      <c r="VXU111" s="229"/>
      <c r="VXV111" s="229"/>
      <c r="VXW111" s="229"/>
      <c r="VXX111" s="229"/>
      <c r="VXY111" s="229"/>
      <c r="VXZ111" s="229"/>
      <c r="VYA111" s="229"/>
      <c r="VYB111" s="229"/>
      <c r="VYC111" s="229"/>
      <c r="VYD111" s="229"/>
      <c r="VYE111" s="229"/>
      <c r="VYF111" s="229"/>
      <c r="VYG111" s="229"/>
      <c r="VYH111" s="229"/>
      <c r="VYI111" s="229"/>
      <c r="VYJ111" s="229"/>
      <c r="VYK111" s="229"/>
      <c r="VYL111" s="229"/>
      <c r="VYM111" s="229"/>
      <c r="VYN111" s="229"/>
      <c r="VYO111" s="229"/>
      <c r="VYP111" s="229"/>
      <c r="VYQ111" s="229"/>
      <c r="VYR111" s="229"/>
      <c r="VYS111" s="229"/>
      <c r="VYT111" s="229"/>
      <c r="VYU111" s="229"/>
      <c r="VYV111" s="229"/>
      <c r="VYW111" s="229"/>
      <c r="VYX111" s="229"/>
      <c r="VYY111" s="229"/>
      <c r="VYZ111" s="229"/>
      <c r="VZA111" s="229"/>
      <c r="VZB111" s="229"/>
      <c r="VZC111" s="229"/>
      <c r="VZD111" s="229"/>
      <c r="VZE111" s="229"/>
      <c r="VZF111" s="229"/>
      <c r="VZG111" s="229"/>
      <c r="VZH111" s="229"/>
      <c r="VZI111" s="229"/>
      <c r="VZJ111" s="229"/>
      <c r="VZK111" s="229"/>
      <c r="VZL111" s="229"/>
      <c r="VZM111" s="229"/>
      <c r="VZN111" s="229"/>
      <c r="VZO111" s="229"/>
      <c r="VZP111" s="229"/>
      <c r="VZQ111" s="229"/>
      <c r="VZR111" s="229"/>
      <c r="VZS111" s="229"/>
      <c r="VZT111" s="229"/>
      <c r="VZU111" s="229"/>
      <c r="VZV111" s="229"/>
      <c r="VZW111" s="229"/>
      <c r="VZX111" s="229"/>
      <c r="VZY111" s="229"/>
      <c r="VZZ111" s="229"/>
      <c r="WAA111" s="229"/>
      <c r="WAB111" s="229"/>
      <c r="WAC111" s="229"/>
      <c r="WAD111" s="229"/>
      <c r="WAE111" s="229"/>
      <c r="WAF111" s="229"/>
      <c r="WAG111" s="229"/>
      <c r="WAH111" s="229"/>
      <c r="WAI111" s="229"/>
      <c r="WAJ111" s="229"/>
      <c r="WAK111" s="229"/>
      <c r="WAL111" s="229"/>
      <c r="WAM111" s="229"/>
      <c r="WAN111" s="229"/>
      <c r="WAO111" s="229"/>
      <c r="WAP111" s="229"/>
      <c r="WAQ111" s="229"/>
      <c r="WAR111" s="229"/>
      <c r="WAS111" s="229"/>
      <c r="WAT111" s="229"/>
      <c r="WAU111" s="229"/>
      <c r="WAV111" s="229"/>
      <c r="WAW111" s="229"/>
      <c r="WAX111" s="229"/>
      <c r="WAY111" s="229"/>
      <c r="WAZ111" s="229"/>
      <c r="WBA111" s="229"/>
      <c r="WBB111" s="229"/>
      <c r="WBC111" s="229"/>
      <c r="WBD111" s="229"/>
      <c r="WBE111" s="229"/>
      <c r="WBF111" s="229"/>
      <c r="WBG111" s="229"/>
      <c r="WBH111" s="229"/>
      <c r="WBI111" s="229"/>
      <c r="WBJ111" s="229"/>
      <c r="WBK111" s="229"/>
      <c r="WBL111" s="229"/>
      <c r="WBM111" s="229"/>
      <c r="WBN111" s="229"/>
      <c r="WBO111" s="229"/>
      <c r="WBP111" s="229"/>
      <c r="WBQ111" s="229"/>
      <c r="WBR111" s="229"/>
      <c r="WBS111" s="229"/>
      <c r="WBT111" s="229"/>
      <c r="WBU111" s="229"/>
      <c r="WBV111" s="229"/>
      <c r="WBW111" s="229"/>
      <c r="WBX111" s="229"/>
      <c r="WBY111" s="229"/>
      <c r="WBZ111" s="229"/>
      <c r="WCA111" s="229"/>
      <c r="WCB111" s="229"/>
      <c r="WCC111" s="229"/>
      <c r="WCD111" s="229"/>
      <c r="WCE111" s="229"/>
      <c r="WCF111" s="229"/>
      <c r="WCG111" s="229"/>
      <c r="WCH111" s="229"/>
      <c r="WCI111" s="229"/>
      <c r="WCJ111" s="229"/>
      <c r="WCK111" s="229"/>
      <c r="WCL111" s="229"/>
      <c r="WCM111" s="229"/>
      <c r="WCN111" s="229"/>
      <c r="WCO111" s="229"/>
      <c r="WCP111" s="229"/>
      <c r="WCQ111" s="229"/>
      <c r="WCR111" s="229"/>
      <c r="WCS111" s="229"/>
      <c r="WCT111" s="229"/>
      <c r="WCU111" s="229"/>
      <c r="WCV111" s="229"/>
      <c r="WCW111" s="229"/>
      <c r="WCX111" s="229"/>
      <c r="WCY111" s="229"/>
      <c r="WCZ111" s="229"/>
      <c r="WDA111" s="229"/>
      <c r="WDB111" s="229"/>
      <c r="WDC111" s="229"/>
      <c r="WDD111" s="229"/>
      <c r="WDE111" s="229"/>
      <c r="WDF111" s="229"/>
      <c r="WDG111" s="229"/>
      <c r="WDH111" s="229"/>
      <c r="WDI111" s="229"/>
      <c r="WDJ111" s="229"/>
      <c r="WDK111" s="229"/>
      <c r="WDL111" s="229"/>
      <c r="WDM111" s="229"/>
      <c r="WDN111" s="229"/>
      <c r="WDO111" s="229"/>
      <c r="WDP111" s="229"/>
      <c r="WDQ111" s="229"/>
      <c r="WDR111" s="229"/>
      <c r="WDS111" s="229"/>
      <c r="WDT111" s="229"/>
      <c r="WDU111" s="229"/>
      <c r="WDV111" s="229"/>
      <c r="WDW111" s="229"/>
      <c r="WDX111" s="229"/>
      <c r="WDY111" s="229"/>
      <c r="WDZ111" s="229"/>
      <c r="WEA111" s="229"/>
      <c r="WEB111" s="229"/>
      <c r="WEC111" s="229"/>
      <c r="WED111" s="229"/>
      <c r="WEE111" s="229"/>
      <c r="WEF111" s="229"/>
      <c r="WEG111" s="229"/>
      <c r="WEH111" s="229"/>
      <c r="WEI111" s="229"/>
      <c r="WEJ111" s="229"/>
      <c r="WEK111" s="229"/>
      <c r="WEL111" s="229"/>
      <c r="WEM111" s="229"/>
      <c r="WEN111" s="229"/>
      <c r="WEO111" s="229"/>
      <c r="WEP111" s="229"/>
      <c r="WEQ111" s="229"/>
      <c r="WER111" s="229"/>
      <c r="WES111" s="229"/>
      <c r="WET111" s="229"/>
      <c r="WEU111" s="229"/>
      <c r="WEV111" s="229"/>
      <c r="WEW111" s="229"/>
      <c r="WEX111" s="229"/>
      <c r="WEY111" s="229"/>
      <c r="WEZ111" s="229"/>
      <c r="WFA111" s="229"/>
      <c r="WFB111" s="229"/>
      <c r="WFC111" s="229"/>
      <c r="WFD111" s="229"/>
      <c r="WFE111" s="229"/>
      <c r="WFF111" s="229"/>
      <c r="WFG111" s="229"/>
      <c r="WFH111" s="229"/>
      <c r="WFI111" s="229"/>
      <c r="WFJ111" s="229"/>
      <c r="WFK111" s="229"/>
      <c r="WFL111" s="229"/>
      <c r="WFM111" s="229"/>
      <c r="WFN111" s="229"/>
      <c r="WFO111" s="229"/>
      <c r="WFP111" s="229"/>
      <c r="WFQ111" s="229"/>
      <c r="WFR111" s="229"/>
      <c r="WFS111" s="229"/>
      <c r="WFT111" s="229"/>
      <c r="WFU111" s="229"/>
      <c r="WFV111" s="229"/>
      <c r="WFW111" s="229"/>
      <c r="WFX111" s="229"/>
      <c r="WFY111" s="229"/>
      <c r="WFZ111" s="229"/>
      <c r="WGA111" s="229"/>
      <c r="WGB111" s="229"/>
      <c r="WGC111" s="229"/>
      <c r="WGD111" s="229"/>
      <c r="WGE111" s="229"/>
      <c r="WGF111" s="229"/>
      <c r="WGG111" s="229"/>
      <c r="WGH111" s="229"/>
      <c r="WGI111" s="229"/>
      <c r="WGJ111" s="229"/>
      <c r="WGK111" s="229"/>
      <c r="WGL111" s="229"/>
      <c r="WGM111" s="229"/>
      <c r="WGN111" s="229"/>
      <c r="WGO111" s="229"/>
      <c r="WGP111" s="229"/>
      <c r="WGQ111" s="229"/>
      <c r="WGR111" s="229"/>
      <c r="WGS111" s="229"/>
      <c r="WGT111" s="229"/>
      <c r="WGU111" s="229"/>
      <c r="WGV111" s="229"/>
      <c r="WGW111" s="229"/>
      <c r="WGX111" s="229"/>
      <c r="WGY111" s="229"/>
      <c r="WGZ111" s="229"/>
      <c r="WHA111" s="229"/>
      <c r="WHB111" s="229"/>
      <c r="WHC111" s="229"/>
      <c r="WHD111" s="229"/>
      <c r="WHE111" s="229"/>
      <c r="WHF111" s="229"/>
      <c r="WHG111" s="229"/>
      <c r="WHH111" s="229"/>
      <c r="WHI111" s="229"/>
      <c r="WHJ111" s="229"/>
      <c r="WHK111" s="229"/>
      <c r="WHL111" s="229"/>
      <c r="WHM111" s="229"/>
      <c r="WHN111" s="229"/>
      <c r="WHO111" s="229"/>
      <c r="WHP111" s="229"/>
      <c r="WHQ111" s="229"/>
      <c r="WHR111" s="229"/>
      <c r="WHS111" s="229"/>
      <c r="WHT111" s="229"/>
      <c r="WHU111" s="229"/>
      <c r="WHV111" s="229"/>
      <c r="WHW111" s="229"/>
      <c r="WHX111" s="229"/>
      <c r="WHY111" s="229"/>
      <c r="WHZ111" s="229"/>
      <c r="WIA111" s="229"/>
      <c r="WIB111" s="229"/>
      <c r="WIC111" s="229"/>
      <c r="WID111" s="229"/>
      <c r="WIE111" s="229"/>
      <c r="WIF111" s="229"/>
      <c r="WIG111" s="229"/>
      <c r="WIH111" s="229"/>
      <c r="WII111" s="229"/>
      <c r="WIJ111" s="229"/>
      <c r="WIK111" s="229"/>
      <c r="WIL111" s="229"/>
      <c r="WIM111" s="229"/>
      <c r="WIN111" s="229"/>
      <c r="WIO111" s="229"/>
      <c r="WIP111" s="229"/>
      <c r="WIQ111" s="229"/>
      <c r="WIR111" s="229"/>
      <c r="WIS111" s="229"/>
      <c r="WIT111" s="229"/>
      <c r="WIU111" s="229"/>
      <c r="WIV111" s="229"/>
      <c r="WIW111" s="229"/>
      <c r="WIX111" s="229"/>
      <c r="WIY111" s="229"/>
      <c r="WIZ111" s="229"/>
      <c r="WJA111" s="229"/>
      <c r="WJB111" s="229"/>
      <c r="WJC111" s="229"/>
      <c r="WJD111" s="229"/>
      <c r="WJE111" s="229"/>
      <c r="WJF111" s="229"/>
      <c r="WJG111" s="229"/>
      <c r="WJH111" s="229"/>
      <c r="WJI111" s="229"/>
      <c r="WJJ111" s="229"/>
      <c r="WJK111" s="229"/>
      <c r="WJL111" s="229"/>
      <c r="WJM111" s="229"/>
      <c r="WJN111" s="229"/>
      <c r="WJO111" s="229"/>
      <c r="WJP111" s="229"/>
      <c r="WJQ111" s="229"/>
      <c r="WJR111" s="229"/>
      <c r="WJS111" s="229"/>
      <c r="WJT111" s="229"/>
      <c r="WJU111" s="229"/>
      <c r="WJV111" s="229"/>
      <c r="WJW111" s="229"/>
      <c r="WJX111" s="229"/>
      <c r="WJY111" s="229"/>
      <c r="WJZ111" s="229"/>
      <c r="WKA111" s="229"/>
      <c r="WKB111" s="229"/>
      <c r="WKC111" s="229"/>
      <c r="WKD111" s="229"/>
      <c r="WKE111" s="229"/>
      <c r="WKF111" s="229"/>
      <c r="WKG111" s="229"/>
      <c r="WKH111" s="229"/>
      <c r="WKI111" s="229"/>
      <c r="WKJ111" s="229"/>
      <c r="WKK111" s="229"/>
      <c r="WKL111" s="229"/>
      <c r="WKM111" s="229"/>
      <c r="WKN111" s="229"/>
      <c r="WKO111" s="229"/>
      <c r="WKP111" s="229"/>
      <c r="WKQ111" s="229"/>
      <c r="WKR111" s="229"/>
      <c r="WKS111" s="229"/>
      <c r="WKT111" s="229"/>
      <c r="WKU111" s="229"/>
      <c r="WKV111" s="229"/>
      <c r="WKW111" s="229"/>
      <c r="WKX111" s="229"/>
      <c r="WKY111" s="229"/>
      <c r="WKZ111" s="229"/>
      <c r="WLA111" s="229"/>
      <c r="WLB111" s="229"/>
      <c r="WLC111" s="229"/>
      <c r="WLD111" s="229"/>
      <c r="WLE111" s="229"/>
      <c r="WLF111" s="229"/>
      <c r="WLG111" s="229"/>
      <c r="WLH111" s="229"/>
      <c r="WLI111" s="229"/>
      <c r="WLJ111" s="229"/>
      <c r="WLK111" s="229"/>
      <c r="WLL111" s="229"/>
      <c r="WLM111" s="229"/>
      <c r="WLN111" s="229"/>
      <c r="WLO111" s="229"/>
      <c r="WLP111" s="229"/>
      <c r="WLQ111" s="229"/>
      <c r="WLR111" s="229"/>
      <c r="WLS111" s="229"/>
      <c r="WLT111" s="229"/>
      <c r="WLU111" s="229"/>
      <c r="WLV111" s="229"/>
      <c r="WLW111" s="229"/>
      <c r="WLX111" s="229"/>
      <c r="WLY111" s="229"/>
      <c r="WLZ111" s="229"/>
      <c r="WMA111" s="229"/>
      <c r="WMB111" s="229"/>
      <c r="WMC111" s="229"/>
      <c r="WMD111" s="229"/>
      <c r="WME111" s="229"/>
      <c r="WMF111" s="229"/>
      <c r="WMG111" s="229"/>
      <c r="WMH111" s="229"/>
      <c r="WMI111" s="229"/>
      <c r="WMJ111" s="229"/>
      <c r="WMK111" s="229"/>
      <c r="WML111" s="229"/>
      <c r="WMM111" s="229"/>
      <c r="WMN111" s="229"/>
      <c r="WMO111" s="229"/>
      <c r="WMP111" s="229"/>
      <c r="WMQ111" s="229"/>
      <c r="WMR111" s="229"/>
      <c r="WMS111" s="229"/>
      <c r="WMT111" s="229"/>
      <c r="WMU111" s="229"/>
      <c r="WMV111" s="229"/>
      <c r="WMW111" s="229"/>
      <c r="WMX111" s="229"/>
      <c r="WMY111" s="229"/>
      <c r="WMZ111" s="229"/>
      <c r="WNA111" s="229"/>
      <c r="WNB111" s="229"/>
      <c r="WNC111" s="229"/>
      <c r="WND111" s="229"/>
      <c r="WNE111" s="229"/>
      <c r="WNF111" s="229"/>
      <c r="WNG111" s="229"/>
      <c r="WNH111" s="229"/>
      <c r="WNI111" s="229"/>
      <c r="WNJ111" s="229"/>
      <c r="WNK111" s="229"/>
      <c r="WNL111" s="229"/>
      <c r="WNM111" s="229"/>
      <c r="WNN111" s="229"/>
      <c r="WNO111" s="229"/>
      <c r="WNP111" s="229"/>
      <c r="WNQ111" s="229"/>
      <c r="WNR111" s="229"/>
      <c r="WNS111" s="229"/>
      <c r="WNT111" s="229"/>
      <c r="WNU111" s="229"/>
      <c r="WNV111" s="229"/>
      <c r="WNW111" s="229"/>
      <c r="WNX111" s="229"/>
      <c r="WNY111" s="229"/>
      <c r="WNZ111" s="229"/>
      <c r="WOA111" s="229"/>
      <c r="WOB111" s="229"/>
      <c r="WOC111" s="229"/>
      <c r="WOD111" s="229"/>
      <c r="WOE111" s="229"/>
      <c r="WOF111" s="229"/>
      <c r="WOG111" s="229"/>
      <c r="WOH111" s="229"/>
      <c r="WOI111" s="229"/>
      <c r="WOJ111" s="229"/>
      <c r="WOK111" s="229"/>
      <c r="WOL111" s="229"/>
      <c r="WOM111" s="229"/>
      <c r="WON111" s="229"/>
      <c r="WOO111" s="229"/>
      <c r="WOP111" s="229"/>
      <c r="WOQ111" s="229"/>
      <c r="WOR111" s="229"/>
      <c r="WOS111" s="229"/>
      <c r="WOT111" s="229"/>
      <c r="WOU111" s="229"/>
      <c r="WOV111" s="229"/>
      <c r="WOW111" s="229"/>
      <c r="WOX111" s="229"/>
      <c r="WOY111" s="229"/>
      <c r="WOZ111" s="229"/>
      <c r="WPA111" s="229"/>
      <c r="WPB111" s="229"/>
      <c r="WPC111" s="229"/>
      <c r="WPD111" s="229"/>
      <c r="WPE111" s="229"/>
      <c r="WPF111" s="229"/>
      <c r="WPG111" s="229"/>
      <c r="WPH111" s="229"/>
      <c r="WPI111" s="229"/>
      <c r="WPJ111" s="229"/>
      <c r="WPK111" s="229"/>
      <c r="WPL111" s="229"/>
      <c r="WPM111" s="229"/>
      <c r="WPN111" s="229"/>
      <c r="WPO111" s="229"/>
      <c r="WPP111" s="229"/>
      <c r="WPQ111" s="229"/>
      <c r="WPR111" s="229"/>
      <c r="WPS111" s="229"/>
      <c r="WPT111" s="229"/>
      <c r="WPU111" s="229"/>
      <c r="WPV111" s="229"/>
      <c r="WPW111" s="229"/>
      <c r="WPX111" s="229"/>
      <c r="WPY111" s="229"/>
      <c r="WPZ111" s="229"/>
      <c r="WQA111" s="229"/>
      <c r="WQB111" s="229"/>
      <c r="WQC111" s="229"/>
      <c r="WQD111" s="229"/>
      <c r="WQE111" s="229"/>
      <c r="WQF111" s="229"/>
      <c r="WQG111" s="229"/>
      <c r="WQH111" s="229"/>
      <c r="WQI111" s="229"/>
      <c r="WQJ111" s="229"/>
      <c r="WQK111" s="229"/>
      <c r="WQL111" s="229"/>
      <c r="WQM111" s="229"/>
      <c r="WQN111" s="229"/>
      <c r="WQO111" s="229"/>
      <c r="WQP111" s="229"/>
      <c r="WQQ111" s="229"/>
      <c r="WQR111" s="229"/>
      <c r="WQS111" s="229"/>
      <c r="WQT111" s="229"/>
      <c r="WQU111" s="229"/>
      <c r="WQV111" s="229"/>
      <c r="WQW111" s="229"/>
      <c r="WQX111" s="229"/>
      <c r="WQY111" s="229"/>
      <c r="WQZ111" s="229"/>
      <c r="WRA111" s="229"/>
      <c r="WRB111" s="229"/>
      <c r="WRC111" s="229"/>
      <c r="WRD111" s="229"/>
      <c r="WRE111" s="229"/>
      <c r="WRF111" s="229"/>
      <c r="WRG111" s="229"/>
      <c r="WRH111" s="229"/>
      <c r="WRI111" s="229"/>
      <c r="WRJ111" s="229"/>
      <c r="WRK111" s="229"/>
      <c r="WRL111" s="229"/>
      <c r="WRM111" s="229"/>
      <c r="WRN111" s="229"/>
      <c r="WRO111" s="229"/>
      <c r="WRP111" s="229"/>
      <c r="WRQ111" s="229"/>
      <c r="WRR111" s="229"/>
      <c r="WRS111" s="229"/>
      <c r="WRT111" s="229"/>
      <c r="WRU111" s="229"/>
      <c r="WRV111" s="229"/>
      <c r="WRW111" s="229"/>
      <c r="WRX111" s="229"/>
      <c r="WRY111" s="229"/>
      <c r="WRZ111" s="229"/>
      <c r="WSA111" s="229"/>
      <c r="WSB111" s="229"/>
      <c r="WSC111" s="229"/>
      <c r="WSD111" s="229"/>
      <c r="WSE111" s="229"/>
      <c r="WSF111" s="229"/>
      <c r="WSG111" s="229"/>
      <c r="WSH111" s="229"/>
      <c r="WSI111" s="229"/>
      <c r="WSJ111" s="229"/>
      <c r="WSK111" s="229"/>
      <c r="WSL111" s="229"/>
      <c r="WSM111" s="229"/>
      <c r="WSN111" s="229"/>
      <c r="WSO111" s="229"/>
      <c r="WSP111" s="229"/>
      <c r="WSQ111" s="229"/>
      <c r="WSR111" s="229"/>
      <c r="WSS111" s="229"/>
      <c r="WST111" s="229"/>
      <c r="WSU111" s="229"/>
      <c r="WSV111" s="229"/>
      <c r="WSW111" s="229"/>
      <c r="WSX111" s="229"/>
      <c r="WSY111" s="229"/>
      <c r="WSZ111" s="229"/>
      <c r="WTA111" s="229"/>
      <c r="WTB111" s="229"/>
      <c r="WTC111" s="229"/>
      <c r="WTD111" s="229"/>
      <c r="WTE111" s="229"/>
      <c r="WTF111" s="229"/>
      <c r="WTG111" s="229"/>
      <c r="WTH111" s="229"/>
      <c r="WTI111" s="229"/>
      <c r="WTJ111" s="229"/>
      <c r="WTK111" s="229"/>
      <c r="WTL111" s="229"/>
      <c r="WTM111" s="229"/>
      <c r="WTN111" s="229"/>
      <c r="WTO111" s="229"/>
      <c r="WTP111" s="229"/>
      <c r="WTQ111" s="229"/>
      <c r="WTR111" s="229"/>
      <c r="WTS111" s="229"/>
      <c r="WTT111" s="229"/>
      <c r="WTU111" s="229"/>
      <c r="WTV111" s="229"/>
      <c r="WTW111" s="229"/>
      <c r="WTX111" s="229"/>
      <c r="WTY111" s="229"/>
      <c r="WTZ111" s="229"/>
      <c r="WUA111" s="229"/>
      <c r="WUB111" s="229"/>
      <c r="WUC111" s="229"/>
      <c r="WUD111" s="229"/>
      <c r="WUE111" s="229"/>
      <c r="WUF111" s="229"/>
      <c r="WUG111" s="229"/>
      <c r="WUH111" s="229"/>
      <c r="WUI111" s="229"/>
      <c r="WUJ111" s="229"/>
      <c r="WUK111" s="229"/>
      <c r="WUL111" s="229"/>
      <c r="WUM111" s="229"/>
      <c r="WUN111" s="229"/>
      <c r="WUO111" s="229"/>
      <c r="WUP111" s="229"/>
      <c r="WUQ111" s="229"/>
      <c r="WUR111" s="229"/>
      <c r="WUS111" s="229"/>
      <c r="WUT111" s="229"/>
      <c r="WUU111" s="229"/>
      <c r="WUV111" s="229"/>
      <c r="WUW111" s="229"/>
      <c r="WUX111" s="229"/>
      <c r="WUY111" s="229"/>
      <c r="WUZ111" s="229"/>
      <c r="WVA111" s="229"/>
      <c r="WVB111" s="229"/>
      <c r="WVC111" s="229"/>
      <c r="WVD111" s="229"/>
      <c r="WVE111" s="229"/>
      <c r="WVF111" s="229"/>
      <c r="WVG111" s="229"/>
      <c r="WVH111" s="229"/>
      <c r="WVI111" s="229"/>
      <c r="WVJ111" s="229"/>
      <c r="WVK111" s="229"/>
      <c r="WVL111" s="229"/>
      <c r="WVM111" s="229"/>
      <c r="WVN111" s="229"/>
      <c r="WVO111" s="229"/>
      <c r="WVP111" s="229"/>
      <c r="WVQ111" s="229"/>
      <c r="WVR111" s="229"/>
      <c r="WVS111" s="229"/>
      <c r="WVT111" s="229"/>
      <c r="WVU111" s="229"/>
      <c r="WVV111" s="229"/>
      <c r="WVW111" s="229"/>
      <c r="WVX111" s="229"/>
      <c r="WVY111" s="229"/>
      <c r="WVZ111" s="229"/>
      <c r="WWA111" s="229"/>
      <c r="WWB111" s="229"/>
      <c r="WWC111" s="229"/>
      <c r="WWD111" s="229"/>
      <c r="WWE111" s="229"/>
      <c r="WWF111" s="229"/>
      <c r="WWG111" s="229"/>
      <c r="WWH111" s="229"/>
      <c r="WWI111" s="229"/>
      <c r="WWJ111" s="229"/>
      <c r="WWK111" s="229"/>
      <c r="WWL111" s="229"/>
      <c r="WWM111" s="229"/>
      <c r="WWN111" s="229"/>
      <c r="WWO111" s="229"/>
      <c r="WWP111" s="229"/>
      <c r="WWQ111" s="229"/>
      <c r="WWR111" s="229"/>
      <c r="WWS111" s="229"/>
      <c r="WWT111" s="229"/>
      <c r="WWU111" s="229"/>
      <c r="WWV111" s="229"/>
      <c r="WWW111" s="229"/>
      <c r="WWX111" s="229"/>
      <c r="WWY111" s="229"/>
      <c r="WWZ111" s="229"/>
      <c r="WXA111" s="229"/>
      <c r="WXB111" s="229"/>
      <c r="WXC111" s="229"/>
      <c r="WXD111" s="229"/>
      <c r="WXE111" s="229"/>
      <c r="WXF111" s="229"/>
      <c r="WXG111" s="229"/>
      <c r="WXH111" s="229"/>
      <c r="WXI111" s="229"/>
      <c r="WXJ111" s="229"/>
      <c r="WXK111" s="229"/>
      <c r="WXL111" s="229"/>
      <c r="WXM111" s="229"/>
      <c r="WXN111" s="229"/>
      <c r="WXO111" s="229"/>
      <c r="WXP111" s="229"/>
      <c r="WXQ111" s="229"/>
      <c r="WXR111" s="229"/>
      <c r="WXS111" s="229"/>
      <c r="WXT111" s="229"/>
      <c r="WXU111" s="229"/>
      <c r="WXV111" s="229"/>
      <c r="WXW111" s="229"/>
      <c r="WXX111" s="229"/>
      <c r="WXY111" s="229"/>
      <c r="WXZ111" s="229"/>
      <c r="WYA111" s="229"/>
      <c r="WYB111" s="229"/>
      <c r="WYC111" s="229"/>
      <c r="WYD111" s="229"/>
      <c r="WYE111" s="229"/>
      <c r="WYF111" s="229"/>
      <c r="WYG111" s="229"/>
      <c r="WYH111" s="229"/>
      <c r="WYI111" s="229"/>
      <c r="WYJ111" s="229"/>
      <c r="WYK111" s="229"/>
      <c r="WYL111" s="229"/>
      <c r="WYM111" s="229"/>
      <c r="WYN111" s="229"/>
      <c r="WYO111" s="229"/>
      <c r="WYP111" s="229"/>
      <c r="WYQ111" s="229"/>
      <c r="WYR111" s="229"/>
      <c r="WYS111" s="229"/>
      <c r="WYT111" s="229"/>
      <c r="WYU111" s="229"/>
      <c r="WYV111" s="229"/>
      <c r="WYW111" s="229"/>
      <c r="WYX111" s="229"/>
      <c r="WYY111" s="229"/>
      <c r="WYZ111" s="229"/>
      <c r="WZA111" s="229"/>
      <c r="WZB111" s="229"/>
      <c r="WZC111" s="229"/>
      <c r="WZD111" s="229"/>
      <c r="WZE111" s="229"/>
      <c r="WZF111" s="229"/>
      <c r="WZG111" s="229"/>
      <c r="WZH111" s="229"/>
      <c r="WZI111" s="229"/>
      <c r="WZJ111" s="229"/>
      <c r="WZK111" s="229"/>
      <c r="WZL111" s="229"/>
      <c r="WZM111" s="229"/>
      <c r="WZN111" s="229"/>
      <c r="WZO111" s="229"/>
      <c r="WZP111" s="229"/>
      <c r="WZQ111" s="229"/>
      <c r="WZR111" s="229"/>
      <c r="WZS111" s="229"/>
      <c r="WZT111" s="229"/>
      <c r="WZU111" s="229"/>
      <c r="WZV111" s="229"/>
      <c r="WZW111" s="229"/>
      <c r="WZX111" s="229"/>
      <c r="WZY111" s="229"/>
      <c r="WZZ111" s="229"/>
      <c r="XAA111" s="229"/>
      <c r="XAB111" s="229"/>
      <c r="XAC111" s="229"/>
      <c r="XAD111" s="229"/>
      <c r="XAE111" s="229"/>
      <c r="XAF111" s="229"/>
      <c r="XAG111" s="229"/>
      <c r="XAH111" s="229"/>
      <c r="XAI111" s="229"/>
      <c r="XAJ111" s="229"/>
      <c r="XAK111" s="229"/>
      <c r="XAL111" s="229"/>
      <c r="XAM111" s="229"/>
      <c r="XAN111" s="229"/>
      <c r="XAO111" s="229"/>
      <c r="XAP111" s="229"/>
      <c r="XAQ111" s="229"/>
      <c r="XAR111" s="229"/>
      <c r="XAS111" s="229"/>
      <c r="XAT111" s="229"/>
      <c r="XAU111" s="229"/>
      <c r="XAV111" s="229"/>
      <c r="XAW111" s="229"/>
      <c r="XAX111" s="229"/>
      <c r="XAY111" s="229"/>
      <c r="XAZ111" s="229"/>
      <c r="XBA111" s="229"/>
      <c r="XBB111" s="229"/>
      <c r="XBC111" s="229"/>
      <c r="XBD111" s="229"/>
      <c r="XBE111" s="229"/>
      <c r="XBF111" s="229"/>
      <c r="XBG111" s="229"/>
      <c r="XBH111" s="229"/>
      <c r="XBI111" s="229"/>
      <c r="XBJ111" s="229"/>
      <c r="XBK111" s="229"/>
      <c r="XBL111" s="229"/>
      <c r="XBM111" s="229"/>
      <c r="XBN111" s="229"/>
      <c r="XBO111" s="229"/>
      <c r="XBP111" s="229"/>
      <c r="XBQ111" s="229"/>
      <c r="XBR111" s="229"/>
      <c r="XBS111" s="229"/>
      <c r="XBT111" s="229"/>
      <c r="XBU111" s="229"/>
      <c r="XBV111" s="229"/>
      <c r="XBW111" s="229"/>
      <c r="XBX111" s="229"/>
      <c r="XBY111" s="229"/>
      <c r="XBZ111" s="229"/>
      <c r="XCA111" s="229"/>
      <c r="XCB111" s="229"/>
      <c r="XCC111" s="229"/>
      <c r="XCD111" s="229"/>
      <c r="XCE111" s="229"/>
      <c r="XCF111" s="229"/>
      <c r="XCG111" s="229"/>
      <c r="XCH111" s="229"/>
      <c r="XCI111" s="229"/>
      <c r="XCJ111" s="229"/>
      <c r="XCK111" s="229"/>
      <c r="XCL111" s="229"/>
      <c r="XCM111" s="229"/>
      <c r="XCN111" s="229"/>
      <c r="XCO111" s="229"/>
      <c r="XCP111" s="229"/>
      <c r="XCQ111" s="229"/>
      <c r="XCR111" s="229"/>
      <c r="XCS111" s="229"/>
      <c r="XCT111" s="229"/>
      <c r="XCU111" s="229"/>
      <c r="XCV111" s="229"/>
      <c r="XCW111" s="229"/>
      <c r="XCX111" s="229"/>
      <c r="XCY111" s="229"/>
      <c r="XCZ111" s="229"/>
      <c r="XDA111" s="229"/>
      <c r="XDB111" s="229"/>
      <c r="XDC111" s="229"/>
      <c r="XDD111" s="229"/>
      <c r="XDE111" s="229"/>
      <c r="XDF111" s="229"/>
      <c r="XDG111" s="229"/>
      <c r="XDH111" s="229"/>
      <c r="XDI111" s="229"/>
      <c r="XDJ111" s="229"/>
      <c r="XDK111" s="229"/>
      <c r="XDL111" s="229"/>
      <c r="XDM111" s="229"/>
      <c r="XDN111" s="229"/>
      <c r="XDO111" s="229"/>
      <c r="XDP111" s="229"/>
      <c r="XDQ111" s="229"/>
      <c r="XDR111" s="229"/>
      <c r="XDS111" s="229"/>
      <c r="XDT111" s="229"/>
      <c r="XDU111" s="229"/>
      <c r="XDV111" s="229"/>
      <c r="XDW111" s="229"/>
      <c r="XDX111" s="229"/>
      <c r="XDY111" s="229"/>
      <c r="XDZ111" s="229"/>
      <c r="XEA111" s="229"/>
      <c r="XEB111" s="229"/>
      <c r="XEC111" s="229"/>
      <c r="XED111" s="229"/>
      <c r="XEE111" s="229"/>
      <c r="XEF111" s="229"/>
      <c r="XEG111" s="229"/>
      <c r="XEH111" s="229"/>
      <c r="XEI111" s="229"/>
      <c r="XEJ111" s="229"/>
      <c r="XEK111" s="229"/>
      <c r="XEL111" s="229"/>
      <c r="XEM111" s="229"/>
    </row>
  </sheetData>
  <mergeCells count="1">
    <mergeCell ref="D1:E1"/>
  </mergeCells>
  <hyperlinks>
    <hyperlink ref="E49" location="'Tavola 4.3.6'!A1" display="Rapporto sinistri dell'esercizio a premi di competenza - rami danni (local gaap), dal 2017 al 2022" xr:uid="{00000000-0004-0000-0100-000000000000}"/>
    <hyperlink ref="E7" location="'Tavola 1.2.2 '!A1" display="Stato patrimoniale delle imprese assicurative nei principali Paesi Europei - quarto trimestre 2023" xr:uid="{00000000-0004-0000-0100-000001000000}"/>
    <hyperlink ref="E6" location="'Tavola 1.2.1'!A1" display="SCR ratio in Europa dal 1° trimestre 2021 al 3° trimestre 2023" xr:uid="{00000000-0004-0000-0100-000002000000}"/>
    <hyperlink ref="E17" location="'Tavola 2.2.4'!A1" display="Gestione Vita – Premi acquisiti (lavoro diretto) in Italia da imprese di stati UE e SEE operanti in regime di l.p.s. nel 2021 per linea di business e paese" xr:uid="{00000000-0004-0000-0100-000005000000}"/>
    <hyperlink ref="E64" location="'Tavola 5.1.4'!A1" display="Riserva di riconciliazione e EPIFP" xr:uid="{00000000-0004-0000-0100-000007000000}"/>
    <hyperlink ref="E48" location="'Tavola 4.3.5'!A1" display="ROE gestioni vita e danni (local gaap), dal 2013 al 2022" xr:uid="{00000000-0004-0000-0100-000008000000}"/>
    <hyperlink ref="E47" location="'Tavola 4.3.4'!A1" display="Utile / perdita d'esercizio rispetto alla raccolta premi – gestioni vita e danni (local gaap), dal 2013 al 2022" xr:uid="{00000000-0004-0000-0100-000009000000}"/>
    <hyperlink ref="E46" location="'Tavola 4.3.3'!A1" display="Risultato di esercizio - gestione danni (dati analitici, local gaap), dal 2017 al 2021" xr:uid="{00000000-0004-0000-0100-00000A000000}"/>
    <hyperlink ref="E45" location="'Tavola 4.3.2'!A1" display="Risultato di esercizio - gestione vita (dati analitici, local gaap), dal 2017 al 2021" xr:uid="{00000000-0004-0000-0100-00000B000000}"/>
    <hyperlink ref="E44" location="'Tavola 4.3.1'!A1" display="Conto economico analitico - gestione vita e danni (local gaap), dal 2017 al 2021" xr:uid="{00000000-0004-0000-0100-00000C000000}"/>
    <hyperlink ref="E42" location="'Tavola 4.1.11'!A1" display="Rami danni - Composizione delle riserve tecniche del portafoglio diretto italiano per ramo e per tipologia (local gaap) - 2022" xr:uid="{00000000-0004-0000-0100-00000D000000}"/>
    <hyperlink ref="E41" location="'Tavola 4.1.10'!A1" display="Rami danni - Composizione delle riserve tecniche del portafoglio diretto italiano per ramo e per tipologia (local gaap) - 2021" xr:uid="{00000000-0004-0000-0100-00000E000000}"/>
    <hyperlink ref="E40" location="'Tavola 4.1.9'!A1" display="Rami vita - Composizione delle riserve tecniche del portafoglio diretto italiano per ramo e per tipologia (local gaap) - 2022" xr:uid="{00000000-0004-0000-0100-00000F000000}"/>
    <hyperlink ref="E39" location="'Tavola 4.1.8'!A1" display="Rami vita – Composizione delle riserve tecniche del portafoglio diretto italiano per ramo e per tipologia (local gaap) – 2021" xr:uid="{00000000-0004-0000-0100-000010000000}"/>
    <hyperlink ref="E38" location="'Tavola 4.1.7'!A1" display="Investimenti vita classe D (local gaap), dal 2013 al 2022" xr:uid="{00000000-0004-0000-0100-000011000000}"/>
    <hyperlink ref="E37" location="'Tavola 4.1.6'!A1" display="Investimenti gestione danni (local gaap), dal 2013 al 2022" xr:uid="{00000000-0004-0000-0100-000012000000}"/>
    <hyperlink ref="E36" location="'Tavola 4.1.5'!A1" display="Investimenti gestione vita (classe C) (local gaap), dal 2013 al 2022" xr:uid="{00000000-0004-0000-0100-000013000000}"/>
    <hyperlink ref="E35" location="'Tavola 4.1.4'!A1" display="Investimenti gestioni vita (classe C) e danni (local gaap), dal 2013 al 2022" xr:uid="{00000000-0004-0000-0100-000014000000}"/>
    <hyperlink ref="E34" location="'Tavola 4.1.3'!A1" display="Stato patrimoniale analitico - gestione vita e danni (local gaap), dal 2017 al 2021" xr:uid="{00000000-0004-0000-0100-000015000000}"/>
    <hyperlink ref="E24" location="'Tavola 3.4'!A1" display="Premi ceduti in riassicurazione rami danni e vita (local gaap) - 2021" xr:uid="{00000000-0004-0000-0100-000016000000}"/>
    <hyperlink ref="E9" location="'Tavola 2.1.1'!_Toc10456004" display="Imprese autorizzate o ammesse ad accedere all'attività assicurativa in Italia dal 2013 al 2022" xr:uid="{00000000-0004-0000-0100-000017000000}"/>
    <hyperlink ref="E12" location="'Tavola 2.1.4'!A1" display="Raccolta premi per gruppo di controllo nel 2021 e 2022 (portafoglio diretto italiano, local gaap)" xr:uid="{00000000-0004-0000-0100-000018000000}"/>
    <hyperlink ref="E23" location="'Tavola 3.3'!A1" display="Incidenza dei premi sul prodotto interno lordo e variazione della raccolta premi (local gaap), in termini reali dal 2018 al 2022" xr:uid="{00000000-0004-0000-0100-000019000000}"/>
    <hyperlink ref="E27" location="'Tavola 3.1.2'!A1" display="Rami vita - polizze individuali - raccolta premi per tipologia di prodotto (portafoglio diretto italiano, local gaap), dal 2013 al 2022" xr:uid="{00000000-0004-0000-0100-00001A000000}"/>
    <hyperlink ref="E26" location="'Tavola 3.1.1'!A1" display="Rami vita - andamento della raccolta premi per ramo (portafoglio diretto italiano, local gaap), dal 2013 al 2022" xr:uid="{00000000-0004-0000-0100-00001B000000}"/>
    <hyperlink ref="E22" location="'Tavola 3.2'!A1" display="Raccolta premi del portafoglio italiano ed estero, diretto e indiretto (imprese nazionali e rappresentanze extra SEE) (local gaap), dal 2013 al 2022" xr:uid="{00000000-0004-0000-0100-00001C000000}"/>
    <hyperlink ref="E10" location="'Tavola 2.1.2'!A1" display="Ripartizione delle imprese autorizzate a operare in Italia per tipo di attività – 2022" xr:uid="{00000000-0004-0000-0100-00001D000000}"/>
    <hyperlink ref="E11" location="'Tavola 2.1.3'!A1" display="Ripartizione geografica delle imprese/stabilimenti SEE ammessi a operare in Italia in regime di stabilimento e di l.p.s. nel 2021 e 2022" xr:uid="{00000000-0004-0000-0100-00001E000000}"/>
    <hyperlink ref="E95" location="'Tavola 5.5.7'!A1" display="Riserve tecniche da coprire e relative attività a copertura del portafoglio diretto vita - Gestione di Fondi pensione - Classe D.II, dal 2017 al 2022" xr:uid="{00000000-0004-0000-0100-00001F000000}"/>
    <hyperlink ref="E94" location="'Tavola 5.5.6'!A1" display="Riserve tecniche da coprire e relative attività a copertura del portafoglio diretto vita - Contratti linked - Classe D.I, dal 2017 al 2022" xr:uid="{00000000-0004-0000-0100-000020000000}"/>
    <hyperlink ref="E93" location="'Tavola 5.5.5'!A1" display="Voci analitiche relative alle attività a copertura delle riserve tecniche danni, dal 2020 al 2022 " xr:uid="{00000000-0004-0000-0100-000021000000}"/>
    <hyperlink ref="E92" location="'Tavola 5.5.4'!A1" display="Tipologia delle attività a copertura delle riserve tecniche del portafoglio diretto danni, dal 2017 al 2022" xr:uid="{00000000-0004-0000-0100-000022000000}"/>
    <hyperlink ref="E91" location="'Tavola 5.5.3'!A1" display="Voci analitiche relative alle attività a copertura delle riserve tecniche del portafoglio diretto vita (esclusi contratti linked o derivanti dalla gestione dei fondi pensione), dal 2020 al 2022" xr:uid="{00000000-0004-0000-0100-000023000000}"/>
    <hyperlink ref="E90" location="'Tavola 5.5.2'!A1" display="Tipologia delle attività a copertura delle riserve tecniche del portafoglio diretto vita (esclusi contratti linked o derivanti dalla gestione dei fondi pensione), dal 2017 al 2022" xr:uid="{00000000-0004-0000-0100-000024000000}"/>
    <hyperlink ref="E89" location="'Tavola 5.5.1'!A1" display="Riepilogo delle Attività a copertura delle riserve tecniche e delle Riserve tecniche da coprire (portafoglio diretto), dal 2017 al 2022" xr:uid="{00000000-0004-0000-0100-000025000000}"/>
    <hyperlink ref="E58" location="'Tavola 4.5.2.1'!A1" display="Conto tecnico dei rami danni diversi dalla r.c. auto e natanti" xr:uid="{00000000-0004-0000-0100-000026000000}"/>
    <hyperlink ref="E56" location="'Tavola 4.5.1.2'!A1" display="R.c.auto e natanti - Saldo di riserva sinistri (RS) su premi di competenza" xr:uid="{00000000-0004-0000-0100-000027000000}"/>
    <hyperlink ref="E55" location="'Tavola 4.5.1.1'!A1" display="Conto tecnico r.c. auto e natanti – Imprese nazionali e rappresentanze di imprese extra UE" xr:uid="{00000000-0004-0000-0100-000028000000}"/>
    <hyperlink ref="E53" location="'Tavola 4.4.1'!A1" display="Oneri e riscatti rispetto ai premi - Gestione vita – portafoglio diretto italiano" xr:uid="{00000000-0004-0000-0100-000029000000}"/>
    <hyperlink ref="E33" location="'Tavola 4.1.2'!A1" display="Riserve tecniche (local gaap) del portafoglio italiano ed estero, diretto e indiretto, dal 2013 al 2022" xr:uid="{00000000-0004-0000-0100-00002A000000}"/>
    <hyperlink ref="E32" location="'Tavola 4.1.1'!A1" display="Principali voci dello stato patrimoniale (local gaap) dal 2013 al 2022" xr:uid="{00000000-0004-0000-0100-00002B000000}"/>
    <hyperlink ref="E30" location="'Tavola 3.2.1'!A1" display="Andamento della raccolta premi (portafoglio diretto italiano) per rami e per comparti (local gaap), dal 2017 al 2022" xr:uid="{00000000-0004-0000-0100-00002C000000}"/>
    <hyperlink ref="E21" location="'Tavola 3.1'!A1" display="Indice di penetrazione assicurativa dal 2013 al 2022" xr:uid="{00000000-0004-0000-0100-00002D000000}"/>
    <hyperlink ref="E106" location="'Tavola 6.1.2'!A1" display="R.c. auto - Statistiche sulla distribuzione dei premi effettivi IPER - variazioni" xr:uid="{00000000-0004-0000-0100-00002E000000}"/>
    <hyperlink ref="E105" location="'Tavola 6.1.1'!A1" display="R.c. auto - Statistiche sulla distribuzione dei premi effettivi stimati in IPER " xr:uid="{00000000-0004-0000-0100-00002F000000}"/>
    <hyperlink ref="E103" location="'Tavola 6.7'!A1" display="R.c.auto - Costo medio per sinistri gestiti – 2023" xr:uid="{00000000-0004-0000-0100-000030000000}"/>
    <hyperlink ref="E102" location="'Tavola 6.6'!A1" display="R.c.auto - Velocità di liquidazione per sinistri gestiti - 2023" xr:uid="{00000000-0004-0000-0100-000031000000}"/>
    <hyperlink ref="E101" location="'Tavola 6.5'!A1" display="R.c.auto - Composizione sinistri gestiti – 2023" xr:uid="{00000000-0004-0000-0100-000032000000}"/>
    <hyperlink ref="E100" location="'Tavola 6.4'!A1" display="R.c.auto - Loss ratio, frequenza, costo medio, premio e caricamento globale – 2023" xr:uid="{00000000-0004-0000-0100-000033000000}"/>
    <hyperlink ref="E99" location="'Tavola 6.3'!A1" display="R.c. auto - Premi lordi, sinistri e caricamento globale – 2023" xr:uid="{00000000-0004-0000-0100-000034000000}"/>
    <hyperlink ref="E98" location="'Tavola 6.2'!A1" display="Settore ciclomotori e motocicli (lordo IBNR)" xr:uid="{00000000-0004-0000-0100-000035000000}"/>
    <hyperlink ref="E69" location="'Tavola 5.2.4'!A1" display="Dati sulla solvibilità dei gruppi" xr:uid="{00000000-0004-0000-0100-000036000000}"/>
    <hyperlink ref="E15" location="'Tavola 2.2.2'!A1" display=" Premi diretti raccolti all’estero dalle imprese di proprietà italiana ed estera (2017-2021)" xr:uid="{00000000-0004-0000-0100-000037000000}"/>
    <hyperlink ref="E14" location="'Tavola 2.2.1'!A1" display=" Premi diretti raccolti in Italia dalle imprese di proprietà italiana ed estera (2017-2021)" xr:uid="{00000000-0004-0000-0100-000038000000}"/>
    <hyperlink ref="E63" location="'Tavola 5.1.3'!A1" display="SCR ratio per modalità di calcolo e attività dell'impresa" xr:uid="{00000000-0004-0000-0100-000039000000}"/>
    <hyperlink ref="E68" location="'Tavola 5.2.3'!A1" display="Requisiti patrimoniali" xr:uid="{00000000-0004-0000-0100-00003A000000}"/>
    <hyperlink ref="E79" location="'Tavola 5.3.8'!A1" display="Solvency II - Riserve Tecniche Danni " xr:uid="{00000000-0004-0000-0100-00003B000000}"/>
    <hyperlink ref="E78" location="'Tavola 5.3.7'!A1" display="Solvency II - Riserve tecniche vita" xr:uid="{00000000-0004-0000-0100-00003C000000}"/>
    <hyperlink ref="E77" location="'Tavola 5.3.6'!A1" display="Solvency II - Riserve tecniche vita e danni" xr:uid="{00000000-0004-0000-0100-00003D000000}"/>
    <hyperlink ref="E87" location="'Tavola 5.4.4'!A1" display="Attivi sotto forma di titoli di stato detenuti dalle imprese vigilate dall'IVASS distinte per assetti proprietari" xr:uid="{00000000-0004-0000-0100-00003E000000}"/>
    <hyperlink ref="E86" location="'Tavola 5.4.3'!A1" display="Solvency II - Investimenti vita e danni" xr:uid="{00000000-0004-0000-0100-00003F000000}"/>
    <hyperlink ref="E85" location="'Tavola 5.4.2'!A1" display="Solvency II - Composizione dei titoli corporate delle imprese italiane per classe di rating" xr:uid="{00000000-0004-0000-0100-000040000000}"/>
    <hyperlink ref="E84" location="'Tavola 5.4.1'!A1" display="Solvency II - Composizione dei titoli di Stato italiani ed esteri delle imprese italiane per classe di rating" xr:uid="{00000000-0004-0000-0100-000041000000}"/>
    <hyperlink ref="E76" location="'Tavola 5.3.5'!A1" display="Solvency II - Stato patrimoniale dei gruppi nazionali" xr:uid="{00000000-0004-0000-0100-000042000000}"/>
    <hyperlink ref="E75" location="'Tavola 5.3.4'!A1" display="Solvency II - Stato patrimoniale delle imprese nazionali miste" xr:uid="{00000000-0004-0000-0100-000043000000}"/>
    <hyperlink ref="E74" location="'Tavola 5.3.3'!A1" display="Solvency II - Stato patrimoniale delle imprese nazionali danni" xr:uid="{00000000-0004-0000-0100-000044000000}"/>
    <hyperlink ref="E73" location="'Tavola 5.3.2'!A1" display="Solvency II - Stato patrimoniale delle imprese nazionali vita" xr:uid="{00000000-0004-0000-0100-000045000000}"/>
    <hyperlink ref="E72" location="'Tavola 5.3.1'!A1" display="Solvency II - Stato patrimoniale delle imprese nazionali " xr:uid="{00000000-0004-0000-0100-000046000000}"/>
    <hyperlink ref="E67" location="'Tavola 5.2.2'!A1" display="Composizione del Life underwriting risk" xr:uid="{00000000-0004-0000-0100-000047000000}"/>
    <hyperlink ref="E66" location="'Tavola 5.2.1'!A1" display="Composizione del Basic Solvency Capital Requirement" xr:uid="{00000000-0004-0000-0100-000048000000}"/>
    <hyperlink ref="E62" location="'Tavola 5.1.2'!A1" display="Fondi propri ammissibili per soddisfare il requisito patrimoniale di solvibilità (SCR) " xr:uid="{00000000-0004-0000-0100-000049000000}"/>
    <hyperlink ref="E61" location="'Tavola 5.1.1'!A1" display="SCR ratio e sue componenti per comparto" xr:uid="{00000000-0004-0000-0100-00004A000000}"/>
    <hyperlink ref="E80" location="'Tavola 5.3.9'!A1" display="Stato patrimoniale consolidato – Attività delle imprese che continuano ad applicare lo IAS 39 " xr:uid="{00000000-0004-0000-0100-00004B000000}"/>
    <hyperlink ref="E4" location="'Tavola 1.1.1'!A1" display="Penetrazione assicurativa nei principali Paesi " xr:uid="{00000000-0004-0000-0100-00004C000000}"/>
    <hyperlink ref="E28" location="'Tavola 3.1.3'!A1" display="Rami vita – polizze collettive – raccolta premi per ramo e per tipologia di prodotto (portafoglio diretto italiano, local gaap), dal 2013 al 2023" xr:uid="{00000000-0004-0000-0100-00004D000000}"/>
    <hyperlink ref="E50" location="'Tavola 4.3.7'!A1" display="Conto economico della gestione vita – imprese nazionali e rappresentanze di imprese extra SEE" xr:uid="{00000000-0004-0000-0100-00004E000000}"/>
    <hyperlink ref="E51" location="'Tavola 4.3.8'!A1" display="Conto economico della gestione danni – imprese nazionali e rappresentanze di imprese extra SEE" xr:uid="{00000000-0004-0000-0100-00004F000000}"/>
    <hyperlink ref="E59" location="'Tavola 4.5.2.2'!A1" display="Andamenti tecnici degli altri rami danni diversi dalla r.c. auto e natanti" xr:uid="{00000000-0004-0000-0100-000050000000}"/>
    <hyperlink ref="E70" location="'Tavola 5.2.5'!A1" display="Composizione del Market risk" xr:uid="{00000000-0004-0000-0100-000051000000}"/>
    <hyperlink ref="E97" location="'Tavola 6.1'!A1" display="Settore autovetture (lordo IBNR)" xr:uid="{00000000-0004-0000-0100-000052000000}"/>
    <hyperlink ref="E16" location="'Tavola 2.2.3'!A1" display="Gestione Vita – Premi acquisiti (lavoro diretto) in Italia da imprese di stati UE e SEE operanti in regime di stabilimento nel 2021 per linea di business e paese" xr:uid="{00000000-0004-0000-0100-000006000000}"/>
    <hyperlink ref="E18" location="'Tavola 2.2.5'!A1" display="Gestione Danni – Premi acquisiti (lavoro diretto) in Italia da imprese di stati UE operanti in regime di stabilimento nel 2021 per linea di business e paese" xr:uid="{00000000-0004-0000-0100-000004000000}"/>
    <hyperlink ref="E19" location="'Tavola 2.2.6'!A1" display="Gestione Danni – Premi acquisiti (lavoro diretto) in Italia da imprese di stati UE operanti in regime di l.p.s nel 2021 per linea di business e paese" xr:uid="{00000000-0004-0000-0100-000003000000}"/>
  </hyperlinks>
  <printOptions horizontalCentered="1"/>
  <pageMargins left="0.59055118110236227" right="0.59055118110236227" top="0.59055118110236227" bottom="0.39370078740157483" header="0.31496062992125984" footer="0.31496062992125984"/>
  <pageSetup paperSize="9" scale="7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glio19">
    <tabColor rgb="FF92D050"/>
  </sheetPr>
  <dimension ref="A1:F37"/>
  <sheetViews>
    <sheetView showGridLines="0" zoomScaleNormal="100" zoomScaleSheetLayoutView="79" workbookViewId="0">
      <selection activeCell="E22" sqref="E22"/>
    </sheetView>
  </sheetViews>
  <sheetFormatPr defaultColWidth="9.44140625" defaultRowHeight="11.8"/>
  <cols>
    <col min="1" max="1" width="44.5546875" style="28" customWidth="1"/>
    <col min="2" max="2" width="12.5546875" style="28" customWidth="1"/>
    <col min="3" max="3" width="10.5546875" style="28" customWidth="1"/>
    <col min="4" max="4" width="16.44140625" style="28" customWidth="1"/>
    <col min="5" max="16384" width="9.44140625" style="28"/>
  </cols>
  <sheetData>
    <row r="1" spans="1:6" s="996" customFormat="1" ht="15.05">
      <c r="A1" s="990" t="str">
        <f ca="1">(MID(CELL("nomefile",J2),FIND("]",CELL("nomefile",J2),1)+1,20))</f>
        <v>Tavola 3.4</v>
      </c>
      <c r="B1" s="995"/>
      <c r="C1" s="995"/>
      <c r="D1" s="995"/>
      <c r="E1" s="995"/>
      <c r="F1" s="995"/>
    </row>
    <row r="2" spans="1:6" ht="5.75" customHeight="1"/>
    <row r="3" spans="1:6" ht="11.8" customHeight="1">
      <c r="A3" s="1951" t="s">
        <v>1562</v>
      </c>
      <c r="B3" s="1951"/>
      <c r="C3" s="1951"/>
      <c r="D3" s="1951"/>
      <c r="E3" s="222"/>
    </row>
    <row r="4" spans="1:6" ht="11.95" customHeight="1">
      <c r="A4" s="2002" t="s">
        <v>372</v>
      </c>
      <c r="B4" s="2002"/>
      <c r="C4" s="2002"/>
      <c r="D4" s="2002"/>
      <c r="E4" s="62"/>
    </row>
    <row r="5" spans="1:6" s="29" customFormat="1" ht="25.55" customHeight="1" thickBot="1">
      <c r="A5" s="2001" t="s">
        <v>77</v>
      </c>
      <c r="B5" s="2001"/>
      <c r="C5" s="2001"/>
      <c r="D5" s="2001"/>
      <c r="E5" s="138"/>
    </row>
    <row r="6" spans="1:6" s="41" customFormat="1" ht="23.6">
      <c r="A6" s="154"/>
      <c r="B6" s="155" t="s">
        <v>384</v>
      </c>
      <c r="C6" s="1275" t="s">
        <v>1353</v>
      </c>
      <c r="D6" s="157" t="s">
        <v>765</v>
      </c>
      <c r="E6" s="156"/>
    </row>
    <row r="7" spans="1:6" ht="14.75" customHeight="1" thickBot="1">
      <c r="A7" s="51" t="s">
        <v>44</v>
      </c>
      <c r="B7" s="104"/>
      <c r="C7" s="104"/>
      <c r="D7" s="104"/>
      <c r="E7" s="74"/>
    </row>
    <row r="8" spans="1:6" ht="13.1">
      <c r="A8" s="276" t="s">
        <v>45</v>
      </c>
      <c r="B8" s="296">
        <v>3598.6</v>
      </c>
      <c r="C8" s="296">
        <v>248.1</v>
      </c>
      <c r="D8" s="143">
        <v>6.9</v>
      </c>
      <c r="E8" s="1604"/>
      <c r="F8" s="162"/>
    </row>
    <row r="9" spans="1:6" ht="13.1">
      <c r="A9" s="278" t="s">
        <v>46</v>
      </c>
      <c r="B9" s="279">
        <v>4402.7</v>
      </c>
      <c r="C9" s="279">
        <v>891.2</v>
      </c>
      <c r="D9" s="556">
        <v>20.200000000000003</v>
      </c>
      <c r="E9" s="1604"/>
      <c r="F9" s="162"/>
    </row>
    <row r="10" spans="1:6" ht="13.1">
      <c r="A10" s="276" t="s">
        <v>47</v>
      </c>
      <c r="B10" s="277">
        <v>4527.6000000000004</v>
      </c>
      <c r="C10" s="297">
        <v>698.8</v>
      </c>
      <c r="D10" s="143">
        <v>15.4</v>
      </c>
      <c r="E10" s="1604"/>
      <c r="F10" s="162"/>
    </row>
    <row r="11" spans="1:6" ht="13.1">
      <c r="A11" s="278" t="s">
        <v>48</v>
      </c>
      <c r="B11" s="298">
        <v>15.1</v>
      </c>
      <c r="C11" s="298">
        <v>9.1999999999999993</v>
      </c>
      <c r="D11" s="556">
        <v>60.5</v>
      </c>
      <c r="E11" s="1604"/>
      <c r="F11" s="162"/>
    </row>
    <row r="12" spans="1:6" ht="13.1">
      <c r="A12" s="276" t="s">
        <v>49</v>
      </c>
      <c r="B12" s="297">
        <v>18.600000000000001</v>
      </c>
      <c r="C12" s="297">
        <v>17.7</v>
      </c>
      <c r="D12" s="143">
        <v>95</v>
      </c>
      <c r="E12" s="1604"/>
      <c r="F12" s="162"/>
    </row>
    <row r="13" spans="1:6" ht="13.1">
      <c r="A13" s="278" t="s">
        <v>50</v>
      </c>
      <c r="B13" s="298">
        <v>276.8</v>
      </c>
      <c r="C13" s="298">
        <v>201.4</v>
      </c>
      <c r="D13" s="556">
        <v>72.7</v>
      </c>
      <c r="E13" s="1604"/>
      <c r="F13" s="162"/>
    </row>
    <row r="14" spans="1:6" ht="13.1">
      <c r="A14" s="276" t="s">
        <v>51</v>
      </c>
      <c r="B14" s="297">
        <v>218.7</v>
      </c>
      <c r="C14" s="297">
        <v>111.7</v>
      </c>
      <c r="D14" s="143">
        <v>51.1</v>
      </c>
      <c r="E14" s="1604"/>
      <c r="F14" s="162"/>
    </row>
    <row r="15" spans="1:6" ht="13.1">
      <c r="A15" s="278" t="s">
        <v>52</v>
      </c>
      <c r="B15" s="279">
        <v>3553</v>
      </c>
      <c r="C15" s="298">
        <v>777.9</v>
      </c>
      <c r="D15" s="556">
        <v>21.9</v>
      </c>
      <c r="E15" s="1604"/>
      <c r="F15" s="162"/>
    </row>
    <row r="16" spans="1:6" ht="13.1">
      <c r="A16" s="276" t="s">
        <v>53</v>
      </c>
      <c r="B16" s="277">
        <v>3929.3</v>
      </c>
      <c r="C16" s="297">
        <v>899.9</v>
      </c>
      <c r="D16" s="143">
        <v>22.900000000000002</v>
      </c>
      <c r="E16" s="1604"/>
      <c r="F16" s="162"/>
    </row>
    <row r="17" spans="1:6" ht="13.1">
      <c r="A17" s="278" t="s">
        <v>54</v>
      </c>
      <c r="B17" s="279">
        <v>12916.2</v>
      </c>
      <c r="C17" s="298">
        <v>1627.7</v>
      </c>
      <c r="D17" s="556">
        <v>12.6</v>
      </c>
      <c r="E17" s="1604"/>
      <c r="F17" s="162"/>
    </row>
    <row r="18" spans="1:6" ht="13.1">
      <c r="A18" s="276" t="s">
        <v>55</v>
      </c>
      <c r="B18" s="277">
        <v>10.6</v>
      </c>
      <c r="C18" s="297">
        <v>8.9</v>
      </c>
      <c r="D18" s="143">
        <v>84.4</v>
      </c>
      <c r="E18" s="1604"/>
      <c r="F18" s="162"/>
    </row>
    <row r="19" spans="1:6" ht="13.1">
      <c r="A19" s="278" t="s">
        <v>56</v>
      </c>
      <c r="B19" s="279">
        <v>39.799999999999997</v>
      </c>
      <c r="C19" s="298">
        <v>1.5</v>
      </c>
      <c r="D19" s="556">
        <v>3.9</v>
      </c>
      <c r="E19" s="1604"/>
      <c r="F19" s="162"/>
    </row>
    <row r="20" spans="1:6" ht="13.1">
      <c r="A20" s="276" t="s">
        <v>57</v>
      </c>
      <c r="B20" s="277">
        <v>4156.8999999999996</v>
      </c>
      <c r="C20" s="297">
        <v>705.5</v>
      </c>
      <c r="D20" s="143">
        <v>17</v>
      </c>
      <c r="E20" s="1604"/>
      <c r="F20" s="162"/>
    </row>
    <row r="21" spans="1:6" ht="13.1">
      <c r="A21" s="278" t="s">
        <v>58</v>
      </c>
      <c r="B21" s="279">
        <v>113</v>
      </c>
      <c r="C21" s="298">
        <v>45.6</v>
      </c>
      <c r="D21" s="556">
        <v>40.400000000000006</v>
      </c>
      <c r="E21" s="1604"/>
      <c r="F21" s="162"/>
    </row>
    <row r="22" spans="1:6" ht="13.1">
      <c r="A22" s="276" t="s">
        <v>59</v>
      </c>
      <c r="B22" s="277">
        <v>606.4</v>
      </c>
      <c r="C22" s="297">
        <v>297.10000000000002</v>
      </c>
      <c r="D22" s="143">
        <v>49</v>
      </c>
      <c r="E22" s="1604"/>
      <c r="F22" s="162"/>
    </row>
    <row r="23" spans="1:6" ht="13.1">
      <c r="A23" s="278" t="s">
        <v>60</v>
      </c>
      <c r="B23" s="279">
        <v>782.7</v>
      </c>
      <c r="C23" s="298">
        <v>264.7</v>
      </c>
      <c r="D23" s="556">
        <v>33.800000000000004</v>
      </c>
      <c r="E23" s="1604"/>
      <c r="F23" s="162"/>
    </row>
    <row r="24" spans="1:6" ht="13.1">
      <c r="A24" s="276" t="s">
        <v>449</v>
      </c>
      <c r="B24" s="277">
        <v>576.9</v>
      </c>
      <c r="C24" s="297">
        <v>231.5</v>
      </c>
      <c r="D24" s="143">
        <v>40.1</v>
      </c>
      <c r="E24" s="1604"/>
      <c r="F24" s="162"/>
    </row>
    <row r="25" spans="1:6" ht="13.1">
      <c r="A25" s="278" t="s">
        <v>16</v>
      </c>
      <c r="B25" s="279">
        <v>1050.3</v>
      </c>
      <c r="C25" s="298">
        <v>304.2</v>
      </c>
      <c r="D25" s="556">
        <v>28.999999999999996</v>
      </c>
      <c r="E25" s="1604"/>
      <c r="F25" s="162"/>
    </row>
    <row r="26" spans="1:6" ht="13.75" thickBot="1">
      <c r="A26" s="295" t="s">
        <v>61</v>
      </c>
      <c r="B26" s="234">
        <v>40793.300000000003</v>
      </c>
      <c r="C26" s="234">
        <v>7342.6</v>
      </c>
      <c r="D26" s="234">
        <v>18</v>
      </c>
      <c r="E26" s="1604"/>
      <c r="F26" s="162"/>
    </row>
    <row r="27" spans="1:6" ht="13.75" thickBot="1">
      <c r="A27" s="51" t="s">
        <v>62</v>
      </c>
      <c r="B27" s="1143"/>
      <c r="C27" s="1144"/>
      <c r="D27" s="104"/>
      <c r="E27" s="74"/>
    </row>
    <row r="28" spans="1:6" ht="13.1">
      <c r="A28" s="276" t="s">
        <v>63</v>
      </c>
      <c r="B28" s="296">
        <v>73442.399999999994</v>
      </c>
      <c r="C28" s="299">
        <v>420.1</v>
      </c>
      <c r="D28" s="299">
        <v>0.6</v>
      </c>
      <c r="E28" s="74"/>
    </row>
    <row r="29" spans="1:6" ht="13.1">
      <c r="A29" s="278" t="s">
        <v>64</v>
      </c>
      <c r="B29" s="168" t="s">
        <v>1702</v>
      </c>
      <c r="C29" s="168" t="s">
        <v>1702</v>
      </c>
      <c r="D29" s="168" t="s">
        <v>1702</v>
      </c>
      <c r="E29" s="74"/>
    </row>
    <row r="30" spans="1:6" ht="13.1">
      <c r="A30" s="276" t="s">
        <v>66</v>
      </c>
      <c r="B30" s="277">
        <v>31486</v>
      </c>
      <c r="C30" s="297">
        <v>1.3</v>
      </c>
      <c r="D30" s="297">
        <v>0</v>
      </c>
      <c r="E30" s="74"/>
    </row>
    <row r="31" spans="1:6" ht="13.1">
      <c r="A31" s="278" t="s">
        <v>67</v>
      </c>
      <c r="B31" s="279">
        <v>323.10000000000002</v>
      </c>
      <c r="C31" s="298">
        <v>18.899999999999999</v>
      </c>
      <c r="D31" s="298">
        <v>5.8000000000000007</v>
      </c>
      <c r="E31" s="74"/>
    </row>
    <row r="32" spans="1:6" ht="13.1">
      <c r="A32" s="276" t="s">
        <v>68</v>
      </c>
      <c r="B32" s="277">
        <v>1445.1</v>
      </c>
      <c r="C32" s="1082">
        <v>0.1</v>
      </c>
      <c r="D32" s="1082">
        <v>0</v>
      </c>
      <c r="E32" s="74"/>
    </row>
    <row r="33" spans="1:5" ht="13.1">
      <c r="A33" s="278" t="s">
        <v>69</v>
      </c>
      <c r="B33" s="279">
        <v>3824.2</v>
      </c>
      <c r="C33" s="168" t="s">
        <v>1702</v>
      </c>
      <c r="D33" s="168" t="s">
        <v>1702</v>
      </c>
      <c r="E33" s="74"/>
    </row>
    <row r="34" spans="1:5" ht="13.1">
      <c r="A34" s="300" t="s">
        <v>70</v>
      </c>
      <c r="B34" s="301">
        <v>110520.7</v>
      </c>
      <c r="C34" s="302">
        <v>440.4</v>
      </c>
      <c r="D34" s="302">
        <v>0.4</v>
      </c>
      <c r="E34" s="74"/>
    </row>
    <row r="35" spans="1:5" ht="13.1">
      <c r="B35" s="451"/>
      <c r="C35" s="451"/>
      <c r="E35" s="74"/>
    </row>
    <row r="36" spans="1:5" s="41" customFormat="1" ht="26.55" customHeight="1">
      <c r="A36" s="2003" t="s">
        <v>1701</v>
      </c>
      <c r="B36" s="2003"/>
      <c r="C36" s="2003"/>
      <c r="D36" s="2003"/>
      <c r="E36" s="28"/>
    </row>
    <row r="37" spans="1:5">
      <c r="E37" s="41"/>
    </row>
  </sheetData>
  <mergeCells count="4">
    <mergeCell ref="A5:D5"/>
    <mergeCell ref="A3:D3"/>
    <mergeCell ref="A4:D4"/>
    <mergeCell ref="A36:D36"/>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glio20">
    <tabColor rgb="FF92D050"/>
  </sheetPr>
  <dimension ref="A1:M21"/>
  <sheetViews>
    <sheetView showGridLines="0" zoomScaleNormal="100" workbookViewId="0">
      <selection activeCell="E22" sqref="E22"/>
    </sheetView>
  </sheetViews>
  <sheetFormatPr defaultColWidth="9.44140625" defaultRowHeight="11.8"/>
  <cols>
    <col min="1" max="1" width="13.5546875" style="41" customWidth="1"/>
    <col min="2" max="16384" width="9.44140625" style="41"/>
  </cols>
  <sheetData>
    <row r="1" spans="1:13" s="992" customFormat="1" ht="14.4">
      <c r="A1" s="990" t="str">
        <f ca="1">(MID(CELL("nomefile",I2),FIND("]",CELL("nomefile",I2),1)+1,20))</f>
        <v>Tavola 3.1.1</v>
      </c>
      <c r="B1" s="1016"/>
      <c r="C1" s="1016"/>
      <c r="D1" s="1016"/>
      <c r="E1" s="1016"/>
      <c r="F1" s="1016"/>
      <c r="G1" s="1016"/>
      <c r="H1" s="1016"/>
      <c r="I1" s="1016"/>
      <c r="J1" s="1016"/>
      <c r="K1" s="1015"/>
    </row>
    <row r="3" spans="1:13">
      <c r="A3" s="2005" t="s">
        <v>1686</v>
      </c>
      <c r="B3" s="2005"/>
      <c r="C3" s="2005"/>
      <c r="D3" s="2005"/>
      <c r="E3" s="2005"/>
      <c r="F3" s="2005"/>
      <c r="G3" s="2005"/>
      <c r="H3" s="2005"/>
      <c r="I3" s="2005"/>
      <c r="J3" s="2005"/>
      <c r="K3" s="2005"/>
      <c r="L3" s="2005"/>
      <c r="M3" s="2005"/>
    </row>
    <row r="4" spans="1:13" ht="11.95" customHeight="1">
      <c r="A4" s="2002" t="s">
        <v>372</v>
      </c>
      <c r="B4" s="2002"/>
      <c r="C4" s="2002"/>
      <c r="D4" s="2002"/>
      <c r="E4" s="2002"/>
      <c r="F4" s="2002"/>
      <c r="G4" s="2002"/>
      <c r="H4" s="2002"/>
      <c r="I4" s="2002"/>
      <c r="J4" s="2002"/>
      <c r="K4" s="2002"/>
      <c r="L4" s="2002"/>
      <c r="M4" s="2002"/>
    </row>
    <row r="5" spans="1:13" ht="11.95" customHeight="1">
      <c r="A5" s="1950" t="s">
        <v>385</v>
      </c>
      <c r="B5" s="1950"/>
      <c r="C5" s="1950"/>
      <c r="D5" s="1950"/>
      <c r="E5" s="1950"/>
      <c r="F5" s="1950"/>
      <c r="G5" s="1950"/>
      <c r="H5" s="1950"/>
      <c r="I5" s="1950"/>
      <c r="J5" s="1950"/>
      <c r="K5" s="1950"/>
      <c r="L5" s="1950"/>
      <c r="M5" s="1950"/>
    </row>
    <row r="6" spans="1:13" ht="12.45">
      <c r="A6" s="139"/>
      <c r="B6" s="503">
        <v>2014</v>
      </c>
      <c r="C6" s="503">
        <v>2015</v>
      </c>
      <c r="D6" s="503">
        <v>2016</v>
      </c>
      <c r="E6" s="503">
        <v>2017</v>
      </c>
      <c r="F6" s="503">
        <v>2018</v>
      </c>
      <c r="G6" s="503">
        <v>2019</v>
      </c>
      <c r="H6" s="503">
        <v>2020</v>
      </c>
      <c r="I6" s="503">
        <v>2021</v>
      </c>
      <c r="J6" s="82">
        <v>2022</v>
      </c>
      <c r="K6" s="1134">
        <v>2023</v>
      </c>
      <c r="L6" s="1530" t="s">
        <v>1379</v>
      </c>
      <c r="M6" s="1300">
        <v>2025</v>
      </c>
    </row>
    <row r="7" spans="1:13">
      <c r="A7" s="2" t="s">
        <v>71</v>
      </c>
      <c r="B7" s="3">
        <v>82578</v>
      </c>
      <c r="C7" s="3">
        <v>77875</v>
      </c>
      <c r="D7" s="3">
        <v>73635</v>
      </c>
      <c r="E7" s="3">
        <v>62778</v>
      </c>
      <c r="F7" s="3">
        <v>66204</v>
      </c>
      <c r="G7" s="3">
        <v>72637</v>
      </c>
      <c r="H7" s="3">
        <v>65716</v>
      </c>
      <c r="I7" s="3">
        <v>62294</v>
      </c>
      <c r="J7" s="3">
        <v>60649.2</v>
      </c>
      <c r="K7" s="3">
        <v>66233.399999999994</v>
      </c>
      <c r="L7" s="3">
        <v>73442.384000000005</v>
      </c>
      <c r="M7" s="3">
        <v>73802.070000000007</v>
      </c>
    </row>
    <row r="8" spans="1:13">
      <c r="A8" s="4" t="s">
        <v>72</v>
      </c>
      <c r="B8" s="144">
        <v>0.27100000000000002</v>
      </c>
      <c r="C8" s="144">
        <v>-5.7000000000000002E-2</v>
      </c>
      <c r="D8" s="144">
        <v>-5.4000000000000006E-2</v>
      </c>
      <c r="E8" s="144">
        <v>-0.14699999999999999</v>
      </c>
      <c r="F8" s="144">
        <v>5.5E-2</v>
      </c>
      <c r="G8" s="144">
        <v>9.6999999999999989E-2</v>
      </c>
      <c r="H8" s="144">
        <v>-9.5000000000000001E-2</v>
      </c>
      <c r="I8" s="144">
        <v>-5.2000000000000005E-2</v>
      </c>
      <c r="J8" s="144">
        <v>-2.5999999999999999E-2</v>
      </c>
      <c r="K8" s="144">
        <v>9.1999999999999998E-2</v>
      </c>
      <c r="L8" s="144">
        <v>0.109</v>
      </c>
      <c r="M8" s="144">
        <v>4.8975262023084852E-3</v>
      </c>
    </row>
    <row r="9" spans="1:13">
      <c r="A9" s="2" t="s">
        <v>73</v>
      </c>
      <c r="B9" s="3">
        <v>21837</v>
      </c>
      <c r="C9" s="3">
        <v>31838</v>
      </c>
      <c r="D9" s="3">
        <v>24031</v>
      </c>
      <c r="E9" s="3">
        <v>31254</v>
      </c>
      <c r="F9" s="3">
        <v>29838</v>
      </c>
      <c r="G9" s="3">
        <v>27882</v>
      </c>
      <c r="H9" s="3">
        <v>29609</v>
      </c>
      <c r="I9" s="3">
        <v>39811</v>
      </c>
      <c r="J9" s="3">
        <v>28910</v>
      </c>
      <c r="K9" s="3">
        <v>19798.2</v>
      </c>
      <c r="L9" s="3">
        <v>31485.968000000001</v>
      </c>
      <c r="M9" s="3">
        <v>37391.506999999998</v>
      </c>
    </row>
    <row r="10" spans="1:13">
      <c r="A10" s="4" t="s">
        <v>72</v>
      </c>
      <c r="B10" s="144">
        <v>0.40799999999999997</v>
      </c>
      <c r="C10" s="144">
        <v>0.45799999999999996</v>
      </c>
      <c r="D10" s="144">
        <v>-0.245</v>
      </c>
      <c r="E10" s="144">
        <v>0.30099999999999999</v>
      </c>
      <c r="F10" s="144">
        <v>-4.4999999999999998E-2</v>
      </c>
      <c r="G10" s="144">
        <v>-6.6000000000000003E-2</v>
      </c>
      <c r="H10" s="144">
        <v>6.2E-2</v>
      </c>
      <c r="I10" s="144">
        <v>0.34499999999999997</v>
      </c>
      <c r="J10" s="144">
        <v>-0.27400000000000002</v>
      </c>
      <c r="K10" s="144">
        <v>-0.315</v>
      </c>
      <c r="L10" s="144">
        <v>0.59</v>
      </c>
      <c r="M10" s="144">
        <v>0.18756097954491971</v>
      </c>
    </row>
    <row r="11" spans="1:13">
      <c r="A11" s="2" t="s">
        <v>74</v>
      </c>
      <c r="B11" s="5">
        <v>67</v>
      </c>
      <c r="C11" s="5">
        <v>74</v>
      </c>
      <c r="D11" s="5">
        <v>79</v>
      </c>
      <c r="E11" s="5">
        <v>89</v>
      </c>
      <c r="F11" s="5">
        <v>109</v>
      </c>
      <c r="G11" s="5">
        <v>149</v>
      </c>
      <c r="H11" s="5">
        <v>182</v>
      </c>
      <c r="I11" s="5">
        <v>178</v>
      </c>
      <c r="J11" s="944">
        <v>222.1</v>
      </c>
      <c r="K11" s="944">
        <v>275.928</v>
      </c>
      <c r="L11" s="944">
        <v>323.10399999999998</v>
      </c>
      <c r="M11" s="944">
        <v>384.04700000000003</v>
      </c>
    </row>
    <row r="12" spans="1:13">
      <c r="A12" s="4" t="s">
        <v>72</v>
      </c>
      <c r="B12" s="144">
        <v>0.28899999999999998</v>
      </c>
      <c r="C12" s="144">
        <v>9.6999999999999989E-2</v>
      </c>
      <c r="D12" s="144">
        <v>7.2999999999999995E-2</v>
      </c>
      <c r="E12" s="144">
        <v>0.129</v>
      </c>
      <c r="F12" s="144">
        <v>0.22500000000000001</v>
      </c>
      <c r="G12" s="144">
        <v>0.36200000000000004</v>
      </c>
      <c r="H12" s="144">
        <v>0.218</v>
      </c>
      <c r="I12" s="144">
        <v>-2.2000000000000002E-2</v>
      </c>
      <c r="J12" s="144">
        <v>0.251</v>
      </c>
      <c r="K12" s="144">
        <v>0.24199999999999999</v>
      </c>
      <c r="L12" s="144">
        <v>0.17100000000000001</v>
      </c>
      <c r="M12" s="144">
        <v>0.1886172873130634</v>
      </c>
    </row>
    <row r="13" spans="1:13">
      <c r="A13" s="2" t="s">
        <v>75</v>
      </c>
      <c r="B13" s="3">
        <v>4622</v>
      </c>
      <c r="C13" s="3">
        <v>3508</v>
      </c>
      <c r="D13" s="3">
        <v>2741</v>
      </c>
      <c r="E13" s="3">
        <v>2550</v>
      </c>
      <c r="F13" s="3">
        <v>3806</v>
      </c>
      <c r="G13" s="3">
        <v>2552</v>
      </c>
      <c r="H13" s="3">
        <v>1937</v>
      </c>
      <c r="I13" s="3">
        <v>1227</v>
      </c>
      <c r="J13" s="3">
        <v>1318.4</v>
      </c>
      <c r="K13" s="3">
        <v>999.8</v>
      </c>
      <c r="L13" s="3">
        <v>1445.078</v>
      </c>
      <c r="M13" s="3">
        <v>1382.5219999999999</v>
      </c>
    </row>
    <row r="14" spans="1:13">
      <c r="A14" s="4" t="s">
        <v>72</v>
      </c>
      <c r="B14" s="144">
        <v>0.40799999999999997</v>
      </c>
      <c r="C14" s="144">
        <v>-0.24100000000000002</v>
      </c>
      <c r="D14" s="144">
        <v>-0.21899999999999997</v>
      </c>
      <c r="E14" s="144">
        <v>-7.0000000000000007E-2</v>
      </c>
      <c r="F14" s="144">
        <v>0.49299999999999999</v>
      </c>
      <c r="G14" s="144">
        <v>-0.32899999999999996</v>
      </c>
      <c r="H14" s="144">
        <v>-0.24100000000000002</v>
      </c>
      <c r="I14" s="144">
        <v>-0.36700000000000005</v>
      </c>
      <c r="J14" s="144">
        <v>7.4999999999999997E-2</v>
      </c>
      <c r="K14" s="144">
        <v>-0.24199999999999999</v>
      </c>
      <c r="L14" s="144">
        <v>0.44500000000000001</v>
      </c>
      <c r="M14" s="144">
        <v>-4.3289012773012968E-2</v>
      </c>
    </row>
    <row r="15" spans="1:13">
      <c r="A15" s="2" t="s">
        <v>76</v>
      </c>
      <c r="B15" s="3">
        <v>1413</v>
      </c>
      <c r="C15" s="3">
        <v>1652</v>
      </c>
      <c r="D15" s="3">
        <v>1766</v>
      </c>
      <c r="E15" s="3">
        <v>1939</v>
      </c>
      <c r="F15" s="3">
        <v>2091</v>
      </c>
      <c r="G15" s="3">
        <v>2791</v>
      </c>
      <c r="H15" s="3">
        <v>3885</v>
      </c>
      <c r="I15" s="3">
        <v>2378</v>
      </c>
      <c r="J15" s="3">
        <v>3172.1</v>
      </c>
      <c r="K15" s="3">
        <v>3897.3</v>
      </c>
      <c r="L15" s="3">
        <v>3824.1909999999998</v>
      </c>
      <c r="M15" s="3">
        <v>5664.81</v>
      </c>
    </row>
    <row r="16" spans="1:13">
      <c r="A16" s="4" t="s">
        <v>72</v>
      </c>
      <c r="B16" s="144">
        <v>9.3000000000000013E-2</v>
      </c>
      <c r="C16" s="144">
        <v>0.17</v>
      </c>
      <c r="D16" s="144">
        <v>6.9000000000000006E-2</v>
      </c>
      <c r="E16" s="144">
        <v>9.8000000000000004E-2</v>
      </c>
      <c r="F16" s="144">
        <v>7.8E-2</v>
      </c>
      <c r="G16" s="144">
        <v>0.33500000000000002</v>
      </c>
      <c r="H16" s="144">
        <v>0.39200000000000002</v>
      </c>
      <c r="I16" s="144">
        <v>-0.38799999999999996</v>
      </c>
      <c r="J16" s="144">
        <v>0.33400000000000002</v>
      </c>
      <c r="K16" s="144">
        <v>0.22900000000000001</v>
      </c>
      <c r="L16" s="144">
        <v>-1.9E-2</v>
      </c>
      <c r="M16" s="144">
        <v>0.48130938020616659</v>
      </c>
    </row>
    <row r="17" spans="1:13">
      <c r="A17" s="6" t="s">
        <v>1</v>
      </c>
      <c r="B17" s="7">
        <v>110518</v>
      </c>
      <c r="C17" s="7">
        <v>114947</v>
      </c>
      <c r="D17" s="7">
        <v>102252</v>
      </c>
      <c r="E17" s="7">
        <v>98611</v>
      </c>
      <c r="F17" s="7">
        <v>102048</v>
      </c>
      <c r="G17" s="7">
        <v>106012</v>
      </c>
      <c r="H17" s="7">
        <v>101329</v>
      </c>
      <c r="I17" s="7">
        <v>105887</v>
      </c>
      <c r="J17" s="7">
        <v>94271.8</v>
      </c>
      <c r="K17" s="7">
        <v>91204.6</v>
      </c>
      <c r="L17" s="7">
        <v>110520.72500000002</v>
      </c>
      <c r="M17" s="7">
        <v>118624.95600000001</v>
      </c>
    </row>
    <row r="18" spans="1:13">
      <c r="A18" s="110" t="s">
        <v>72</v>
      </c>
      <c r="B18" s="145">
        <v>0.29899999999999999</v>
      </c>
      <c r="C18" s="145">
        <v>0.04</v>
      </c>
      <c r="D18" s="145">
        <v>-0.11</v>
      </c>
      <c r="E18" s="145">
        <v>-3.6000000000000004E-2</v>
      </c>
      <c r="F18" s="145">
        <v>3.5000000000000003E-2</v>
      </c>
      <c r="G18" s="145">
        <v>3.9E-2</v>
      </c>
      <c r="H18" s="145">
        <v>-4.4000000000000004E-2</v>
      </c>
      <c r="I18" s="145">
        <v>4.4999999999999998E-2</v>
      </c>
      <c r="J18" s="145">
        <v>-0.11</v>
      </c>
      <c r="K18" s="145">
        <v>-3.3000000000000002E-2</v>
      </c>
      <c r="L18" s="145">
        <v>0.21199999999999999</v>
      </c>
      <c r="M18" s="145">
        <v>7.3327703921594795E-2</v>
      </c>
    </row>
    <row r="19" spans="1:13">
      <c r="A19" s="1281" t="s">
        <v>1703</v>
      </c>
      <c r="B19" s="1282"/>
      <c r="C19" s="1282"/>
      <c r="D19" s="1282"/>
      <c r="E19" s="1282"/>
      <c r="F19" s="1282"/>
      <c r="G19" s="1282"/>
      <c r="H19" s="1282"/>
      <c r="I19" s="1282"/>
      <c r="J19" s="1282"/>
      <c r="K19" s="1282"/>
    </row>
    <row r="20" spans="1:13">
      <c r="A20" s="2004" t="s">
        <v>474</v>
      </c>
      <c r="B20" s="2004"/>
      <c r="C20" s="2004"/>
      <c r="D20" s="2004"/>
      <c r="E20" s="2004"/>
      <c r="F20" s="2004"/>
      <c r="G20" s="2004"/>
      <c r="H20" s="2004"/>
      <c r="I20" s="2004"/>
      <c r="J20" s="2004"/>
    </row>
    <row r="21" spans="1:13" ht="23.75" customHeight="1">
      <c r="A21" s="2006" t="s">
        <v>1704</v>
      </c>
      <c r="B21" s="2007"/>
      <c r="C21" s="2007"/>
      <c r="D21" s="2007"/>
      <c r="E21" s="2007"/>
      <c r="F21" s="2007"/>
      <c r="G21" s="2007"/>
      <c r="H21" s="2007"/>
      <c r="I21" s="2007"/>
      <c r="J21" s="2007"/>
      <c r="K21" s="2007"/>
      <c r="L21" s="2007"/>
      <c r="M21" s="2007"/>
    </row>
  </sheetData>
  <mergeCells count="5">
    <mergeCell ref="A20:J20"/>
    <mergeCell ref="A3:M3"/>
    <mergeCell ref="A4:M4"/>
    <mergeCell ref="A5:M5"/>
    <mergeCell ref="A21:M21"/>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glio21">
    <tabColor rgb="FF92D050"/>
  </sheetPr>
  <dimension ref="A1:N43"/>
  <sheetViews>
    <sheetView showGridLines="0" zoomScale="99" zoomScaleNormal="100" workbookViewId="0">
      <selection activeCell="E22" sqref="E22"/>
    </sheetView>
  </sheetViews>
  <sheetFormatPr defaultColWidth="9.44140625" defaultRowHeight="11.8"/>
  <cols>
    <col min="1" max="1" width="40.44140625" style="162" customWidth="1"/>
    <col min="2" max="3" width="9.44140625" style="162" customWidth="1"/>
    <col min="4" max="16384" width="9.44140625" style="162"/>
  </cols>
  <sheetData>
    <row r="1" spans="1:14" s="992" customFormat="1" ht="15.05">
      <c r="A1" s="990" t="str">
        <f ca="1">(MID(CELL("nomefile",J2),FIND("]",CELL("nomefile",J2),1)+1,20))</f>
        <v>Tavola 3.1.2</v>
      </c>
      <c r="B1" s="236"/>
      <c r="C1" s="236"/>
      <c r="D1" s="236"/>
      <c r="E1" s="236"/>
      <c r="F1" s="236"/>
      <c r="G1" s="236"/>
      <c r="H1" s="236"/>
      <c r="I1" s="236"/>
      <c r="J1" s="236"/>
      <c r="K1" s="236"/>
      <c r="L1" s="236"/>
      <c r="M1" s="236"/>
    </row>
    <row r="3" spans="1:14" ht="11.8" customHeight="1">
      <c r="A3" s="1974" t="s">
        <v>1706</v>
      </c>
      <c r="B3" s="1974"/>
      <c r="C3" s="1974"/>
      <c r="D3" s="1974"/>
      <c r="E3" s="1974"/>
      <c r="F3" s="1974"/>
      <c r="G3" s="1974"/>
      <c r="H3" s="1974"/>
      <c r="I3" s="1974"/>
      <c r="J3" s="1974"/>
      <c r="K3" s="1974"/>
      <c r="L3" s="1974"/>
      <c r="M3" s="1974"/>
    </row>
    <row r="4" spans="1:14">
      <c r="A4" s="2011" t="s">
        <v>372</v>
      </c>
      <c r="B4" s="2011"/>
      <c r="C4" s="2011"/>
      <c r="D4" s="2011"/>
      <c r="E4" s="2011"/>
      <c r="F4" s="2011"/>
      <c r="G4" s="2011"/>
      <c r="H4" s="2011"/>
      <c r="I4" s="2011"/>
      <c r="J4" s="2011"/>
      <c r="K4" s="2011"/>
      <c r="L4" s="2011"/>
      <c r="M4" s="2011"/>
    </row>
    <row r="5" spans="1:14" ht="15.05" customHeight="1">
      <c r="A5" s="2012" t="s">
        <v>385</v>
      </c>
      <c r="B5" s="2012"/>
      <c r="C5" s="2012"/>
      <c r="D5" s="2012"/>
      <c r="E5" s="2012"/>
      <c r="F5" s="2012"/>
      <c r="G5" s="2012"/>
      <c r="H5" s="2012"/>
      <c r="I5" s="2012"/>
      <c r="J5" s="2012"/>
      <c r="K5" s="2012"/>
      <c r="L5" s="2012"/>
      <c r="M5" s="2012"/>
    </row>
    <row r="6" spans="1:14" ht="12.45" thickBot="1">
      <c r="A6" s="140" t="s">
        <v>78</v>
      </c>
      <c r="B6" s="140">
        <v>2014</v>
      </c>
      <c r="C6" s="140">
        <v>2015</v>
      </c>
      <c r="D6" s="140">
        <v>2016</v>
      </c>
      <c r="E6" s="140">
        <v>2017</v>
      </c>
      <c r="F6" s="140">
        <v>2018</v>
      </c>
      <c r="G6" s="140">
        <v>2019</v>
      </c>
      <c r="H6" s="140">
        <v>2020</v>
      </c>
      <c r="I6" s="140">
        <v>2021</v>
      </c>
      <c r="J6" s="140">
        <v>2022</v>
      </c>
      <c r="K6" s="140">
        <v>2023</v>
      </c>
      <c r="L6" s="140">
        <v>2024</v>
      </c>
      <c r="M6" s="140">
        <v>2025</v>
      </c>
      <c r="N6" s="1609"/>
    </row>
    <row r="7" spans="1:14" ht="15.05" customHeight="1" thickBot="1">
      <c r="A7" s="1379"/>
      <c r="B7" s="2009" t="s">
        <v>1330</v>
      </c>
      <c r="C7" s="2009"/>
      <c r="D7" s="2009"/>
      <c r="E7" s="2009"/>
      <c r="F7" s="2009"/>
      <c r="G7" s="2009"/>
      <c r="H7" s="2009"/>
      <c r="I7" s="2009"/>
      <c r="J7" s="2009"/>
      <c r="K7" s="2009"/>
      <c r="L7" s="2009"/>
      <c r="M7" s="1377"/>
      <c r="N7" s="1298"/>
    </row>
    <row r="8" spans="1:14" ht="23.1" hidden="1" customHeight="1">
      <c r="A8" s="163"/>
      <c r="B8" s="38"/>
      <c r="C8" s="38"/>
      <c r="D8" s="38"/>
      <c r="E8" s="38"/>
      <c r="F8" s="38"/>
      <c r="G8" s="38"/>
      <c r="H8" s="38"/>
      <c r="I8" s="38"/>
      <c r="J8" s="38"/>
      <c r="K8" s="38"/>
      <c r="L8" s="38"/>
      <c r="M8" s="38"/>
    </row>
    <row r="9" spans="1:14">
      <c r="A9" s="1262" t="s">
        <v>1407</v>
      </c>
      <c r="B9" s="455">
        <v>78478</v>
      </c>
      <c r="C9" s="455">
        <v>73772</v>
      </c>
      <c r="D9" s="455">
        <v>69337</v>
      </c>
      <c r="E9" s="455">
        <v>58290</v>
      </c>
      <c r="F9" s="455">
        <v>61647</v>
      </c>
      <c r="G9" s="455">
        <v>67918</v>
      </c>
      <c r="H9" s="455">
        <v>61153</v>
      </c>
      <c r="I9" s="455">
        <v>57392</v>
      </c>
      <c r="J9" s="455">
        <v>55873</v>
      </c>
      <c r="K9" s="99">
        <v>61407</v>
      </c>
      <c r="L9" s="99">
        <v>68221</v>
      </c>
      <c r="M9" s="231">
        <v>68290</v>
      </c>
      <c r="N9" s="231"/>
    </row>
    <row r="10" spans="1:14" ht="35.35">
      <c r="A10" s="1203" t="s">
        <v>1408</v>
      </c>
      <c r="B10" s="894">
        <v>2585</v>
      </c>
      <c r="C10" s="894">
        <v>2924</v>
      </c>
      <c r="D10" s="894">
        <v>3139</v>
      </c>
      <c r="E10" s="894">
        <v>3339</v>
      </c>
      <c r="F10" s="894">
        <v>3384</v>
      </c>
      <c r="G10" s="894">
        <v>3494</v>
      </c>
      <c r="H10" s="894">
        <v>3529</v>
      </c>
      <c r="I10" s="894">
        <v>3607</v>
      </c>
      <c r="J10" s="894">
        <v>3529</v>
      </c>
      <c r="K10" s="894">
        <v>3427</v>
      </c>
      <c r="L10" s="894">
        <v>3422</v>
      </c>
      <c r="M10" s="894">
        <v>3411</v>
      </c>
    </row>
    <row r="11" spans="1:14">
      <c r="A11" s="86" t="s">
        <v>1551</v>
      </c>
      <c r="B11" s="99">
        <v>3310</v>
      </c>
      <c r="C11" s="99">
        <v>2504</v>
      </c>
      <c r="D11" s="99">
        <v>1866</v>
      </c>
      <c r="E11" s="99">
        <v>1508</v>
      </c>
      <c r="F11" s="99">
        <v>1341</v>
      </c>
      <c r="G11" s="99">
        <v>1396</v>
      </c>
      <c r="H11" s="99">
        <v>1078</v>
      </c>
      <c r="I11" s="99">
        <v>561</v>
      </c>
      <c r="J11" s="99">
        <v>591</v>
      </c>
      <c r="K11" s="99">
        <v>421</v>
      </c>
      <c r="L11" s="99">
        <v>681</v>
      </c>
      <c r="M11" s="99">
        <v>665</v>
      </c>
    </row>
    <row r="12" spans="1:14">
      <c r="A12" s="52" t="s">
        <v>1326</v>
      </c>
      <c r="B12" s="27">
        <v>81788</v>
      </c>
      <c r="C12" s="27">
        <v>76276</v>
      </c>
      <c r="D12" s="27">
        <v>71203</v>
      </c>
      <c r="E12" s="27">
        <v>59798</v>
      </c>
      <c r="F12" s="27">
        <v>62988</v>
      </c>
      <c r="G12" s="27">
        <v>69314</v>
      </c>
      <c r="H12" s="27">
        <v>62231</v>
      </c>
      <c r="I12" s="27">
        <v>57953</v>
      </c>
      <c r="J12" s="27">
        <v>56464</v>
      </c>
      <c r="K12" s="27">
        <v>61828</v>
      </c>
      <c r="L12" s="27">
        <v>68903</v>
      </c>
      <c r="M12" s="27">
        <v>68956</v>
      </c>
    </row>
    <row r="13" spans="1:14">
      <c r="A13" s="86" t="s">
        <v>79</v>
      </c>
      <c r="B13" s="164">
        <v>0.30045156776696569</v>
      </c>
      <c r="C13" s="164">
        <v>-6.7393749694331651E-2</v>
      </c>
      <c r="D13" s="164">
        <v>-6.6508469243274471E-2</v>
      </c>
      <c r="E13" s="164">
        <v>-0.16017583528783896</v>
      </c>
      <c r="F13" s="164">
        <v>5.3346265761396783E-2</v>
      </c>
      <c r="G13" s="164">
        <v>0.10043182828475272</v>
      </c>
      <c r="H13" s="164">
        <v>-0.10218714833944076</v>
      </c>
      <c r="I13" s="164">
        <v>-6.0066526329321412E-2</v>
      </c>
      <c r="J13" s="164">
        <v>-3.4687911374010616E-2</v>
      </c>
      <c r="K13" s="164">
        <v>9.4998583168036221E-2</v>
      </c>
      <c r="L13" s="1605">
        <v>11.6</v>
      </c>
      <c r="M13" s="1606">
        <v>0.1</v>
      </c>
    </row>
    <row r="14" spans="1:14" ht="12.45" thickBot="1">
      <c r="A14" s="165" t="s">
        <v>1331</v>
      </c>
      <c r="B14" s="166">
        <f t="shared" ref="B14:K14" si="0">B12/B35</f>
        <v>0.78027838464400534</v>
      </c>
      <c r="C14" s="166">
        <f t="shared" si="0"/>
        <v>0.6961140416522168</v>
      </c>
      <c r="D14" s="166">
        <f t="shared" si="0"/>
        <v>0.73549979857244674</v>
      </c>
      <c r="E14" s="166">
        <f t="shared" si="0"/>
        <v>0.64367444914478855</v>
      </c>
      <c r="F14" s="166">
        <f t="shared" si="0"/>
        <v>0.66382817275467398</v>
      </c>
      <c r="G14" s="166">
        <f t="shared" si="0"/>
        <v>0.6972467835551398</v>
      </c>
      <c r="H14" s="166">
        <f t="shared" si="0"/>
        <v>0.66147599357986375</v>
      </c>
      <c r="I14" s="166">
        <f t="shared" si="0"/>
        <v>0.57779661016949158</v>
      </c>
      <c r="J14" s="166">
        <f t="shared" si="0"/>
        <v>0.63986220026290741</v>
      </c>
      <c r="K14" s="166">
        <f t="shared" si="0"/>
        <v>0.72818495530403848</v>
      </c>
      <c r="L14" s="166">
        <v>0.66332611311672685</v>
      </c>
      <c r="M14" s="166">
        <v>0.626</v>
      </c>
    </row>
    <row r="15" spans="1:14" ht="15.05" customHeight="1" thickBot="1">
      <c r="A15" s="1259"/>
      <c r="B15" s="2009" t="s">
        <v>759</v>
      </c>
      <c r="C15" s="2009"/>
      <c r="D15" s="2009"/>
      <c r="E15" s="2009"/>
      <c r="F15" s="2009"/>
      <c r="G15" s="2009"/>
      <c r="H15" s="2009"/>
      <c r="I15" s="2009"/>
      <c r="J15" s="2009"/>
      <c r="K15" s="2009"/>
      <c r="L15" s="2010"/>
      <c r="M15" s="1607"/>
    </row>
    <row r="16" spans="1:14">
      <c r="A16" s="9" t="s">
        <v>1412</v>
      </c>
      <c r="B16" s="38">
        <v>21802</v>
      </c>
      <c r="C16" s="38">
        <v>31782</v>
      </c>
      <c r="D16" s="38">
        <v>23846</v>
      </c>
      <c r="E16" s="38">
        <v>30733</v>
      </c>
      <c r="F16" s="38">
        <v>29194</v>
      </c>
      <c r="G16" s="38">
        <v>27744</v>
      </c>
      <c r="H16" s="38">
        <v>29599</v>
      </c>
      <c r="I16" s="38">
        <v>39794</v>
      </c>
      <c r="J16" s="38">
        <v>28890</v>
      </c>
      <c r="K16" s="1608">
        <v>19769</v>
      </c>
      <c r="L16" s="1608">
        <v>31422</v>
      </c>
      <c r="M16" s="1608">
        <v>37324</v>
      </c>
    </row>
    <row r="17" spans="1:13">
      <c r="A17" s="687" t="s">
        <v>1705</v>
      </c>
      <c r="B17" s="120">
        <v>11471</v>
      </c>
      <c r="C17" s="120">
        <v>18843</v>
      </c>
      <c r="D17" s="120">
        <v>14321</v>
      </c>
      <c r="E17" s="120">
        <v>18542</v>
      </c>
      <c r="F17" s="120">
        <v>19780</v>
      </c>
      <c r="G17" s="120">
        <v>17380</v>
      </c>
      <c r="H17" s="120">
        <v>17241</v>
      </c>
      <c r="I17" s="120">
        <v>18551</v>
      </c>
      <c r="J17" s="120">
        <v>14576</v>
      </c>
      <c r="K17" s="120">
        <v>8844</v>
      </c>
      <c r="L17" s="120">
        <v>12160</v>
      </c>
      <c r="M17" s="162">
        <v>17839</v>
      </c>
    </row>
    <row r="18" spans="1:13" ht="35.35">
      <c r="A18" s="895" t="s">
        <v>1323</v>
      </c>
      <c r="B18" s="894">
        <v>564</v>
      </c>
      <c r="C18" s="894">
        <v>584</v>
      </c>
      <c r="D18" s="894">
        <v>599</v>
      </c>
      <c r="E18" s="894">
        <v>668</v>
      </c>
      <c r="F18" s="894">
        <v>760</v>
      </c>
      <c r="G18" s="894">
        <v>832</v>
      </c>
      <c r="H18" s="894">
        <v>891</v>
      </c>
      <c r="I18" s="894">
        <v>1036</v>
      </c>
      <c r="J18" s="894">
        <v>1155</v>
      </c>
      <c r="K18" s="894">
        <v>1216</v>
      </c>
      <c r="L18" s="894">
        <v>1318</v>
      </c>
      <c r="M18" s="894">
        <v>1446</v>
      </c>
    </row>
    <row r="19" spans="1:13">
      <c r="A19" s="687" t="s">
        <v>1552</v>
      </c>
      <c r="B19" s="120">
        <v>10331</v>
      </c>
      <c r="C19" s="120">
        <v>12939</v>
      </c>
      <c r="D19" s="120">
        <v>9525</v>
      </c>
      <c r="E19" s="120">
        <v>12191</v>
      </c>
      <c r="F19" s="120">
        <v>9414</v>
      </c>
      <c r="G19" s="120">
        <v>10364</v>
      </c>
      <c r="H19" s="120">
        <v>12358</v>
      </c>
      <c r="I19" s="120">
        <v>21243</v>
      </c>
      <c r="J19" s="120">
        <v>14314</v>
      </c>
      <c r="K19" s="120">
        <v>10925</v>
      </c>
      <c r="L19" s="120">
        <v>19261</v>
      </c>
      <c r="M19" s="120">
        <v>19485</v>
      </c>
    </row>
    <row r="20" spans="1:13" ht="38.299999999999997" customHeight="1">
      <c r="A20" s="895" t="s">
        <v>1324</v>
      </c>
      <c r="B20" s="894">
        <v>311</v>
      </c>
      <c r="C20" s="894">
        <v>332</v>
      </c>
      <c r="D20" s="894">
        <v>344</v>
      </c>
      <c r="E20" s="894">
        <v>381</v>
      </c>
      <c r="F20" s="894">
        <v>395</v>
      </c>
      <c r="G20" s="894">
        <v>420</v>
      </c>
      <c r="H20" s="894">
        <v>450</v>
      </c>
      <c r="I20" s="894">
        <v>537</v>
      </c>
      <c r="J20" s="894">
        <v>579</v>
      </c>
      <c r="K20" s="894">
        <v>630</v>
      </c>
      <c r="L20" s="894">
        <v>749</v>
      </c>
      <c r="M20" s="894">
        <v>932</v>
      </c>
    </row>
    <row r="21" spans="1:13">
      <c r="A21" s="367" t="s">
        <v>1409</v>
      </c>
      <c r="B21" s="825">
        <v>24</v>
      </c>
      <c r="C21" s="825">
        <v>48</v>
      </c>
      <c r="D21" s="825">
        <v>176</v>
      </c>
      <c r="E21" s="825">
        <v>516</v>
      </c>
      <c r="F21" s="825">
        <v>635</v>
      </c>
      <c r="G21" s="825">
        <v>120</v>
      </c>
      <c r="H21" s="825">
        <v>0</v>
      </c>
      <c r="I21" s="825">
        <v>0</v>
      </c>
      <c r="J21" s="557">
        <v>0</v>
      </c>
      <c r="K21" s="162">
        <v>0</v>
      </c>
      <c r="L21" s="162">
        <v>0</v>
      </c>
      <c r="M21" s="162">
        <v>0</v>
      </c>
    </row>
    <row r="22" spans="1:13">
      <c r="A22" s="9" t="s">
        <v>1410</v>
      </c>
      <c r="B22" s="38">
        <v>1</v>
      </c>
      <c r="C22" s="38">
        <v>1</v>
      </c>
      <c r="D22" s="38">
        <v>2</v>
      </c>
      <c r="E22" s="38">
        <v>1</v>
      </c>
      <c r="F22" s="38">
        <v>0</v>
      </c>
      <c r="G22" s="38">
        <v>1</v>
      </c>
      <c r="H22" s="38">
        <v>1</v>
      </c>
      <c r="I22" s="38">
        <v>1</v>
      </c>
      <c r="J22" s="38">
        <v>1</v>
      </c>
      <c r="K22" s="38">
        <v>1</v>
      </c>
      <c r="L22" s="38">
        <v>1</v>
      </c>
      <c r="M22" s="38">
        <v>1</v>
      </c>
    </row>
    <row r="23" spans="1:13">
      <c r="A23" s="86" t="s">
        <v>1411</v>
      </c>
      <c r="B23" s="99">
        <v>0</v>
      </c>
      <c r="C23" s="99">
        <v>0</v>
      </c>
      <c r="D23" s="99">
        <v>0</v>
      </c>
      <c r="E23" s="99">
        <v>0</v>
      </c>
      <c r="F23" s="99">
        <v>0</v>
      </c>
      <c r="G23" s="99">
        <v>0</v>
      </c>
      <c r="H23" s="99">
        <v>0</v>
      </c>
      <c r="I23" s="99">
        <v>14</v>
      </c>
      <c r="J23" s="99">
        <v>7</v>
      </c>
      <c r="K23" s="99">
        <v>11</v>
      </c>
      <c r="L23" s="99">
        <v>10</v>
      </c>
      <c r="M23" s="162">
        <v>0</v>
      </c>
    </row>
    <row r="24" spans="1:13">
      <c r="A24" s="52" t="s">
        <v>1325</v>
      </c>
      <c r="B24" s="27">
        <v>21827</v>
      </c>
      <c r="C24" s="27">
        <v>31831</v>
      </c>
      <c r="D24" s="27">
        <v>24024</v>
      </c>
      <c r="E24" s="27">
        <v>31250</v>
      </c>
      <c r="F24" s="27">
        <v>29829</v>
      </c>
      <c r="G24" s="27">
        <v>27865</v>
      </c>
      <c r="H24" s="27">
        <v>29600</v>
      </c>
      <c r="I24" s="27">
        <v>39809</v>
      </c>
      <c r="J24" s="27">
        <v>28898</v>
      </c>
      <c r="K24" s="27">
        <v>19781</v>
      </c>
      <c r="L24" s="27">
        <v>31432</v>
      </c>
      <c r="M24" s="27">
        <v>37324</v>
      </c>
    </row>
    <row r="25" spans="1:13">
      <c r="A25" s="86" t="s">
        <v>79</v>
      </c>
      <c r="B25" s="164">
        <v>0.40783023735810109</v>
      </c>
      <c r="C25" s="164">
        <v>0.45833142438264529</v>
      </c>
      <c r="D25" s="164">
        <v>-0.24526405076811908</v>
      </c>
      <c r="E25" s="164">
        <v>0.30078255078255078</v>
      </c>
      <c r="F25" s="164">
        <v>-4.5471999999999957E-2</v>
      </c>
      <c r="G25" s="164">
        <v>-6.5841965872137864E-2</v>
      </c>
      <c r="H25" s="164">
        <v>6.2264489502960707E-2</v>
      </c>
      <c r="I25" s="164">
        <v>0.34489864864864872</v>
      </c>
      <c r="J25" s="164">
        <v>-0.2740837499058002</v>
      </c>
      <c r="K25" s="164">
        <v>-0.31548896117378367</v>
      </c>
      <c r="L25" s="164">
        <v>0.59499999999999997</v>
      </c>
      <c r="M25" s="164">
        <v>0.187</v>
      </c>
    </row>
    <row r="26" spans="1:13" ht="12.45" thickBot="1">
      <c r="A26" s="165" t="s">
        <v>1331</v>
      </c>
      <c r="B26" s="166">
        <f t="shared" ref="B26:K26" si="1">B24/B35</f>
        <v>0.20823514820786307</v>
      </c>
      <c r="C26" s="166">
        <f t="shared" si="1"/>
        <v>0.29049774581561322</v>
      </c>
      <c r="D26" s="166">
        <f t="shared" si="1"/>
        <v>0.24815874557117623</v>
      </c>
      <c r="E26" s="166">
        <f t="shared" si="1"/>
        <v>0.33637958687204661</v>
      </c>
      <c r="F26" s="166">
        <f t="shared" si="1"/>
        <v>0.31436671374069936</v>
      </c>
      <c r="G26" s="166">
        <f t="shared" si="1"/>
        <v>0.28030097272937604</v>
      </c>
      <c r="H26" s="166">
        <f t="shared" si="1"/>
        <v>0.31462919461303795</v>
      </c>
      <c r="I26" s="166">
        <f t="shared" si="1"/>
        <v>0.39689930209371882</v>
      </c>
      <c r="J26" s="166">
        <f t="shared" si="1"/>
        <v>0.32747835546892706</v>
      </c>
      <c r="K26" s="166">
        <f t="shared" si="1"/>
        <v>0.23297254643315626</v>
      </c>
      <c r="L26" s="166">
        <v>0.30299999999999999</v>
      </c>
      <c r="M26" s="166">
        <v>0.33900000000000002</v>
      </c>
    </row>
    <row r="27" spans="1:13" ht="15.05" customHeight="1" thickBot="1">
      <c r="A27" s="1259"/>
      <c r="B27" s="2009" t="s">
        <v>1329</v>
      </c>
      <c r="C27" s="2009"/>
      <c r="D27" s="2009"/>
      <c r="E27" s="2009"/>
      <c r="F27" s="2009"/>
      <c r="G27" s="2009"/>
      <c r="H27" s="2009"/>
      <c r="I27" s="2009"/>
      <c r="J27" s="2009"/>
      <c r="K27" s="2009"/>
      <c r="L27" s="2009"/>
      <c r="M27" s="1377"/>
    </row>
    <row r="28" spans="1:13" ht="15.05" customHeight="1">
      <c r="A28" s="9" t="s">
        <v>1413</v>
      </c>
      <c r="B28" s="38">
        <v>650</v>
      </c>
      <c r="C28" s="38">
        <v>711</v>
      </c>
      <c r="D28" s="38">
        <v>742</v>
      </c>
      <c r="E28" s="38">
        <v>840</v>
      </c>
      <c r="F28" s="38">
        <v>951</v>
      </c>
      <c r="G28" s="38">
        <v>1038</v>
      </c>
      <c r="H28" s="38">
        <v>1030</v>
      </c>
      <c r="I28" s="38">
        <v>1107</v>
      </c>
      <c r="J28" s="38">
        <v>1193</v>
      </c>
      <c r="K28" s="38">
        <v>1340</v>
      </c>
      <c r="L28" s="38">
        <v>1460</v>
      </c>
      <c r="M28" s="38">
        <v>1615</v>
      </c>
    </row>
    <row r="29" spans="1:13" ht="15.05" customHeight="1">
      <c r="A29" s="367" t="s">
        <v>1414</v>
      </c>
      <c r="B29" s="99">
        <v>17</v>
      </c>
      <c r="C29" s="99">
        <v>45</v>
      </c>
      <c r="D29" s="99">
        <v>66</v>
      </c>
      <c r="E29" s="99">
        <v>137</v>
      </c>
      <c r="F29" s="99">
        <v>196</v>
      </c>
      <c r="G29" s="99">
        <v>189</v>
      </c>
      <c r="H29" s="99">
        <v>161</v>
      </c>
      <c r="I29" s="99">
        <v>227</v>
      </c>
      <c r="J29" s="99">
        <v>218</v>
      </c>
      <c r="K29" s="99">
        <v>120</v>
      </c>
      <c r="L29" s="99">
        <v>134</v>
      </c>
      <c r="M29" s="162">
        <v>159</v>
      </c>
    </row>
    <row r="30" spans="1:13" ht="23.6">
      <c r="A30" s="1261" t="s">
        <v>1415</v>
      </c>
      <c r="B30" s="38">
        <v>27</v>
      </c>
      <c r="C30" s="38">
        <v>32</v>
      </c>
      <c r="D30" s="38">
        <v>33</v>
      </c>
      <c r="E30" s="38">
        <v>40</v>
      </c>
      <c r="F30" s="38">
        <v>52</v>
      </c>
      <c r="G30" s="38">
        <v>75</v>
      </c>
      <c r="H30" s="38">
        <v>103</v>
      </c>
      <c r="I30" s="38">
        <v>143</v>
      </c>
      <c r="J30" s="38">
        <v>180</v>
      </c>
      <c r="K30" s="38">
        <v>228</v>
      </c>
      <c r="L30" s="38">
        <v>274</v>
      </c>
      <c r="M30" s="162">
        <v>323</v>
      </c>
    </row>
    <row r="31" spans="1:13">
      <c r="A31" s="1262" t="s">
        <v>1416</v>
      </c>
      <c r="B31" s="455">
        <v>510</v>
      </c>
      <c r="C31" s="455">
        <v>679</v>
      </c>
      <c r="D31" s="455">
        <v>741</v>
      </c>
      <c r="E31" s="455">
        <v>836</v>
      </c>
      <c r="F31" s="455">
        <v>870</v>
      </c>
      <c r="G31" s="455">
        <v>930</v>
      </c>
      <c r="H31" s="455">
        <v>954</v>
      </c>
      <c r="I31" s="455">
        <v>1061</v>
      </c>
      <c r="J31" s="455">
        <v>1291</v>
      </c>
      <c r="K31" s="455">
        <v>1610</v>
      </c>
      <c r="L31" s="455">
        <v>1672</v>
      </c>
      <c r="M31" s="455">
        <v>1857</v>
      </c>
    </row>
    <row r="32" spans="1:13">
      <c r="A32" s="1260" t="s">
        <v>1328</v>
      </c>
      <c r="B32" s="27">
        <v>1204</v>
      </c>
      <c r="C32" s="27">
        <v>1467</v>
      </c>
      <c r="D32" s="27">
        <v>1582</v>
      </c>
      <c r="E32" s="27">
        <v>1853</v>
      </c>
      <c r="F32" s="27">
        <v>2069</v>
      </c>
      <c r="G32" s="27">
        <v>2232</v>
      </c>
      <c r="H32" s="27">
        <v>2248</v>
      </c>
      <c r="I32" s="27">
        <v>2538</v>
      </c>
      <c r="J32" s="27">
        <v>2882</v>
      </c>
      <c r="K32" s="27">
        <v>3298</v>
      </c>
      <c r="L32" s="27">
        <v>3540</v>
      </c>
      <c r="M32" s="27">
        <v>3955</v>
      </c>
    </row>
    <row r="33" spans="1:13">
      <c r="A33" s="932" t="s">
        <v>79</v>
      </c>
      <c r="B33" s="1258">
        <v>7.5313807531380839E-3</v>
      </c>
      <c r="C33" s="1258">
        <v>0.21843853820598014</v>
      </c>
      <c r="D33" s="1258">
        <v>7.8391274710293057E-2</v>
      </c>
      <c r="E33" s="1258">
        <v>0.17130214917825537</v>
      </c>
      <c r="F33" s="1258">
        <v>0.11656772800863457</v>
      </c>
      <c r="G33" s="1258">
        <v>7.8782020299661637E-2</v>
      </c>
      <c r="H33" s="1258">
        <v>7.1684587813620748E-3</v>
      </c>
      <c r="I33" s="1258">
        <v>0.12900355871886116</v>
      </c>
      <c r="J33" s="1258">
        <v>0.13553979511426317</v>
      </c>
      <c r="K33" s="1258">
        <v>0.1443442054129076</v>
      </c>
      <c r="L33" s="1258">
        <v>7.5999999999999998E-2</v>
      </c>
      <c r="M33" s="1258">
        <v>0.11700000000000001</v>
      </c>
    </row>
    <row r="34" spans="1:13" ht="12.45" thickBot="1">
      <c r="A34" s="165" t="s">
        <v>1331</v>
      </c>
      <c r="B34" s="166">
        <f t="shared" ref="B34:K34" si="2">B32/B35</f>
        <v>1.148646714813154E-2</v>
      </c>
      <c r="C34" s="166">
        <f t="shared" si="2"/>
        <v>1.3388212532170041E-2</v>
      </c>
      <c r="D34" s="166">
        <f t="shared" si="2"/>
        <v>1.6341455856376991E-2</v>
      </c>
      <c r="E34" s="166">
        <f t="shared" si="2"/>
        <v>1.9945963983164873E-2</v>
      </c>
      <c r="F34" s="166">
        <f t="shared" si="2"/>
        <v>2.1805113504626605E-2</v>
      </c>
      <c r="G34" s="166">
        <f t="shared" si="2"/>
        <v>2.2452243715484203E-2</v>
      </c>
      <c r="H34" s="166">
        <f t="shared" si="2"/>
        <v>2.3894811807098289E-2</v>
      </c>
      <c r="I34" s="166">
        <f t="shared" si="2"/>
        <v>2.5304087736789632E-2</v>
      </c>
      <c r="J34" s="166">
        <f t="shared" si="2"/>
        <v>3.2659444268165541E-2</v>
      </c>
      <c r="K34" s="166">
        <f t="shared" si="2"/>
        <v>3.8842498262805183E-2</v>
      </c>
      <c r="L34" s="166">
        <v>3.4079422382671497E-2</v>
      </c>
      <c r="M34" s="166">
        <v>3.5999999999999997E-2</v>
      </c>
    </row>
    <row r="35" spans="1:13">
      <c r="A35" s="1268" t="s">
        <v>1327</v>
      </c>
      <c r="B35" s="1270">
        <v>104819</v>
      </c>
      <c r="C35" s="1270">
        <v>109574</v>
      </c>
      <c r="D35" s="1270">
        <v>96809</v>
      </c>
      <c r="E35" s="1270">
        <v>92901</v>
      </c>
      <c r="F35" s="1270">
        <v>94886</v>
      </c>
      <c r="G35" s="1270">
        <v>99411</v>
      </c>
      <c r="H35" s="1270">
        <v>94079</v>
      </c>
      <c r="I35" s="1270">
        <v>100300</v>
      </c>
      <c r="J35" s="1270">
        <v>88244</v>
      </c>
      <c r="K35" s="1270">
        <v>84907</v>
      </c>
      <c r="L35" s="1270">
        <v>103875</v>
      </c>
      <c r="M35" s="1270">
        <v>110235</v>
      </c>
    </row>
    <row r="36" spans="1:13">
      <c r="A36" s="1261" t="s">
        <v>79</v>
      </c>
      <c r="B36" s="1269">
        <v>0.31697051174127733</v>
      </c>
      <c r="C36" s="1269">
        <f t="shared" ref="C36:K36" si="3">(C35/B35-1)</f>
        <v>4.5363913031034375E-2</v>
      </c>
      <c r="D36" s="1269">
        <f t="shared" si="3"/>
        <v>-0.11649661416029355</v>
      </c>
      <c r="E36" s="1269">
        <f t="shared" si="3"/>
        <v>-4.0368147589583625E-2</v>
      </c>
      <c r="F36" s="1269">
        <f t="shared" si="3"/>
        <v>2.1366831358112348E-2</v>
      </c>
      <c r="G36" s="1269">
        <f t="shared" si="3"/>
        <v>4.7688805513985244E-2</v>
      </c>
      <c r="H36" s="1269">
        <f t="shared" si="3"/>
        <v>-5.3635915542545543E-2</v>
      </c>
      <c r="I36" s="1269">
        <f t="shared" si="3"/>
        <v>6.6125277692152373E-2</v>
      </c>
      <c r="J36" s="1269">
        <f t="shared" si="3"/>
        <v>-0.12019940179461619</v>
      </c>
      <c r="K36" s="1269">
        <f t="shared" si="3"/>
        <v>-3.7815602193916886E-2</v>
      </c>
      <c r="L36" s="1269">
        <v>0.22600000000000001</v>
      </c>
      <c r="M36" s="1269">
        <v>6.0999999999999999E-2</v>
      </c>
    </row>
    <row r="37" spans="1:13" ht="24.05" customHeight="1" thickBot="1">
      <c r="A37" s="1265" t="s">
        <v>1332</v>
      </c>
      <c r="B37" s="1271">
        <f t="shared" ref="B37:K37" si="4">B35/B38</f>
        <v>0.94931848027894761</v>
      </c>
      <c r="C37" s="1271">
        <f t="shared" si="4"/>
        <v>0.95404520600424891</v>
      </c>
      <c r="D37" s="1271">
        <f t="shared" si="4"/>
        <v>0.94770486828322775</v>
      </c>
      <c r="E37" s="1271">
        <f t="shared" si="4"/>
        <v>0.94315736040609133</v>
      </c>
      <c r="F37" s="1271">
        <f t="shared" si="4"/>
        <v>0.93095768374164811</v>
      </c>
      <c r="G37" s="1271">
        <f t="shared" si="4"/>
        <v>0.9389823464404794</v>
      </c>
      <c r="H37" s="1271">
        <f t="shared" si="4"/>
        <v>0.92989166963191394</v>
      </c>
      <c r="I37" s="1271">
        <f t="shared" si="4"/>
        <v>0.94909159727479186</v>
      </c>
      <c r="J37" s="1271">
        <f t="shared" si="4"/>
        <v>0.93824692723174419</v>
      </c>
      <c r="K37" s="1271">
        <f t="shared" si="4"/>
        <v>0.93372116040204989</v>
      </c>
      <c r="L37" s="1271">
        <v>0.94333197112110068</v>
      </c>
      <c r="M37" s="1271">
        <v>0.93200000000000005</v>
      </c>
    </row>
    <row r="38" spans="1:13" ht="24.05" customHeight="1" thickBot="1">
      <c r="A38" s="1260" t="s">
        <v>1338</v>
      </c>
      <c r="B38" s="1257">
        <v>110415</v>
      </c>
      <c r="C38" s="1257">
        <v>114852</v>
      </c>
      <c r="D38" s="1257">
        <v>102151</v>
      </c>
      <c r="E38" s="1257">
        <v>98500</v>
      </c>
      <c r="F38" s="1257">
        <v>101923</v>
      </c>
      <c r="G38" s="1257">
        <v>105871</v>
      </c>
      <c r="H38" s="1257">
        <v>101172</v>
      </c>
      <c r="I38" s="1257">
        <v>105680</v>
      </c>
      <c r="J38" s="1257">
        <v>94052</v>
      </c>
      <c r="K38" s="167">
        <v>90934</v>
      </c>
      <c r="L38" s="167">
        <v>110114</v>
      </c>
      <c r="M38" s="167">
        <v>118249</v>
      </c>
    </row>
    <row r="39" spans="1:13" ht="36" customHeight="1">
      <c r="A39" s="2008" t="s">
        <v>1312</v>
      </c>
      <c r="B39" s="2008"/>
      <c r="C39" s="2008"/>
      <c r="D39" s="2008"/>
      <c r="E39" s="2008"/>
      <c r="F39" s="2008"/>
      <c r="G39" s="2008"/>
      <c r="H39" s="2008"/>
      <c r="I39" s="2008"/>
      <c r="J39" s="2008"/>
      <c r="K39" s="2008"/>
      <c r="L39" s="2008"/>
      <c r="M39" s="2008"/>
    </row>
    <row r="41" spans="1:13" ht="15.05">
      <c r="B41" s="235"/>
      <c r="C41" s="235"/>
      <c r="D41" s="235"/>
      <c r="E41" s="235"/>
      <c r="F41" s="235"/>
      <c r="G41" s="235"/>
      <c r="H41" s="235"/>
      <c r="I41" s="235"/>
      <c r="J41" s="235"/>
      <c r="K41" s="235"/>
      <c r="L41" s="235"/>
      <c r="M41" s="235"/>
    </row>
    <row r="42" spans="1:13" ht="15.05">
      <c r="B42" s="236"/>
      <c r="C42" s="236"/>
      <c r="D42" s="236"/>
      <c r="E42" s="236"/>
      <c r="F42" s="236"/>
      <c r="G42" s="236"/>
      <c r="H42" s="236"/>
      <c r="I42" s="236"/>
      <c r="J42" s="236"/>
      <c r="K42" s="236"/>
      <c r="L42" s="236"/>
      <c r="M42" s="236"/>
    </row>
    <row r="43" spans="1:13">
      <c r="B43" s="231"/>
      <c r="C43" s="231"/>
      <c r="D43" s="231"/>
      <c r="E43" s="231"/>
      <c r="F43" s="231"/>
      <c r="G43" s="231"/>
      <c r="H43" s="231"/>
      <c r="I43" s="231"/>
      <c r="J43" s="231"/>
      <c r="K43" s="231"/>
      <c r="L43" s="231"/>
      <c r="M43" s="231"/>
    </row>
  </sheetData>
  <mergeCells count="7">
    <mergeCell ref="A39:M39"/>
    <mergeCell ref="B7:L7"/>
    <mergeCell ref="B15:L15"/>
    <mergeCell ref="B27:L27"/>
    <mergeCell ref="A3:M3"/>
    <mergeCell ref="A4:M4"/>
    <mergeCell ref="A5:M5"/>
  </mergeCells>
  <printOptions horizontalCentered="1"/>
  <pageMargins left="0.59055118110236227" right="0.59055118110236227" top="0.59055118110236227" bottom="0.39370078740157483" header="0.31496062992125984" footer="0.31496062992125984"/>
  <pageSetup paperSize="9" scale="8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M36"/>
  <sheetViews>
    <sheetView showGridLines="0" zoomScaleNormal="100" workbookViewId="0">
      <selection activeCell="E22" sqref="E22"/>
    </sheetView>
  </sheetViews>
  <sheetFormatPr defaultColWidth="9.44140625" defaultRowHeight="11.8"/>
  <cols>
    <col min="1" max="1" width="40.44140625" style="162" customWidth="1"/>
    <col min="2" max="16384" width="9.44140625" style="162"/>
  </cols>
  <sheetData>
    <row r="1" spans="1:13" s="992" customFormat="1" ht="15.05">
      <c r="A1" s="990" t="str">
        <f ca="1">(MID(CELL("nomefile",J2),FIND("]",CELL("nomefile",J2),1)+1,20))</f>
        <v>Tavola 3.1.3</v>
      </c>
      <c r="B1" s="236"/>
      <c r="C1" s="236"/>
      <c r="D1" s="236"/>
      <c r="E1" s="236"/>
      <c r="F1" s="236"/>
      <c r="G1" s="236"/>
      <c r="H1" s="236"/>
      <c r="I1" s="236"/>
      <c r="J1" s="236"/>
      <c r="K1" s="236"/>
      <c r="L1" s="236"/>
      <c r="M1" s="236"/>
    </row>
    <row r="3" spans="1:13" ht="11.8" customHeight="1">
      <c r="A3" s="1974" t="s">
        <v>1707</v>
      </c>
      <c r="B3" s="1974"/>
      <c r="C3" s="1974"/>
      <c r="D3" s="1974"/>
      <c r="E3" s="1974"/>
      <c r="F3" s="1974"/>
      <c r="G3" s="1974"/>
      <c r="H3" s="1974"/>
      <c r="I3" s="1974"/>
      <c r="J3" s="1974"/>
      <c r="K3" s="1974"/>
      <c r="L3" s="1974"/>
      <c r="M3" s="1974"/>
    </row>
    <row r="4" spans="1:13">
      <c r="A4" s="2011" t="s">
        <v>372</v>
      </c>
      <c r="B4" s="2011"/>
      <c r="C4" s="2011"/>
      <c r="D4" s="2011"/>
      <c r="E4" s="2011"/>
      <c r="F4" s="2011"/>
      <c r="G4" s="2011"/>
      <c r="H4" s="2011"/>
      <c r="I4" s="2011"/>
      <c r="J4" s="2011"/>
      <c r="K4" s="2011"/>
      <c r="L4" s="2011"/>
      <c r="M4" s="2011"/>
    </row>
    <row r="5" spans="1:13" ht="15.05" customHeight="1">
      <c r="A5" s="2012" t="s">
        <v>385</v>
      </c>
      <c r="B5" s="2012"/>
      <c r="C5" s="2012"/>
      <c r="D5" s="2012"/>
      <c r="E5" s="2012"/>
      <c r="F5" s="2012"/>
      <c r="G5" s="2012"/>
      <c r="H5" s="2012"/>
      <c r="I5" s="2012"/>
      <c r="J5" s="2012"/>
      <c r="K5" s="2012"/>
      <c r="L5" s="2012"/>
      <c r="M5" s="2012"/>
    </row>
    <row r="6" spans="1:13" ht="12.45" thickBot="1">
      <c r="A6" s="140" t="s">
        <v>78</v>
      </c>
      <c r="B6" s="140">
        <v>2014</v>
      </c>
      <c r="C6" s="140">
        <v>2015</v>
      </c>
      <c r="D6" s="140">
        <v>2016</v>
      </c>
      <c r="E6" s="140">
        <v>2017</v>
      </c>
      <c r="F6" s="140">
        <v>2018</v>
      </c>
      <c r="G6" s="140">
        <v>2019</v>
      </c>
      <c r="H6" s="140">
        <v>2020</v>
      </c>
      <c r="I6" s="140">
        <v>2021</v>
      </c>
      <c r="J6" s="140">
        <v>2022</v>
      </c>
      <c r="K6" s="140">
        <v>2023</v>
      </c>
      <c r="L6" s="140">
        <v>2024</v>
      </c>
      <c r="M6" s="140">
        <v>2025</v>
      </c>
    </row>
    <row r="7" spans="1:13" ht="15.05" customHeight="1" thickBot="1">
      <c r="A7" s="1379"/>
      <c r="B7" s="2009" t="s">
        <v>1337</v>
      </c>
      <c r="C7" s="2009"/>
      <c r="D7" s="2009"/>
      <c r="E7" s="2009"/>
      <c r="F7" s="2009"/>
      <c r="G7" s="2009"/>
      <c r="H7" s="2009"/>
      <c r="I7" s="2009"/>
      <c r="J7" s="2009"/>
      <c r="K7" s="2009"/>
      <c r="L7" s="2010"/>
      <c r="M7" s="2010"/>
    </row>
    <row r="8" spans="1:13">
      <c r="A8" s="1261" t="s">
        <v>1141</v>
      </c>
      <c r="B8" s="38">
        <v>3330</v>
      </c>
      <c r="C8" s="38">
        <v>3253</v>
      </c>
      <c r="D8" s="38">
        <v>3389</v>
      </c>
      <c r="E8" s="38">
        <v>3399</v>
      </c>
      <c r="F8" s="38">
        <v>3285</v>
      </c>
      <c r="G8" s="38">
        <v>3352</v>
      </c>
      <c r="H8" s="38">
        <v>3208</v>
      </c>
      <c r="I8" s="38">
        <v>3359</v>
      </c>
      <c r="J8" s="38">
        <v>3144</v>
      </c>
      <c r="K8" s="1608">
        <v>3101</v>
      </c>
      <c r="L8" s="1608">
        <v>3264</v>
      </c>
      <c r="M8" s="1608">
        <v>3406</v>
      </c>
    </row>
    <row r="9" spans="1:13">
      <c r="A9" s="1202" t="s">
        <v>1335</v>
      </c>
      <c r="B9" s="120">
        <v>55</v>
      </c>
      <c r="C9" s="120">
        <v>46</v>
      </c>
      <c r="D9" s="120">
        <v>45</v>
      </c>
      <c r="E9" s="120">
        <v>44</v>
      </c>
      <c r="F9" s="120">
        <v>56</v>
      </c>
      <c r="G9" s="120">
        <v>42</v>
      </c>
      <c r="H9" s="120">
        <v>46</v>
      </c>
      <c r="I9" s="120">
        <v>44</v>
      </c>
      <c r="J9" s="120">
        <v>53</v>
      </c>
      <c r="K9" s="120">
        <v>55</v>
      </c>
      <c r="L9" s="120">
        <v>32</v>
      </c>
      <c r="M9" s="120">
        <v>33</v>
      </c>
    </row>
    <row r="10" spans="1:13">
      <c r="A10" s="684" t="s">
        <v>1333</v>
      </c>
      <c r="B10" s="894">
        <v>1118</v>
      </c>
      <c r="C10" s="894">
        <v>1169</v>
      </c>
      <c r="D10" s="894">
        <v>1107</v>
      </c>
      <c r="E10" s="894">
        <v>1183</v>
      </c>
      <c r="F10" s="894">
        <v>1193</v>
      </c>
      <c r="G10" s="894">
        <v>1226</v>
      </c>
      <c r="H10" s="894">
        <v>1065</v>
      </c>
      <c r="I10" s="894">
        <v>1043</v>
      </c>
      <c r="J10" s="894">
        <v>970</v>
      </c>
      <c r="K10" s="894">
        <v>926</v>
      </c>
      <c r="L10" s="894">
        <v>975</v>
      </c>
      <c r="M10" s="894">
        <v>1046</v>
      </c>
    </row>
    <row r="11" spans="1:13">
      <c r="A11" s="1202" t="s">
        <v>1334</v>
      </c>
      <c r="B11" s="120">
        <v>2158</v>
      </c>
      <c r="C11" s="120">
        <v>2038</v>
      </c>
      <c r="D11" s="120">
        <v>2237</v>
      </c>
      <c r="E11" s="120">
        <v>2172</v>
      </c>
      <c r="F11" s="120">
        <v>2037</v>
      </c>
      <c r="G11" s="120">
        <v>2083</v>
      </c>
      <c r="H11" s="120">
        <v>2098</v>
      </c>
      <c r="I11" s="120">
        <v>2272</v>
      </c>
      <c r="J11" s="120">
        <v>2122</v>
      </c>
      <c r="K11" s="120">
        <v>2120</v>
      </c>
      <c r="L11" s="120">
        <v>2257</v>
      </c>
      <c r="M11" s="120">
        <v>2327</v>
      </c>
    </row>
    <row r="12" spans="1:13">
      <c r="A12" s="1261" t="s">
        <v>1143</v>
      </c>
      <c r="B12" s="38">
        <v>11</v>
      </c>
      <c r="C12" s="38">
        <v>8</v>
      </c>
      <c r="D12" s="38">
        <v>9</v>
      </c>
      <c r="E12" s="38">
        <v>5</v>
      </c>
      <c r="F12" s="38">
        <v>9</v>
      </c>
      <c r="G12" s="38">
        <v>18</v>
      </c>
      <c r="H12" s="38">
        <v>10</v>
      </c>
      <c r="I12" s="38">
        <v>16</v>
      </c>
      <c r="J12" s="38">
        <v>20</v>
      </c>
      <c r="K12" s="38">
        <v>22</v>
      </c>
      <c r="L12" s="38">
        <v>21</v>
      </c>
      <c r="M12" s="38">
        <v>23</v>
      </c>
    </row>
    <row r="13" spans="1:13">
      <c r="A13" s="1262" t="s">
        <v>1549</v>
      </c>
      <c r="B13" s="455">
        <v>40</v>
      </c>
      <c r="C13" s="455">
        <v>41</v>
      </c>
      <c r="D13" s="455">
        <v>46</v>
      </c>
      <c r="E13" s="455">
        <v>50</v>
      </c>
      <c r="F13" s="455">
        <v>58</v>
      </c>
      <c r="G13" s="455">
        <v>74</v>
      </c>
      <c r="H13" s="455">
        <v>79</v>
      </c>
      <c r="I13" s="455">
        <v>35</v>
      </c>
      <c r="J13" s="455">
        <v>42</v>
      </c>
      <c r="K13" s="455">
        <v>49</v>
      </c>
      <c r="L13" s="455">
        <v>49</v>
      </c>
      <c r="M13" s="455">
        <v>60</v>
      </c>
    </row>
    <row r="14" spans="1:13">
      <c r="A14" s="1261" t="s">
        <v>1144</v>
      </c>
      <c r="B14" s="38">
        <v>1312</v>
      </c>
      <c r="C14" s="38">
        <v>1003</v>
      </c>
      <c r="D14" s="38">
        <v>875</v>
      </c>
      <c r="E14" s="38">
        <v>1041</v>
      </c>
      <c r="F14" s="38">
        <v>2465</v>
      </c>
      <c r="G14" s="38">
        <v>1155</v>
      </c>
      <c r="H14" s="38">
        <v>866</v>
      </c>
      <c r="I14" s="38">
        <v>652</v>
      </c>
      <c r="J14" s="38">
        <v>720</v>
      </c>
      <c r="K14" s="38">
        <v>567</v>
      </c>
      <c r="L14" s="38">
        <v>753</v>
      </c>
      <c r="M14" s="38">
        <v>717</v>
      </c>
    </row>
    <row r="15" spans="1:13">
      <c r="A15" s="1202" t="s">
        <v>1335</v>
      </c>
      <c r="B15" s="120">
        <v>121</v>
      </c>
      <c r="C15" s="120">
        <v>124</v>
      </c>
      <c r="D15" s="120">
        <v>102</v>
      </c>
      <c r="E15" s="120">
        <v>81</v>
      </c>
      <c r="F15" s="120">
        <v>65</v>
      </c>
      <c r="G15" s="120">
        <v>65</v>
      </c>
      <c r="H15" s="120">
        <v>66</v>
      </c>
      <c r="I15" s="120">
        <v>87</v>
      </c>
      <c r="J15" s="120">
        <v>89</v>
      </c>
      <c r="K15" s="120">
        <v>90</v>
      </c>
      <c r="L15" s="120">
        <v>78</v>
      </c>
      <c r="M15" s="120">
        <v>78</v>
      </c>
    </row>
    <row r="16" spans="1:13">
      <c r="A16" s="1261" t="s">
        <v>1550</v>
      </c>
      <c r="B16" s="38">
        <v>902</v>
      </c>
      <c r="C16" s="38">
        <v>973</v>
      </c>
      <c r="D16" s="38">
        <v>1025</v>
      </c>
      <c r="E16" s="38">
        <v>1105</v>
      </c>
      <c r="F16" s="38">
        <v>1221</v>
      </c>
      <c r="G16" s="38">
        <v>1861</v>
      </c>
      <c r="H16" s="38">
        <v>2931</v>
      </c>
      <c r="I16" s="38">
        <v>1318</v>
      </c>
      <c r="J16" s="38">
        <v>1881</v>
      </c>
      <c r="K16" s="38">
        <v>2288</v>
      </c>
      <c r="L16" s="38">
        <v>2152</v>
      </c>
      <c r="M16" s="38">
        <v>3807</v>
      </c>
    </row>
    <row r="17" spans="1:13">
      <c r="A17" s="368" t="s">
        <v>1336</v>
      </c>
      <c r="B17" s="1124">
        <v>5595</v>
      </c>
      <c r="C17" s="1124">
        <v>5278</v>
      </c>
      <c r="D17" s="1124">
        <v>5344</v>
      </c>
      <c r="E17" s="1124">
        <v>5600</v>
      </c>
      <c r="F17" s="1124">
        <v>7038</v>
      </c>
      <c r="G17" s="1124">
        <v>6460</v>
      </c>
      <c r="H17" s="1124">
        <v>7094</v>
      </c>
      <c r="I17" s="1124">
        <f>I8+I12+I13+I14+I16</f>
        <v>5380</v>
      </c>
      <c r="J17" s="1124">
        <v>5807</v>
      </c>
      <c r="K17" s="1124">
        <v>6027</v>
      </c>
      <c r="L17" s="1124">
        <v>6240</v>
      </c>
      <c r="M17" s="1124">
        <v>8013</v>
      </c>
    </row>
    <row r="18" spans="1:13">
      <c r="A18" s="1261" t="s">
        <v>79</v>
      </c>
      <c r="B18" s="1267">
        <v>3.2287822878228845E-2</v>
      </c>
      <c r="C18" s="1267">
        <v>-5.6657730116175142E-2</v>
      </c>
      <c r="D18" s="1267">
        <v>1.2504736642667602E-2</v>
      </c>
      <c r="E18" s="1267">
        <v>4.7904191616766401E-2</v>
      </c>
      <c r="F18" s="1267">
        <v>0.25678571428571439</v>
      </c>
      <c r="G18" s="1267">
        <v>-8.2125603864734331E-2</v>
      </c>
      <c r="H18" s="1267">
        <v>9.8142414860681093E-2</v>
      </c>
      <c r="I18" s="1267">
        <v>-0.24161263039188041</v>
      </c>
      <c r="J18" s="1267">
        <v>7.9368029739776969E-2</v>
      </c>
      <c r="K18" s="1267">
        <v>3.7885310831754726E-2</v>
      </c>
      <c r="L18" s="1610">
        <v>3.5856573705179291</v>
      </c>
      <c r="M18" s="1610">
        <v>28.41346153846154</v>
      </c>
    </row>
    <row r="19" spans="1:13" ht="12.45" thickBot="1">
      <c r="A19" s="1265" t="s">
        <v>1332</v>
      </c>
      <c r="B19" s="1266">
        <f t="shared" ref="B19:K19" si="0">B17/B20</f>
        <v>5.0672462980573291E-2</v>
      </c>
      <c r="C19" s="1266">
        <f t="shared" si="0"/>
        <v>4.5954793995751052E-2</v>
      </c>
      <c r="D19" s="1266">
        <f t="shared" si="0"/>
        <v>5.2314710575520555E-2</v>
      </c>
      <c r="E19" s="1266">
        <f t="shared" si="0"/>
        <v>5.685279187817259E-2</v>
      </c>
      <c r="F19" s="1266">
        <f t="shared" si="0"/>
        <v>6.9052127586511386E-2</v>
      </c>
      <c r="G19" s="1266">
        <f t="shared" si="0"/>
        <v>6.1017653559520546E-2</v>
      </c>
      <c r="H19" s="1266">
        <f t="shared" si="0"/>
        <v>7.0118214525758116E-2</v>
      </c>
      <c r="I19" s="1266">
        <f t="shared" si="0"/>
        <v>5.0908402725208177E-2</v>
      </c>
      <c r="J19" s="1266">
        <f t="shared" si="0"/>
        <v>6.1742440352145621E-2</v>
      </c>
      <c r="K19" s="1266">
        <f t="shared" si="0"/>
        <v>6.6278839597950168E-2</v>
      </c>
      <c r="L19" s="1266">
        <v>5.6668028878899331E-2</v>
      </c>
      <c r="M19" s="1611">
        <v>6.776435965090319</v>
      </c>
    </row>
    <row r="20" spans="1:13" ht="24.05" customHeight="1" thickBot="1">
      <c r="A20" s="1260" t="s">
        <v>1338</v>
      </c>
      <c r="B20" s="1257">
        <v>110415</v>
      </c>
      <c r="C20" s="1257">
        <v>114852</v>
      </c>
      <c r="D20" s="1257">
        <v>102151</v>
      </c>
      <c r="E20" s="1257">
        <v>98500</v>
      </c>
      <c r="F20" s="1257">
        <v>101923</v>
      </c>
      <c r="G20" s="1257">
        <v>105871</v>
      </c>
      <c r="H20" s="1257">
        <v>101172</v>
      </c>
      <c r="I20" s="1257">
        <v>105680</v>
      </c>
      <c r="J20" s="1257">
        <v>94052</v>
      </c>
      <c r="K20" s="167">
        <v>90934</v>
      </c>
      <c r="L20" s="167">
        <v>110115</v>
      </c>
      <c r="M20" s="167">
        <v>118249</v>
      </c>
    </row>
    <row r="21" spans="1:13" ht="36" customHeight="1">
      <c r="A21" s="2013" t="s">
        <v>1312</v>
      </c>
      <c r="B21" s="2013"/>
      <c r="C21" s="2013"/>
      <c r="D21" s="2013"/>
      <c r="E21" s="2013"/>
      <c r="F21" s="2013"/>
      <c r="G21" s="2013"/>
      <c r="H21" s="2013"/>
      <c r="I21" s="2013"/>
      <c r="J21" s="2013"/>
      <c r="K21" s="2013"/>
      <c r="L21" s="2013"/>
    </row>
    <row r="23" spans="1:13" ht="15.05">
      <c r="A23"/>
      <c r="B23"/>
      <c r="C23"/>
      <c r="D23"/>
      <c r="E23"/>
      <c r="F23"/>
      <c r="G23"/>
      <c r="H23"/>
      <c r="I23"/>
      <c r="J23"/>
      <c r="K23"/>
      <c r="L23" s="231"/>
      <c r="M23" s="231"/>
    </row>
    <row r="24" spans="1:13" ht="15.05">
      <c r="A24"/>
      <c r="B24"/>
      <c r="C24"/>
      <c r="D24"/>
      <c r="E24"/>
      <c r="F24"/>
      <c r="G24"/>
      <c r="H24"/>
      <c r="I24"/>
      <c r="J24"/>
      <c r="K24"/>
    </row>
    <row r="25" spans="1:13" ht="15.05">
      <c r="A25"/>
      <c r="B25"/>
      <c r="C25"/>
      <c r="D25"/>
      <c r="E25"/>
      <c r="F25"/>
      <c r="G25"/>
      <c r="H25"/>
      <c r="I25"/>
      <c r="J25"/>
      <c r="K25"/>
    </row>
    <row r="26" spans="1:13" ht="15.05">
      <c r="A26"/>
      <c r="B26"/>
      <c r="C26"/>
      <c r="D26"/>
      <c r="E26"/>
      <c r="F26"/>
      <c r="G26"/>
      <c r="H26"/>
      <c r="I26"/>
      <c r="J26"/>
      <c r="K26"/>
    </row>
    <row r="27" spans="1:13" ht="15.05">
      <c r="A27"/>
      <c r="B27"/>
      <c r="C27"/>
      <c r="D27"/>
      <c r="E27"/>
      <c r="F27"/>
      <c r="G27"/>
      <c r="H27"/>
      <c r="I27"/>
      <c r="J27"/>
      <c r="K27"/>
    </row>
    <row r="28" spans="1:13" ht="15.05">
      <c r="A28"/>
      <c r="B28"/>
      <c r="C28"/>
      <c r="D28"/>
      <c r="E28"/>
      <c r="F28"/>
      <c r="G28"/>
      <c r="H28"/>
      <c r="I28"/>
      <c r="J28"/>
      <c r="K28"/>
    </row>
    <row r="29" spans="1:13" ht="15.05">
      <c r="A29"/>
      <c r="B29"/>
      <c r="C29"/>
      <c r="D29"/>
      <c r="E29"/>
      <c r="F29"/>
      <c r="G29"/>
      <c r="H29"/>
      <c r="I29"/>
      <c r="J29"/>
      <c r="K29"/>
    </row>
    <row r="30" spans="1:13" ht="15.05">
      <c r="A30"/>
      <c r="B30"/>
      <c r="C30"/>
      <c r="D30"/>
      <c r="E30"/>
      <c r="F30"/>
      <c r="G30"/>
      <c r="H30"/>
      <c r="I30"/>
      <c r="J30"/>
      <c r="K30"/>
    </row>
    <row r="31" spans="1:13" ht="15.05">
      <c r="A31"/>
      <c r="B31"/>
      <c r="C31"/>
      <c r="D31"/>
      <c r="E31"/>
      <c r="F31"/>
      <c r="G31"/>
      <c r="H31"/>
      <c r="I31"/>
      <c r="J31"/>
      <c r="K31"/>
    </row>
    <row r="32" spans="1:13" ht="15.05">
      <c r="A32"/>
      <c r="B32"/>
      <c r="C32"/>
      <c r="D32"/>
      <c r="E32"/>
      <c r="F32"/>
      <c r="G32"/>
      <c r="H32"/>
      <c r="I32"/>
      <c r="J32"/>
      <c r="K32"/>
    </row>
    <row r="33" spans="1:11" ht="15.05">
      <c r="A33"/>
      <c r="B33"/>
      <c r="C33"/>
      <c r="D33"/>
      <c r="E33"/>
      <c r="F33"/>
      <c r="G33"/>
      <c r="H33"/>
      <c r="I33"/>
      <c r="J33"/>
      <c r="K33"/>
    </row>
    <row r="34" spans="1:11" ht="15.05">
      <c r="A34"/>
      <c r="B34"/>
      <c r="C34"/>
      <c r="D34"/>
      <c r="E34"/>
      <c r="F34"/>
      <c r="G34"/>
      <c r="H34"/>
      <c r="I34"/>
      <c r="J34"/>
      <c r="K34"/>
    </row>
    <row r="35" spans="1:11" ht="15.05">
      <c r="A35"/>
      <c r="B35"/>
      <c r="C35"/>
      <c r="D35"/>
      <c r="E35"/>
      <c r="F35"/>
      <c r="G35"/>
      <c r="H35"/>
      <c r="I35"/>
      <c r="J35"/>
      <c r="K35"/>
    </row>
    <row r="36" spans="1:11" ht="15.05">
      <c r="A36"/>
      <c r="B36"/>
      <c r="C36"/>
      <c r="D36"/>
      <c r="E36"/>
      <c r="F36"/>
      <c r="G36"/>
      <c r="H36"/>
      <c r="I36"/>
      <c r="J36"/>
      <c r="K36"/>
    </row>
  </sheetData>
  <mergeCells count="5">
    <mergeCell ref="A21:L21"/>
    <mergeCell ref="B7:M7"/>
    <mergeCell ref="A5:M5"/>
    <mergeCell ref="A3:M3"/>
    <mergeCell ref="A4:M4"/>
  </mergeCells>
  <printOptions horizontalCentered="1"/>
  <pageMargins left="0.59055118110236227" right="0.59055118110236227" top="0.59055118110236227" bottom="0.39370078740157483" header="0.31496062992125984" footer="0.31496062992125984"/>
  <pageSetup paperSize="9" scale="8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glio22">
    <tabColor rgb="FF92D050"/>
  </sheetPr>
  <dimension ref="A1:AF34"/>
  <sheetViews>
    <sheetView showGridLines="0" zoomScaleNormal="100" workbookViewId="0">
      <selection activeCell="E22" sqref="E22"/>
    </sheetView>
  </sheetViews>
  <sheetFormatPr defaultRowHeight="15.05"/>
  <cols>
    <col min="1" max="1" width="16.44140625" bestFit="1" customWidth="1"/>
    <col min="2" max="2" width="33.5546875" customWidth="1"/>
    <col min="3" max="3" width="6.44140625" bestFit="1" customWidth="1"/>
    <col min="4" max="4" width="6.5546875" bestFit="1" customWidth="1"/>
    <col min="5" max="6" width="6.44140625" bestFit="1" customWidth="1"/>
    <col min="7" max="7" width="6.5546875" bestFit="1" customWidth="1"/>
    <col min="8" max="8" width="6" bestFit="1" customWidth="1"/>
    <col min="9" max="9" width="6.44140625" bestFit="1" customWidth="1"/>
    <col min="10" max="10" width="6.5546875" bestFit="1" customWidth="1"/>
    <col min="11" max="12" width="6.44140625" bestFit="1" customWidth="1"/>
    <col min="13" max="13" width="6.5546875" bestFit="1" customWidth="1"/>
    <col min="14" max="15" width="6.44140625" customWidth="1"/>
    <col min="16" max="16" width="8.44140625" bestFit="1" customWidth="1"/>
    <col min="17" max="17" width="6.5546875" bestFit="1" customWidth="1"/>
    <col min="18" max="18" width="6.44140625" customWidth="1"/>
    <col min="19" max="19" width="8.44140625" customWidth="1"/>
    <col min="20" max="20" width="6.5546875" customWidth="1"/>
    <col min="21" max="26" width="6.44140625" customWidth="1"/>
    <col min="28" max="28" width="10.77734375" bestFit="1" customWidth="1"/>
  </cols>
  <sheetData>
    <row r="1" spans="1:26" s="996" customFormat="1">
      <c r="A1" s="990" t="str">
        <f ca="1">(MID(CELL("nomefile",G2),FIND("]",CELL("nomefile",G2),1)+1,20))</f>
        <v>Tavola 3.2.1</v>
      </c>
      <c r="B1" s="995"/>
      <c r="C1" s="995"/>
      <c r="D1" s="995"/>
      <c r="E1" s="995"/>
      <c r="F1" s="995"/>
      <c r="G1" s="995"/>
      <c r="H1" s="995"/>
      <c r="P1" s="1003"/>
      <c r="Q1" s="1004"/>
    </row>
    <row r="2" spans="1:26">
      <c r="P2" s="981"/>
      <c r="Q2" s="828"/>
    </row>
    <row r="3" spans="1:26">
      <c r="A3" s="1979" t="s">
        <v>1794</v>
      </c>
      <c r="B3" s="1979"/>
      <c r="C3" s="1979"/>
      <c r="D3" s="1979"/>
      <c r="E3" s="1979"/>
      <c r="F3" s="1979"/>
      <c r="G3" s="1979"/>
      <c r="H3" s="1979"/>
      <c r="I3" s="1979"/>
      <c r="J3" s="1979"/>
      <c r="K3" s="1979"/>
      <c r="L3" s="1979"/>
      <c r="M3" s="1979"/>
      <c r="N3" s="1979"/>
      <c r="O3" s="1979"/>
      <c r="P3" s="1979"/>
      <c r="Q3" s="1979"/>
      <c r="R3" s="1979"/>
      <c r="S3" s="1979"/>
      <c r="T3" s="1979"/>
      <c r="U3" s="1979"/>
      <c r="V3" s="1979"/>
      <c r="W3" s="1979"/>
      <c r="X3" s="1979"/>
      <c r="Y3" s="1979"/>
      <c r="Z3" s="1979"/>
    </row>
    <row r="4" spans="1:26">
      <c r="A4" s="1979" t="s">
        <v>372</v>
      </c>
      <c r="B4" s="1979"/>
      <c r="C4" s="1979"/>
      <c r="D4" s="1979"/>
      <c r="E4" s="1979"/>
      <c r="F4" s="1979"/>
      <c r="G4" s="1979"/>
      <c r="H4" s="1979"/>
      <c r="I4" s="1979"/>
      <c r="J4" s="1979"/>
      <c r="K4" s="1979"/>
      <c r="L4" s="1979"/>
      <c r="M4" s="1979"/>
      <c r="N4" s="1979"/>
      <c r="O4" s="1979"/>
      <c r="P4" s="1979"/>
      <c r="Q4" s="1979"/>
      <c r="R4" s="1979"/>
      <c r="S4" s="1979"/>
      <c r="T4" s="1979"/>
      <c r="U4" s="1979"/>
      <c r="V4" s="1979"/>
      <c r="W4" s="1979"/>
      <c r="X4" s="1979"/>
      <c r="Y4" s="1979"/>
      <c r="Z4" s="1979"/>
    </row>
    <row r="5" spans="1:26" ht="15.75" thickBot="1">
      <c r="A5" s="2014" t="s">
        <v>77</v>
      </c>
      <c r="B5" s="2014"/>
      <c r="C5" s="2014"/>
      <c r="D5" s="2014"/>
      <c r="E5" s="2014"/>
      <c r="F5" s="2014"/>
      <c r="G5" s="2014"/>
      <c r="H5" s="2014"/>
      <c r="I5" s="2014"/>
      <c r="J5" s="2014"/>
      <c r="K5" s="2014"/>
      <c r="L5" s="2014"/>
      <c r="M5" s="2014"/>
      <c r="N5" s="2014"/>
      <c r="O5" s="2014"/>
      <c r="P5" s="2014"/>
      <c r="Q5" s="2014"/>
      <c r="R5" s="2014"/>
      <c r="S5" s="2014"/>
      <c r="T5" s="2014"/>
      <c r="U5" s="2014"/>
      <c r="V5" s="2014"/>
      <c r="W5" s="2014"/>
      <c r="X5" s="2014"/>
      <c r="Y5" s="2014"/>
      <c r="Z5" s="2014"/>
    </row>
    <row r="6" spans="1:26" ht="24.05" customHeight="1" thickBot="1">
      <c r="A6" s="1057" t="s">
        <v>1040</v>
      </c>
      <c r="B6" s="1058" t="s">
        <v>437</v>
      </c>
      <c r="C6" s="1058">
        <v>2018</v>
      </c>
      <c r="D6" s="1057" t="s">
        <v>1041</v>
      </c>
      <c r="E6" s="1059" t="s">
        <v>1403</v>
      </c>
      <c r="F6" s="1078">
        <v>2019</v>
      </c>
      <c r="G6" s="1057" t="s">
        <v>1041</v>
      </c>
      <c r="H6" s="1060" t="s">
        <v>1403</v>
      </c>
      <c r="I6" s="1078">
        <v>2020</v>
      </c>
      <c r="J6" s="1057" t="s">
        <v>1041</v>
      </c>
      <c r="K6" s="1060" t="s">
        <v>1403</v>
      </c>
      <c r="L6" s="1078">
        <v>2021</v>
      </c>
      <c r="M6" s="1057" t="s">
        <v>1041</v>
      </c>
      <c r="N6" s="1060" t="s">
        <v>1403</v>
      </c>
      <c r="O6" s="1078">
        <v>2022</v>
      </c>
      <c r="P6" s="1057" t="s">
        <v>1041</v>
      </c>
      <c r="Q6" s="1060" t="s">
        <v>1404</v>
      </c>
      <c r="R6" s="1058">
        <v>2023</v>
      </c>
      <c r="S6" s="1057" t="s">
        <v>1041</v>
      </c>
      <c r="T6" s="1060" t="s">
        <v>1198</v>
      </c>
      <c r="U6" s="1058">
        <v>2024</v>
      </c>
      <c r="V6" s="1057" t="s">
        <v>1041</v>
      </c>
      <c r="W6" s="1060" t="s">
        <v>1198</v>
      </c>
      <c r="X6" s="1058">
        <v>2025</v>
      </c>
      <c r="Y6" s="1057" t="s">
        <v>1041</v>
      </c>
      <c r="Z6" s="1060" t="s">
        <v>1198</v>
      </c>
    </row>
    <row r="7" spans="1:26">
      <c r="A7" s="2017" t="s">
        <v>1042</v>
      </c>
      <c r="B7" s="774" t="s">
        <v>81</v>
      </c>
      <c r="C7" s="946">
        <v>3096</v>
      </c>
      <c r="D7" s="875">
        <v>9.4E-2</v>
      </c>
      <c r="E7" s="962">
        <v>3.0000000000000001E-3</v>
      </c>
      <c r="F7" s="970">
        <v>3242</v>
      </c>
      <c r="G7" s="875">
        <v>9.5000000000000001E-2</v>
      </c>
      <c r="H7" s="962">
        <v>4.5999999999999999E-2</v>
      </c>
      <c r="I7" s="970">
        <v>3173</v>
      </c>
      <c r="J7" s="875">
        <v>9.5000000000000001E-2</v>
      </c>
      <c r="K7" s="962">
        <v>-2.1000000000000001E-2</v>
      </c>
      <c r="L7" s="1061">
        <v>3274</v>
      </c>
      <c r="M7" s="1062">
        <v>9.6000000000000002E-2</v>
      </c>
      <c r="N7" s="1063">
        <v>3.2000000000000001E-2</v>
      </c>
      <c r="O7" s="1145">
        <v>3418</v>
      </c>
      <c r="P7" s="1062">
        <v>9.6000000000000002E-2</v>
      </c>
      <c r="Q7" s="1063">
        <v>4.4999999999999998E-2</v>
      </c>
      <c r="R7" s="775">
        <v>3499</v>
      </c>
      <c r="S7" s="1062">
        <v>9.1999999999999998E-2</v>
      </c>
      <c r="T7" s="1063">
        <v>2.4E-2</v>
      </c>
      <c r="U7" s="775">
        <v>3598.6170000000002</v>
      </c>
      <c r="V7" s="1062">
        <v>8.7999999999999995E-2</v>
      </c>
      <c r="W7" s="1063">
        <v>2.9000000000000001E-2</v>
      </c>
      <c r="X7" s="775">
        <v>3709.482</v>
      </c>
      <c r="Y7" s="1062">
        <v>8.5000000000000006E-2</v>
      </c>
      <c r="Z7" s="1063">
        <v>3.1E-2</v>
      </c>
    </row>
    <row r="8" spans="1:26">
      <c r="A8" s="2018"/>
      <c r="B8" s="774" t="s">
        <v>1043</v>
      </c>
      <c r="C8" s="947">
        <v>2763</v>
      </c>
      <c r="D8" s="875">
        <v>8.3000000000000004E-2</v>
      </c>
      <c r="E8" s="963">
        <v>7.3999999999999996E-2</v>
      </c>
      <c r="F8" s="971">
        <v>3057</v>
      </c>
      <c r="G8" s="875">
        <v>8.8999999999999996E-2</v>
      </c>
      <c r="H8" s="963">
        <v>0.107</v>
      </c>
      <c r="I8" s="971">
        <v>2986</v>
      </c>
      <c r="J8" s="875">
        <v>8.8999999999999996E-2</v>
      </c>
      <c r="K8" s="963">
        <v>-2.3E-2</v>
      </c>
      <c r="L8" s="1061">
        <v>3144</v>
      </c>
      <c r="M8" s="1062">
        <v>9.1999999999999998E-2</v>
      </c>
      <c r="N8" s="1063">
        <v>5.2999999999999999E-2</v>
      </c>
      <c r="O8" s="1145">
        <v>3539</v>
      </c>
      <c r="P8" s="1062">
        <v>9.9000000000000005E-2</v>
      </c>
      <c r="Q8" s="1063">
        <v>0.126</v>
      </c>
      <c r="R8" s="775">
        <v>3926</v>
      </c>
      <c r="S8" s="1062">
        <v>0.10299999999999999</v>
      </c>
      <c r="T8" s="1063">
        <v>0.109</v>
      </c>
      <c r="U8" s="775">
        <v>4402.6819999999998</v>
      </c>
      <c r="V8" s="1062">
        <v>0.108</v>
      </c>
      <c r="W8" s="1063">
        <v>0.121</v>
      </c>
      <c r="X8" s="775">
        <v>4911.3720000000003</v>
      </c>
      <c r="Y8" s="1062">
        <v>0.113</v>
      </c>
      <c r="Z8" s="1063">
        <v>0.11600000000000001</v>
      </c>
    </row>
    <row r="9" spans="1:26">
      <c r="A9" s="2018"/>
      <c r="B9" s="776" t="s">
        <v>1250</v>
      </c>
      <c r="C9" s="948">
        <v>5858</v>
      </c>
      <c r="D9" s="876">
        <v>0.17699999999999999</v>
      </c>
      <c r="E9" s="964">
        <v>3.5000000000000003E-2</v>
      </c>
      <c r="F9" s="972">
        <v>6300</v>
      </c>
      <c r="G9" s="876">
        <v>0.184</v>
      </c>
      <c r="H9" s="964">
        <v>7.4999999999999997E-2</v>
      </c>
      <c r="I9" s="972">
        <v>6159</v>
      </c>
      <c r="J9" s="876">
        <v>0.184</v>
      </c>
      <c r="K9" s="964">
        <v>-2.1999999999999999E-2</v>
      </c>
      <c r="L9" s="1064">
        <v>6417</v>
      </c>
      <c r="M9" s="1065">
        <v>0.188</v>
      </c>
      <c r="N9" s="1066">
        <v>4.2000000000000003E-2</v>
      </c>
      <c r="O9" s="948">
        <v>6957</v>
      </c>
      <c r="P9" s="1065">
        <v>0.19500000000000001</v>
      </c>
      <c r="Q9" s="1066">
        <v>8.5000000000000006E-2</v>
      </c>
      <c r="R9" s="777">
        <v>7425</v>
      </c>
      <c r="S9" s="1065">
        <v>0.19500000000000001</v>
      </c>
      <c r="T9" s="1066">
        <v>6.7000000000000004E-2</v>
      </c>
      <c r="U9" s="777">
        <v>8001.299</v>
      </c>
      <c r="V9" s="1065">
        <v>0.19600000000000001</v>
      </c>
      <c r="W9" s="1066">
        <v>7.8E-2</v>
      </c>
      <c r="X9" s="777">
        <v>8620.8539999999994</v>
      </c>
      <c r="Y9" s="1065">
        <v>0.19800000000000001</v>
      </c>
      <c r="Z9" s="1066">
        <v>7.6999999999999999E-2</v>
      </c>
    </row>
    <row r="10" spans="1:26">
      <c r="A10" s="2019" t="s">
        <v>1044</v>
      </c>
      <c r="B10" s="778" t="s">
        <v>1045</v>
      </c>
      <c r="C10" s="949">
        <v>13220</v>
      </c>
      <c r="D10" s="871">
        <v>0.39900000000000002</v>
      </c>
      <c r="E10" s="965">
        <v>1E-3</v>
      </c>
      <c r="F10" s="949">
        <v>13211</v>
      </c>
      <c r="G10" s="871">
        <v>0.38500000000000001</v>
      </c>
      <c r="H10" s="965">
        <v>-8.0000000000000002E-3</v>
      </c>
      <c r="I10" s="949">
        <v>12457</v>
      </c>
      <c r="J10" s="871">
        <v>0.372</v>
      </c>
      <c r="K10" s="965">
        <v>-5.7000000000000002E-2</v>
      </c>
      <c r="L10" s="1067">
        <v>11892</v>
      </c>
      <c r="M10" s="1068">
        <v>0.34799999999999998</v>
      </c>
      <c r="N10" s="1069">
        <v>-4.4999999999999998E-2</v>
      </c>
      <c r="O10" s="1146">
        <v>11628</v>
      </c>
      <c r="P10" s="1068">
        <v>0.32600000000000001</v>
      </c>
      <c r="Q10" s="1069">
        <v>-2.1000000000000001E-2</v>
      </c>
      <c r="R10" s="3">
        <v>12127</v>
      </c>
      <c r="S10" s="1068">
        <v>0.31900000000000001</v>
      </c>
      <c r="T10" s="1069">
        <v>4.2999999999999997E-2</v>
      </c>
      <c r="U10" s="3">
        <v>12916.208000000001</v>
      </c>
      <c r="V10" s="1068">
        <v>0.316</v>
      </c>
      <c r="W10" s="1069">
        <v>6.5000000000000002E-2</v>
      </c>
      <c r="X10" s="3">
        <v>13385.04</v>
      </c>
      <c r="Y10" s="1068">
        <v>0.307</v>
      </c>
      <c r="Z10" s="1069">
        <v>3.5999999999999997E-2</v>
      </c>
    </row>
    <row r="11" spans="1:26">
      <c r="A11" s="2019"/>
      <c r="B11" s="778" t="s">
        <v>1046</v>
      </c>
      <c r="C11" s="949">
        <v>32</v>
      </c>
      <c r="D11" s="871">
        <v>1E-3</v>
      </c>
      <c r="E11" s="965">
        <v>3.5000000000000003E-2</v>
      </c>
      <c r="F11" s="949">
        <v>33</v>
      </c>
      <c r="G11" s="871">
        <v>1E-3</v>
      </c>
      <c r="H11" s="965">
        <v>2.1999999999999999E-2</v>
      </c>
      <c r="I11" s="949">
        <v>34</v>
      </c>
      <c r="J11" s="871">
        <v>1E-3</v>
      </c>
      <c r="K11" s="965">
        <v>0.04</v>
      </c>
      <c r="L11" s="1070">
        <v>35</v>
      </c>
      <c r="M11" s="1068">
        <v>1E-3</v>
      </c>
      <c r="N11" s="1069">
        <v>0.01</v>
      </c>
      <c r="O11" s="1147">
        <v>36</v>
      </c>
      <c r="P11" s="1068">
        <v>1E-3</v>
      </c>
      <c r="Q11" s="1069">
        <v>3.5999999999999997E-2</v>
      </c>
      <c r="R11" s="959">
        <v>37</v>
      </c>
      <c r="S11" s="1068">
        <v>1E-3</v>
      </c>
      <c r="T11" s="1069">
        <v>4.4999999999999998E-2</v>
      </c>
      <c r="U11" s="944">
        <v>39.808999999999997</v>
      </c>
      <c r="V11" s="1068">
        <v>1E-3</v>
      </c>
      <c r="W11" s="1069">
        <v>6.6000000000000003E-2</v>
      </c>
      <c r="X11" s="944">
        <v>42.369</v>
      </c>
      <c r="Y11" s="1068">
        <v>1E-3</v>
      </c>
      <c r="Z11" s="1069">
        <v>6.4000000000000001E-2</v>
      </c>
    </row>
    <row r="12" spans="1:26">
      <c r="A12" s="2019"/>
      <c r="B12" s="778" t="s">
        <v>82</v>
      </c>
      <c r="C12" s="949">
        <v>2967</v>
      </c>
      <c r="D12" s="871">
        <v>0.09</v>
      </c>
      <c r="E12" s="965">
        <v>5.8999999999999997E-2</v>
      </c>
      <c r="F12" s="949">
        <v>3112</v>
      </c>
      <c r="G12" s="871">
        <v>9.0999999999999998E-2</v>
      </c>
      <c r="H12" s="965">
        <v>4.3999999999999997E-2</v>
      </c>
      <c r="I12" s="949">
        <v>3142</v>
      </c>
      <c r="J12" s="871">
        <v>9.4E-2</v>
      </c>
      <c r="K12" s="965">
        <v>0.01</v>
      </c>
      <c r="L12" s="1067">
        <v>3346</v>
      </c>
      <c r="M12" s="1068">
        <v>9.8000000000000004E-2</v>
      </c>
      <c r="N12" s="1069">
        <v>6.5000000000000002E-2</v>
      </c>
      <c r="O12" s="1146">
        <v>3543</v>
      </c>
      <c r="P12" s="1068">
        <v>9.9000000000000005E-2</v>
      </c>
      <c r="Q12" s="1069">
        <v>6.3E-2</v>
      </c>
      <c r="R12" s="3">
        <v>3973</v>
      </c>
      <c r="S12" s="1068">
        <v>0.104</v>
      </c>
      <c r="T12" s="1069">
        <v>0.121</v>
      </c>
      <c r="U12" s="3">
        <v>4527.6390000000001</v>
      </c>
      <c r="V12" s="1068">
        <v>0.111</v>
      </c>
      <c r="W12" s="1069">
        <v>0.14000000000000001</v>
      </c>
      <c r="X12" s="3">
        <v>4944.6220000000003</v>
      </c>
      <c r="Y12" s="1068">
        <v>0.114</v>
      </c>
      <c r="Z12" s="1069">
        <v>9.1999999999999998E-2</v>
      </c>
    </row>
    <row r="13" spans="1:26">
      <c r="A13" s="2019"/>
      <c r="B13" s="779" t="s">
        <v>1251</v>
      </c>
      <c r="C13" s="950">
        <v>16219</v>
      </c>
      <c r="D13" s="877">
        <v>0.49</v>
      </c>
      <c r="E13" s="966">
        <v>1.0999999999999999E-2</v>
      </c>
      <c r="F13" s="950">
        <v>16356</v>
      </c>
      <c r="G13" s="877">
        <v>0.47699999999999998</v>
      </c>
      <c r="H13" s="966">
        <v>1E-3</v>
      </c>
      <c r="I13" s="950">
        <v>15633</v>
      </c>
      <c r="J13" s="877">
        <v>0.46600000000000003</v>
      </c>
      <c r="K13" s="966">
        <v>-4.3999999999999997E-2</v>
      </c>
      <c r="L13" s="1071">
        <v>15273</v>
      </c>
      <c r="M13" s="1072">
        <v>0.44700000000000001</v>
      </c>
      <c r="N13" s="1073">
        <v>-2.3E-2</v>
      </c>
      <c r="O13" s="1148">
        <v>15207</v>
      </c>
      <c r="P13" s="1072">
        <v>0.42599999999999999</v>
      </c>
      <c r="Q13" s="1073">
        <v>-3.0000000000000001E-3</v>
      </c>
      <c r="R13" s="7">
        <v>16137</v>
      </c>
      <c r="S13" s="1072">
        <v>0.42399999999999999</v>
      </c>
      <c r="T13" s="1073">
        <v>6.0999999999999999E-2</v>
      </c>
      <c r="U13" s="7">
        <v>17483.655999999999</v>
      </c>
      <c r="V13" s="1072">
        <v>0.42799999999999999</v>
      </c>
      <c r="W13" s="1073">
        <v>8.3000000000000004E-2</v>
      </c>
      <c r="X13" s="7">
        <v>18372.030999999999</v>
      </c>
      <c r="Y13" s="1072">
        <v>0.42199999999999999</v>
      </c>
      <c r="Z13" s="1073">
        <v>5.0999999999999997E-2</v>
      </c>
    </row>
    <row r="14" spans="1:26">
      <c r="A14" s="2018" t="s">
        <v>1047</v>
      </c>
      <c r="B14" s="774" t="s">
        <v>1048</v>
      </c>
      <c r="C14" s="954">
        <v>8</v>
      </c>
      <c r="D14" s="875">
        <v>0</v>
      </c>
      <c r="E14" s="963">
        <v>0.20300000000000001</v>
      </c>
      <c r="F14" s="973">
        <v>10</v>
      </c>
      <c r="G14" s="875">
        <v>0</v>
      </c>
      <c r="H14" s="963">
        <v>0.254</v>
      </c>
      <c r="I14" s="973">
        <v>9</v>
      </c>
      <c r="J14" s="875">
        <v>0</v>
      </c>
      <c r="K14" s="963">
        <v>-2.8000000000000001E-2</v>
      </c>
      <c r="L14" s="1074">
        <v>8</v>
      </c>
      <c r="M14" s="1062">
        <v>0</v>
      </c>
      <c r="N14" s="1063">
        <v>-0.13300000000000001</v>
      </c>
      <c r="O14" s="1149">
        <v>9</v>
      </c>
      <c r="P14" s="1062">
        <v>0</v>
      </c>
      <c r="Q14" s="1063">
        <v>0.13200000000000001</v>
      </c>
      <c r="R14" s="1272">
        <v>9</v>
      </c>
      <c r="S14" s="1062">
        <v>0</v>
      </c>
      <c r="T14" s="1063">
        <v>-3.7999999999999999E-2</v>
      </c>
      <c r="U14" s="1272">
        <v>15.132999999999999</v>
      </c>
      <c r="V14" s="1062">
        <v>0</v>
      </c>
      <c r="W14" s="1063">
        <v>0.73</v>
      </c>
      <c r="X14" s="1272">
        <v>21.800999999999998</v>
      </c>
      <c r="Y14" s="1062">
        <v>1E-3</v>
      </c>
      <c r="Z14" s="1063">
        <v>0.441</v>
      </c>
    </row>
    <row r="15" spans="1:26">
      <c r="A15" s="2018"/>
      <c r="B15" s="774" t="s">
        <v>1049</v>
      </c>
      <c r="C15" s="954">
        <v>9</v>
      </c>
      <c r="D15" s="875">
        <v>0</v>
      </c>
      <c r="E15" s="963">
        <v>-0.33800000000000002</v>
      </c>
      <c r="F15" s="973">
        <v>10</v>
      </c>
      <c r="G15" s="875">
        <v>0</v>
      </c>
      <c r="H15" s="963">
        <v>0.14099999999999999</v>
      </c>
      <c r="I15" s="973">
        <v>12</v>
      </c>
      <c r="J15" s="875">
        <v>0</v>
      </c>
      <c r="K15" s="963">
        <v>0.13100000000000001</v>
      </c>
      <c r="L15" s="1074">
        <v>15</v>
      </c>
      <c r="M15" s="1062">
        <v>0</v>
      </c>
      <c r="N15" s="1063">
        <v>0.23799999999999999</v>
      </c>
      <c r="O15" s="1149">
        <v>16</v>
      </c>
      <c r="P15" s="1062">
        <v>0</v>
      </c>
      <c r="Q15" s="1063">
        <v>7.4999999999999997E-2</v>
      </c>
      <c r="R15" s="1272">
        <v>20</v>
      </c>
      <c r="S15" s="1062">
        <v>1E-3</v>
      </c>
      <c r="T15" s="1063">
        <v>0.29299999999999998</v>
      </c>
      <c r="U15" s="1272">
        <v>18.625</v>
      </c>
      <c r="V15" s="1062">
        <v>0</v>
      </c>
      <c r="W15" s="1063">
        <v>-8.5000000000000006E-2</v>
      </c>
      <c r="X15" s="1272">
        <v>19.902000000000001</v>
      </c>
      <c r="Y15" s="1062">
        <v>0</v>
      </c>
      <c r="Z15" s="1063">
        <v>6.9000000000000006E-2</v>
      </c>
    </row>
    <row r="16" spans="1:26">
      <c r="A16" s="2018"/>
      <c r="B16" s="774" t="s">
        <v>1050</v>
      </c>
      <c r="C16" s="954">
        <v>204</v>
      </c>
      <c r="D16" s="875">
        <v>6.0000000000000001E-3</v>
      </c>
      <c r="E16" s="963">
        <v>-0.10199999999999999</v>
      </c>
      <c r="F16" s="973">
        <v>218</v>
      </c>
      <c r="G16" s="875">
        <v>6.0000000000000001E-3</v>
      </c>
      <c r="H16" s="963">
        <v>6.6000000000000003E-2</v>
      </c>
      <c r="I16" s="973">
        <v>237</v>
      </c>
      <c r="J16" s="875">
        <v>7.0000000000000001E-3</v>
      </c>
      <c r="K16" s="963">
        <v>8.7999999999999995E-2</v>
      </c>
      <c r="L16" s="1074">
        <v>252</v>
      </c>
      <c r="M16" s="1062">
        <v>7.0000000000000001E-3</v>
      </c>
      <c r="N16" s="1063">
        <v>6.2E-2</v>
      </c>
      <c r="O16" s="1149">
        <v>278</v>
      </c>
      <c r="P16" s="1062">
        <v>8.0000000000000002E-3</v>
      </c>
      <c r="Q16" s="1063">
        <v>0.104</v>
      </c>
      <c r="R16" s="1272">
        <v>275</v>
      </c>
      <c r="S16" s="1062">
        <v>7.0000000000000001E-3</v>
      </c>
      <c r="T16" s="1063">
        <v>-8.9999999999999993E-3</v>
      </c>
      <c r="U16" s="1272">
        <v>276.81700000000001</v>
      </c>
      <c r="V16" s="1062">
        <v>7.0000000000000001E-3</v>
      </c>
      <c r="W16" s="1063">
        <v>5.0000000000000001E-3</v>
      </c>
      <c r="X16" s="1272">
        <v>285.56400000000002</v>
      </c>
      <c r="Y16" s="1062">
        <v>7.0000000000000001E-3</v>
      </c>
      <c r="Z16" s="1063">
        <v>3.2000000000000001E-2</v>
      </c>
    </row>
    <row r="17" spans="1:32">
      <c r="A17" s="2018"/>
      <c r="B17" s="774" t="s">
        <v>84</v>
      </c>
      <c r="C17" s="954">
        <v>176</v>
      </c>
      <c r="D17" s="875">
        <v>5.0000000000000001E-3</v>
      </c>
      <c r="E17" s="963">
        <v>4.1000000000000002E-2</v>
      </c>
      <c r="F17" s="973">
        <v>172</v>
      </c>
      <c r="G17" s="875">
        <v>5.0000000000000001E-3</v>
      </c>
      <c r="H17" s="963">
        <v>-2.7E-2</v>
      </c>
      <c r="I17" s="973">
        <v>162</v>
      </c>
      <c r="J17" s="875">
        <v>5.0000000000000001E-3</v>
      </c>
      <c r="K17" s="963">
        <v>-5.7000000000000002E-2</v>
      </c>
      <c r="L17" s="1074">
        <v>169</v>
      </c>
      <c r="M17" s="1062">
        <v>5.0000000000000001E-3</v>
      </c>
      <c r="N17" s="1063">
        <v>4.2000000000000003E-2</v>
      </c>
      <c r="O17" s="1149">
        <v>203</v>
      </c>
      <c r="P17" s="1062">
        <v>6.0000000000000001E-3</v>
      </c>
      <c r="Q17" s="1063">
        <v>0.2</v>
      </c>
      <c r="R17" s="1272">
        <v>229</v>
      </c>
      <c r="S17" s="1062">
        <v>6.0000000000000001E-3</v>
      </c>
      <c r="T17" s="1063">
        <v>0.13</v>
      </c>
      <c r="U17" s="1272">
        <v>218.71199999999999</v>
      </c>
      <c r="V17" s="1062">
        <v>5.0000000000000001E-3</v>
      </c>
      <c r="W17" s="1063">
        <v>-4.3999999999999997E-2</v>
      </c>
      <c r="X17" s="1272">
        <v>205.005</v>
      </c>
      <c r="Y17" s="1062">
        <v>5.0000000000000001E-3</v>
      </c>
      <c r="Z17" s="1063">
        <v>-6.3E-2</v>
      </c>
    </row>
    <row r="18" spans="1:32">
      <c r="A18" s="2018"/>
      <c r="B18" s="774" t="s">
        <v>475</v>
      </c>
      <c r="C18" s="954">
        <v>8</v>
      </c>
      <c r="D18" s="875">
        <v>0</v>
      </c>
      <c r="E18" s="963">
        <v>1.6E-2</v>
      </c>
      <c r="F18" s="973">
        <v>8</v>
      </c>
      <c r="G18" s="875">
        <v>0</v>
      </c>
      <c r="H18" s="963">
        <v>2.1000000000000001E-2</v>
      </c>
      <c r="I18" s="973">
        <v>9</v>
      </c>
      <c r="J18" s="875">
        <v>0</v>
      </c>
      <c r="K18" s="963">
        <v>0.105</v>
      </c>
      <c r="L18" s="1074">
        <v>8</v>
      </c>
      <c r="M18" s="1062">
        <v>0</v>
      </c>
      <c r="N18" s="1063">
        <v>-0.17599999999999999</v>
      </c>
      <c r="O18" s="1149">
        <v>9</v>
      </c>
      <c r="P18" s="1062">
        <v>0</v>
      </c>
      <c r="Q18" s="1063">
        <v>0.14599999999999999</v>
      </c>
      <c r="R18" s="775">
        <v>11</v>
      </c>
      <c r="S18" s="1062">
        <v>0</v>
      </c>
      <c r="T18" s="1063">
        <v>0.215</v>
      </c>
      <c r="U18" s="1272"/>
      <c r="V18" s="1062">
        <v>0</v>
      </c>
      <c r="W18" s="1063">
        <v>-1E-3</v>
      </c>
      <c r="X18" s="1272">
        <v>10.183999999999999</v>
      </c>
      <c r="Y18" s="1062">
        <v>0</v>
      </c>
      <c r="Z18" s="1063">
        <v>-3.9E-2</v>
      </c>
    </row>
    <row r="19" spans="1:32">
      <c r="A19" s="2018"/>
      <c r="B19" s="776" t="s">
        <v>1252</v>
      </c>
      <c r="C19" s="955">
        <v>406</v>
      </c>
      <c r="D19" s="876">
        <v>1.2E-2</v>
      </c>
      <c r="E19" s="964">
        <v>-4.5999999999999999E-2</v>
      </c>
      <c r="F19" s="974">
        <v>418</v>
      </c>
      <c r="G19" s="876">
        <v>1.2E-2</v>
      </c>
      <c r="H19" s="964">
        <v>0.03</v>
      </c>
      <c r="I19" s="974">
        <v>429</v>
      </c>
      <c r="J19" s="876">
        <v>1.2999999999999999E-2</v>
      </c>
      <c r="K19" s="964">
        <v>2.7E-2</v>
      </c>
      <c r="L19" s="1075">
        <v>451</v>
      </c>
      <c r="M19" s="1065">
        <v>1.2999999999999999E-2</v>
      </c>
      <c r="N19" s="1066">
        <v>0.05</v>
      </c>
      <c r="O19" s="1150">
        <v>514</v>
      </c>
      <c r="P19" s="1065">
        <v>1.4E-2</v>
      </c>
      <c r="Q19" s="1066">
        <v>0.14000000000000001</v>
      </c>
      <c r="R19" s="1305">
        <v>544</v>
      </c>
      <c r="S19" s="1065">
        <v>1.4E-2</v>
      </c>
      <c r="T19" s="1066">
        <v>5.8000000000000003E-2</v>
      </c>
      <c r="U19" s="1305">
        <v>539.88700000000006</v>
      </c>
      <c r="V19" s="1065">
        <v>1.2999999999999999E-2</v>
      </c>
      <c r="W19" s="1066">
        <v>-7.0000000000000001E-3</v>
      </c>
      <c r="X19" s="1305">
        <v>542.45600000000002</v>
      </c>
      <c r="Y19" s="1065">
        <v>1.2999999999999999E-2</v>
      </c>
      <c r="Z19" s="1066">
        <v>5.0000000000000001E-3</v>
      </c>
    </row>
    <row r="20" spans="1:32">
      <c r="A20" s="2020" t="s">
        <v>1051</v>
      </c>
      <c r="B20" s="952" t="s">
        <v>476</v>
      </c>
      <c r="C20" s="951">
        <v>2469</v>
      </c>
      <c r="D20" s="871">
        <v>7.4999999999999997E-2</v>
      </c>
      <c r="E20" s="965">
        <v>2.8000000000000001E-2</v>
      </c>
      <c r="F20" s="951">
        <v>2593</v>
      </c>
      <c r="G20" s="871">
        <v>7.5999999999999998E-2</v>
      </c>
      <c r="H20" s="965">
        <v>0.05</v>
      </c>
      <c r="I20" s="951">
        <v>2645</v>
      </c>
      <c r="J20" s="871">
        <v>7.9000000000000001E-2</v>
      </c>
      <c r="K20" s="965">
        <v>0.02</v>
      </c>
      <c r="L20" s="1067">
        <v>2796</v>
      </c>
      <c r="M20" s="1068">
        <v>8.2000000000000003E-2</v>
      </c>
      <c r="N20" s="1069">
        <v>5.7000000000000002E-2</v>
      </c>
      <c r="O20" s="1146">
        <v>2968</v>
      </c>
      <c r="P20" s="1068">
        <v>8.3000000000000004E-2</v>
      </c>
      <c r="Q20" s="1069">
        <v>6.2E-2</v>
      </c>
      <c r="R20" s="3">
        <v>3195</v>
      </c>
      <c r="S20" s="1068">
        <v>8.4000000000000005E-2</v>
      </c>
      <c r="T20" s="1069">
        <v>7.5999999999999998E-2</v>
      </c>
      <c r="U20" s="3">
        <v>3553.0340000000001</v>
      </c>
      <c r="V20" s="1068">
        <v>8.6999999999999994E-2</v>
      </c>
      <c r="W20" s="1069">
        <v>0.112</v>
      </c>
      <c r="X20" s="3">
        <v>4159.1509999999998</v>
      </c>
      <c r="Y20" s="1068">
        <v>9.5000000000000001E-2</v>
      </c>
      <c r="Z20" s="1069">
        <v>0.17100000000000001</v>
      </c>
    </row>
    <row r="21" spans="1:32">
      <c r="A21" s="2020"/>
      <c r="B21" s="952" t="s">
        <v>53</v>
      </c>
      <c r="C21" s="921">
        <v>2938</v>
      </c>
      <c r="D21" s="871">
        <v>8.8999999999999996E-2</v>
      </c>
      <c r="E21" s="965">
        <v>0.05</v>
      </c>
      <c r="F21" s="921">
        <v>3029</v>
      </c>
      <c r="G21" s="871">
        <v>8.7999999999999995E-2</v>
      </c>
      <c r="H21" s="965">
        <v>3.1E-2</v>
      </c>
      <c r="I21" s="921">
        <v>3083</v>
      </c>
      <c r="J21" s="871">
        <v>9.1999999999999998E-2</v>
      </c>
      <c r="K21" s="965">
        <v>1.7999999999999999E-2</v>
      </c>
      <c r="L21" s="1067">
        <v>3276</v>
      </c>
      <c r="M21" s="1068">
        <v>9.6000000000000002E-2</v>
      </c>
      <c r="N21" s="1069">
        <v>6.2E-2</v>
      </c>
      <c r="O21" s="1146">
        <v>3548</v>
      </c>
      <c r="P21" s="1068">
        <v>9.9000000000000005E-2</v>
      </c>
      <c r="Q21" s="1069">
        <v>8.3000000000000004E-2</v>
      </c>
      <c r="R21" s="3">
        <v>3815</v>
      </c>
      <c r="S21" s="1068">
        <v>0.1</v>
      </c>
      <c r="T21" s="1069">
        <v>7.4999999999999997E-2</v>
      </c>
      <c r="U21" s="3">
        <v>4004.623</v>
      </c>
      <c r="V21" s="1068">
        <v>9.8000000000000004E-2</v>
      </c>
      <c r="W21" s="1069">
        <v>0.05</v>
      </c>
      <c r="X21" s="3">
        <v>4217.7740000000003</v>
      </c>
      <c r="Y21" s="1068">
        <v>9.7000000000000003E-2</v>
      </c>
      <c r="Z21" s="1069">
        <v>5.2999999999999999E-2</v>
      </c>
    </row>
    <row r="22" spans="1:32">
      <c r="A22" s="2020"/>
      <c r="B22" s="952" t="s">
        <v>23</v>
      </c>
      <c r="C22" s="921">
        <v>612</v>
      </c>
      <c r="D22" s="871">
        <v>1.7999999999999999E-2</v>
      </c>
      <c r="E22" s="965">
        <v>1.4999999999999999E-2</v>
      </c>
      <c r="F22" s="921">
        <v>666</v>
      </c>
      <c r="G22" s="871">
        <v>1.9E-2</v>
      </c>
      <c r="H22" s="965">
        <v>0.09</v>
      </c>
      <c r="I22" s="921">
        <v>507</v>
      </c>
      <c r="J22" s="871">
        <v>1.4999999999999999E-2</v>
      </c>
      <c r="K22" s="965">
        <v>-0.23899999999999999</v>
      </c>
      <c r="L22" s="1070">
        <v>546</v>
      </c>
      <c r="M22" s="1068">
        <v>1.6E-2</v>
      </c>
      <c r="N22" s="1069">
        <v>7.4999999999999997E-2</v>
      </c>
      <c r="O22" s="1147">
        <v>660</v>
      </c>
      <c r="P22" s="1068">
        <v>1.7999999999999999E-2</v>
      </c>
      <c r="Q22" s="1069">
        <v>0.21</v>
      </c>
      <c r="R22" s="944">
        <v>683</v>
      </c>
      <c r="S22" s="1068">
        <v>1.7999999999999999E-2</v>
      </c>
      <c r="T22" s="1069">
        <v>3.5000000000000003E-2</v>
      </c>
      <c r="U22" s="944">
        <v>782.71199999999999</v>
      </c>
      <c r="V22" s="1068">
        <v>1.9E-2</v>
      </c>
      <c r="W22" s="1069">
        <v>0.14599999999999999</v>
      </c>
      <c r="X22" s="944">
        <v>824.4</v>
      </c>
      <c r="Y22" s="1068">
        <v>1.9E-2</v>
      </c>
      <c r="Z22" s="1069">
        <v>5.2999999999999999E-2</v>
      </c>
    </row>
    <row r="23" spans="1:32">
      <c r="A23" s="2020"/>
      <c r="B23" s="953" t="s">
        <v>1253</v>
      </c>
      <c r="C23" s="945">
        <v>6018</v>
      </c>
      <c r="D23" s="877">
        <v>0.182</v>
      </c>
      <c r="E23" s="966">
        <v>3.6999999999999998E-2</v>
      </c>
      <c r="F23" s="945">
        <v>6288</v>
      </c>
      <c r="G23" s="877">
        <v>0.183</v>
      </c>
      <c r="H23" s="966">
        <v>4.4999999999999998E-2</v>
      </c>
      <c r="I23" s="945">
        <v>6236</v>
      </c>
      <c r="J23" s="877">
        <v>0.186</v>
      </c>
      <c r="K23" s="966">
        <v>-8.0000000000000002E-3</v>
      </c>
      <c r="L23" s="1071">
        <v>6617</v>
      </c>
      <c r="M23" s="1072">
        <v>0.19400000000000001</v>
      </c>
      <c r="N23" s="1073">
        <v>6.0999999999999999E-2</v>
      </c>
      <c r="O23" s="1148">
        <v>7177</v>
      </c>
      <c r="P23" s="1072">
        <v>0.20100000000000001</v>
      </c>
      <c r="Q23" s="1073">
        <v>8.5000000000000006E-2</v>
      </c>
      <c r="R23" s="7">
        <v>7693</v>
      </c>
      <c r="S23" s="1072">
        <v>0.20200000000000001</v>
      </c>
      <c r="T23" s="1073">
        <v>7.1999999999999995E-2</v>
      </c>
      <c r="U23" s="7">
        <v>8340.5</v>
      </c>
      <c r="V23" s="1072">
        <v>0.20399999999999999</v>
      </c>
      <c r="W23" s="1073">
        <v>8.4000000000000005E-2</v>
      </c>
      <c r="X23" s="7">
        <v>9201.3249999999989</v>
      </c>
      <c r="Y23" s="1072">
        <v>0.21099999999999999</v>
      </c>
      <c r="Z23" s="1073">
        <v>0.10299999999999999</v>
      </c>
    </row>
    <row r="24" spans="1:32">
      <c r="A24" s="1273" t="s">
        <v>464</v>
      </c>
      <c r="B24" s="1274" t="s">
        <v>1254</v>
      </c>
      <c r="C24" s="956">
        <v>3021</v>
      </c>
      <c r="D24" s="969">
        <v>9.0999999999999998E-2</v>
      </c>
      <c r="E24" s="968">
        <v>3.3000000000000002E-2</v>
      </c>
      <c r="F24" s="975">
        <v>3201</v>
      </c>
      <c r="G24" s="969">
        <v>9.2999999999999999E-2</v>
      </c>
      <c r="H24" s="968">
        <v>5.8999999999999997E-2</v>
      </c>
      <c r="I24" s="975">
        <v>3277</v>
      </c>
      <c r="J24" s="969">
        <v>9.8000000000000004E-2</v>
      </c>
      <c r="K24" s="968">
        <v>2.4E-2</v>
      </c>
      <c r="L24" s="1064">
        <v>3466</v>
      </c>
      <c r="M24" s="1065">
        <v>0.10199999999999999</v>
      </c>
      <c r="N24" s="1066">
        <v>5.8000000000000003E-2</v>
      </c>
      <c r="O24" s="948">
        <v>3752</v>
      </c>
      <c r="P24" s="1065">
        <v>0.105</v>
      </c>
      <c r="Q24" s="1151">
        <v>8.3000000000000004E-2</v>
      </c>
      <c r="R24" s="777">
        <v>4018</v>
      </c>
      <c r="S24" s="1065">
        <v>0.106</v>
      </c>
      <c r="T24" s="1066">
        <v>7.0999999999999994E-2</v>
      </c>
      <c r="U24" s="777">
        <v>4156.8779999999997</v>
      </c>
      <c r="V24" s="1065">
        <v>0.10199999999999999</v>
      </c>
      <c r="W24" s="1066">
        <v>3.5000000000000003E-2</v>
      </c>
      <c r="X24" s="777">
        <v>4261.3159999999998</v>
      </c>
      <c r="Y24" s="1065">
        <v>9.8000000000000004E-2</v>
      </c>
      <c r="Z24" s="1066">
        <v>2.5000000000000001E-2</v>
      </c>
    </row>
    <row r="25" spans="1:32">
      <c r="A25" s="2019" t="s">
        <v>17</v>
      </c>
      <c r="B25" s="778" t="s">
        <v>1052</v>
      </c>
      <c r="C25" s="959">
        <v>71</v>
      </c>
      <c r="D25" s="871">
        <v>2E-3</v>
      </c>
      <c r="E25" s="965">
        <v>7.4999999999999997E-2</v>
      </c>
      <c r="F25" s="959">
        <v>77</v>
      </c>
      <c r="G25" s="871">
        <v>2E-3</v>
      </c>
      <c r="H25" s="965">
        <v>8.8999999999999996E-2</v>
      </c>
      <c r="I25" s="959">
        <v>82</v>
      </c>
      <c r="J25" s="871">
        <v>2E-3</v>
      </c>
      <c r="K25" s="965">
        <v>6.7000000000000004E-2</v>
      </c>
      <c r="L25" s="1070">
        <v>91</v>
      </c>
      <c r="M25" s="1068">
        <v>3.0000000000000001E-3</v>
      </c>
      <c r="N25" s="1069">
        <v>0.113</v>
      </c>
      <c r="O25" s="1147">
        <v>114</v>
      </c>
      <c r="P25" s="1068">
        <v>3.0000000000000001E-3</v>
      </c>
      <c r="Q25" s="1069">
        <v>0.251</v>
      </c>
      <c r="R25" s="944">
        <v>122</v>
      </c>
      <c r="S25" s="1068">
        <v>3.0000000000000001E-3</v>
      </c>
      <c r="T25" s="1069">
        <v>6.7000000000000004E-2</v>
      </c>
      <c r="U25" s="944">
        <v>113</v>
      </c>
      <c r="V25" s="1068">
        <v>3.0000000000000001E-3</v>
      </c>
      <c r="W25" s="1069">
        <v>-7.2999999999999995E-2</v>
      </c>
      <c r="X25" s="944">
        <v>144.18799999999999</v>
      </c>
      <c r="Y25" s="1551">
        <v>0.3</v>
      </c>
      <c r="Z25" s="1069">
        <v>0.27600000000000002</v>
      </c>
    </row>
    <row r="26" spans="1:32">
      <c r="A26" s="2019"/>
      <c r="B26" s="778" t="s">
        <v>59</v>
      </c>
      <c r="C26" s="959">
        <v>397</v>
      </c>
      <c r="D26" s="871">
        <v>1.2E-2</v>
      </c>
      <c r="E26" s="965">
        <v>3.7999999999999999E-2</v>
      </c>
      <c r="F26" s="959">
        <v>423</v>
      </c>
      <c r="G26" s="871">
        <v>1.2E-2</v>
      </c>
      <c r="H26" s="965">
        <v>6.6000000000000003E-2</v>
      </c>
      <c r="I26" s="959">
        <v>433</v>
      </c>
      <c r="J26" s="871">
        <v>1.2999999999999999E-2</v>
      </c>
      <c r="K26" s="965">
        <v>2.4E-2</v>
      </c>
      <c r="L26" s="1070">
        <v>483</v>
      </c>
      <c r="M26" s="1068">
        <v>1.4E-2</v>
      </c>
      <c r="N26" s="1069">
        <v>0.115</v>
      </c>
      <c r="O26" s="1147">
        <v>520</v>
      </c>
      <c r="P26" s="1068">
        <v>1.4999999999999999E-2</v>
      </c>
      <c r="Q26" s="1069">
        <v>7.6999999999999999E-2</v>
      </c>
      <c r="R26" s="944">
        <v>581</v>
      </c>
      <c r="S26" s="1068">
        <v>1.4999999999999999E-2</v>
      </c>
      <c r="T26" s="1069">
        <v>0.11700000000000001</v>
      </c>
      <c r="U26" s="944">
        <v>606</v>
      </c>
      <c r="V26" s="1068">
        <v>1.4999999999999999E-2</v>
      </c>
      <c r="W26" s="1069">
        <v>4.3999999999999997E-2</v>
      </c>
      <c r="X26" s="944">
        <v>653.3889999999999</v>
      </c>
      <c r="Y26" s="1551">
        <v>1.5</v>
      </c>
      <c r="Z26" s="1069">
        <v>7.6999999999999999E-2</v>
      </c>
    </row>
    <row r="27" spans="1:32">
      <c r="A27" s="2019"/>
      <c r="B27" s="779" t="s">
        <v>1255</v>
      </c>
      <c r="C27" s="960">
        <v>467</v>
      </c>
      <c r="D27" s="877">
        <v>1.4E-2</v>
      </c>
      <c r="E27" s="966">
        <v>4.2999999999999997E-2</v>
      </c>
      <c r="F27" s="960">
        <v>500</v>
      </c>
      <c r="G27" s="877">
        <v>1.4999999999999999E-2</v>
      </c>
      <c r="H27" s="966">
        <v>6.9000000000000006E-2</v>
      </c>
      <c r="I27" s="960">
        <v>515</v>
      </c>
      <c r="J27" s="877">
        <v>1.4999999999999999E-2</v>
      </c>
      <c r="K27" s="966">
        <v>3.1E-2</v>
      </c>
      <c r="L27" s="1076">
        <v>574</v>
      </c>
      <c r="M27" s="1072">
        <v>1.7000000000000001E-2</v>
      </c>
      <c r="N27" s="1073">
        <v>0.115</v>
      </c>
      <c r="O27" s="1152">
        <v>634</v>
      </c>
      <c r="P27" s="1072">
        <v>1.7999999999999999E-2</v>
      </c>
      <c r="Q27" s="1073">
        <v>0.105</v>
      </c>
      <c r="R27" s="1306">
        <v>703</v>
      </c>
      <c r="S27" s="1072">
        <v>1.7999999999999999E-2</v>
      </c>
      <c r="T27" s="1073">
        <v>0.108</v>
      </c>
      <c r="U27" s="1306">
        <v>719.36599999999999</v>
      </c>
      <c r="V27" s="1072">
        <v>1.7999999999999999E-2</v>
      </c>
      <c r="W27" s="1073">
        <v>2.3E-2</v>
      </c>
      <c r="X27" s="1306">
        <v>797.57699999999988</v>
      </c>
      <c r="Y27" s="1552">
        <v>1.8</v>
      </c>
      <c r="Z27" s="1073">
        <v>0.109</v>
      </c>
    </row>
    <row r="28" spans="1:32">
      <c r="A28" s="2018" t="s">
        <v>1053</v>
      </c>
      <c r="B28" s="774" t="s">
        <v>449</v>
      </c>
      <c r="C28" s="954">
        <v>381</v>
      </c>
      <c r="D28" s="875">
        <v>1.2E-2</v>
      </c>
      <c r="E28" s="963">
        <v>5.0999999999999997E-2</v>
      </c>
      <c r="F28" s="954">
        <v>422</v>
      </c>
      <c r="G28" s="875">
        <v>1.2E-2</v>
      </c>
      <c r="H28" s="963">
        <v>0.106</v>
      </c>
      <c r="I28" s="954">
        <v>450</v>
      </c>
      <c r="J28" s="875">
        <v>1.2999999999999999E-2</v>
      </c>
      <c r="K28" s="963">
        <v>6.5000000000000002E-2</v>
      </c>
      <c r="L28" s="1074">
        <v>484</v>
      </c>
      <c r="M28" s="1062">
        <v>1.4E-2</v>
      </c>
      <c r="N28" s="1063">
        <v>7.6999999999999999E-2</v>
      </c>
      <c r="O28" s="1149">
        <v>515</v>
      </c>
      <c r="P28" s="1062">
        <v>1.4E-2</v>
      </c>
      <c r="Q28" s="1063">
        <v>6.4000000000000001E-2</v>
      </c>
      <c r="R28" s="1272">
        <v>543</v>
      </c>
      <c r="S28" s="1062">
        <v>1.4E-2</v>
      </c>
      <c r="T28" s="1063">
        <v>5.3999999999999999E-2</v>
      </c>
      <c r="U28" s="1272">
        <v>576.87400000000002</v>
      </c>
      <c r="V28" s="1062">
        <v>1.4E-2</v>
      </c>
      <c r="W28" s="1063">
        <v>6.3E-2</v>
      </c>
      <c r="X28" s="1272">
        <v>605.17399999999998</v>
      </c>
      <c r="Y28" s="1550">
        <v>1.4</v>
      </c>
      <c r="Z28" s="1063">
        <v>4.9000000000000002E-2</v>
      </c>
    </row>
    <row r="29" spans="1:32">
      <c r="A29" s="2018"/>
      <c r="B29" s="774" t="s">
        <v>16</v>
      </c>
      <c r="C29" s="954">
        <v>726</v>
      </c>
      <c r="D29" s="875">
        <v>2.1999999999999999E-2</v>
      </c>
      <c r="E29" s="963">
        <v>6.3E-2</v>
      </c>
      <c r="F29" s="954">
        <v>801</v>
      </c>
      <c r="G29" s="875">
        <v>2.3E-2</v>
      </c>
      <c r="H29" s="963">
        <v>9.7000000000000003E-2</v>
      </c>
      <c r="I29" s="954">
        <v>817</v>
      </c>
      <c r="J29" s="875">
        <v>2.4E-2</v>
      </c>
      <c r="K29" s="963">
        <v>0.02</v>
      </c>
      <c r="L29" s="1074">
        <v>863</v>
      </c>
      <c r="M29" s="1062">
        <v>2.5000000000000001E-2</v>
      </c>
      <c r="N29" s="1063">
        <v>5.6000000000000001E-2</v>
      </c>
      <c r="O29" s="1149">
        <v>923</v>
      </c>
      <c r="P29" s="1062">
        <v>2.5999999999999999E-2</v>
      </c>
      <c r="Q29" s="1063">
        <v>7.0000000000000007E-2</v>
      </c>
      <c r="R29" s="1272">
        <v>971</v>
      </c>
      <c r="S29" s="1062">
        <v>2.5999999999999999E-2</v>
      </c>
      <c r="T29" s="1063">
        <v>5.1999999999999998E-2</v>
      </c>
      <c r="U29" s="775">
        <v>1050.336</v>
      </c>
      <c r="V29" s="1062">
        <v>2.5999999999999999E-2</v>
      </c>
      <c r="W29" s="1063">
        <v>8.2000000000000003E-2</v>
      </c>
      <c r="X29" s="775">
        <v>1152.0999999999999</v>
      </c>
      <c r="Y29" s="1550">
        <v>2.6</v>
      </c>
      <c r="Z29" s="1063">
        <v>9.7000000000000003E-2</v>
      </c>
    </row>
    <row r="30" spans="1:32">
      <c r="A30" s="2018"/>
      <c r="B30" s="776" t="s">
        <v>1256</v>
      </c>
      <c r="C30" s="948">
        <v>1107</v>
      </c>
      <c r="D30" s="876">
        <v>3.4000000000000002E-2</v>
      </c>
      <c r="E30" s="964">
        <v>5.8999999999999997E-2</v>
      </c>
      <c r="F30" s="948">
        <v>1223</v>
      </c>
      <c r="G30" s="876">
        <v>3.5999999999999997E-2</v>
      </c>
      <c r="H30" s="964">
        <v>0.1</v>
      </c>
      <c r="I30" s="948">
        <v>1266</v>
      </c>
      <c r="J30" s="876">
        <v>3.7999999999999999E-2</v>
      </c>
      <c r="K30" s="964">
        <v>3.5000000000000003E-2</v>
      </c>
      <c r="L30" s="1064">
        <v>1347</v>
      </c>
      <c r="M30" s="1065">
        <v>3.9E-2</v>
      </c>
      <c r="N30" s="1066">
        <v>6.4000000000000001E-2</v>
      </c>
      <c r="O30" s="948">
        <v>1438</v>
      </c>
      <c r="P30" s="1065">
        <v>0.04</v>
      </c>
      <c r="Q30" s="1066">
        <v>6.8000000000000005E-2</v>
      </c>
      <c r="R30" s="777">
        <v>1514</v>
      </c>
      <c r="S30" s="1065">
        <v>0.04</v>
      </c>
      <c r="T30" s="1066">
        <v>5.2999999999999999E-2</v>
      </c>
      <c r="U30" s="777">
        <v>1627.21</v>
      </c>
      <c r="V30" s="1065">
        <v>0.04</v>
      </c>
      <c r="W30" s="1066">
        <v>7.4999999999999997E-2</v>
      </c>
      <c r="X30" s="777">
        <v>1757.2739999999999</v>
      </c>
      <c r="Y30" s="1553">
        <v>4</v>
      </c>
      <c r="Z30" s="1066">
        <v>0.08</v>
      </c>
    </row>
    <row r="31" spans="1:32" ht="15.75" thickBot="1">
      <c r="A31" s="2015" t="s">
        <v>1257</v>
      </c>
      <c r="B31" s="2015"/>
      <c r="C31" s="961">
        <v>33097</v>
      </c>
      <c r="D31" s="958">
        <v>1</v>
      </c>
      <c r="E31" s="967">
        <v>2.3E-2</v>
      </c>
      <c r="F31" s="961">
        <v>34285</v>
      </c>
      <c r="G31" s="958">
        <v>1</v>
      </c>
      <c r="H31" s="967">
        <v>3.2000000000000001E-2</v>
      </c>
      <c r="I31" s="961">
        <v>33517</v>
      </c>
      <c r="J31" s="958">
        <v>1</v>
      </c>
      <c r="K31" s="967">
        <v>-2.1999999999999999E-2</v>
      </c>
      <c r="L31" s="781">
        <v>34146</v>
      </c>
      <c r="M31" s="878">
        <v>1</v>
      </c>
      <c r="N31" s="1077">
        <v>1.9E-2</v>
      </c>
      <c r="O31" s="961">
        <v>35679</v>
      </c>
      <c r="P31" s="878">
        <v>1</v>
      </c>
      <c r="Q31" s="1077">
        <v>4.5999999999999999E-2</v>
      </c>
      <c r="R31" s="781">
        <v>38034</v>
      </c>
      <c r="S31" s="878">
        <v>1</v>
      </c>
      <c r="T31" s="1077">
        <v>6.6000000000000003E-2</v>
      </c>
      <c r="U31" s="961">
        <v>40868.665000000001</v>
      </c>
      <c r="V31" s="878">
        <v>1</v>
      </c>
      <c r="W31" s="1077">
        <v>7.4999999999999997E-2</v>
      </c>
      <c r="X31" s="961">
        <v>43552.832999999991</v>
      </c>
      <c r="Y31" s="878">
        <v>1</v>
      </c>
      <c r="Z31" s="1077">
        <v>6.6000000000000003E-2</v>
      </c>
      <c r="AB31" s="235"/>
      <c r="AC31" s="235"/>
      <c r="AE31" s="1153"/>
      <c r="AF31" s="1153"/>
    </row>
    <row r="32" spans="1:32" s="641" customFormat="1" ht="11.8">
      <c r="A32" s="1284" t="s">
        <v>1406</v>
      </c>
      <c r="O32" s="1250"/>
    </row>
    <row r="33" spans="1:19">
      <c r="A33" s="2016" t="s">
        <v>1056</v>
      </c>
      <c r="B33" s="2016"/>
      <c r="C33" s="2016"/>
      <c r="D33" s="2016"/>
      <c r="E33" s="2016"/>
      <c r="F33" s="2016"/>
      <c r="G33" s="2016"/>
      <c r="H33" s="2016"/>
      <c r="I33" s="2016"/>
      <c r="J33" s="2016"/>
      <c r="K33" s="2016"/>
      <c r="L33" s="2016"/>
      <c r="M33" s="2016"/>
      <c r="N33" s="2016"/>
      <c r="O33" s="2016"/>
      <c r="S33" s="1153"/>
    </row>
    <row r="34" spans="1:19">
      <c r="A34" s="1373" t="s">
        <v>1795</v>
      </c>
    </row>
  </sheetData>
  <mergeCells count="11">
    <mergeCell ref="A5:Z5"/>
    <mergeCell ref="A4:Z4"/>
    <mergeCell ref="A3:Z3"/>
    <mergeCell ref="A31:B31"/>
    <mergeCell ref="A33:O33"/>
    <mergeCell ref="A7:A9"/>
    <mergeCell ref="A10:A13"/>
    <mergeCell ref="A14:A19"/>
    <mergeCell ref="A20:A23"/>
    <mergeCell ref="A25:A27"/>
    <mergeCell ref="A28:A30"/>
  </mergeCells>
  <printOptions horizontalCentered="1"/>
  <pageMargins left="0.59055118110236227" right="0.59055118110236227" top="0.59055118110236227" bottom="0.39370078740157483" header="0.31496062992125984" footer="0.31496062992125984"/>
  <pageSetup paperSize="9" scale="6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glio23">
    <tabColor rgb="FF92D050"/>
  </sheetPr>
  <dimension ref="A1:M33"/>
  <sheetViews>
    <sheetView showGridLines="0" zoomScaleNormal="100" workbookViewId="0">
      <selection activeCell="E22" sqref="E22"/>
    </sheetView>
  </sheetViews>
  <sheetFormatPr defaultColWidth="9.44140625" defaultRowHeight="11.8"/>
  <cols>
    <col min="1" max="1" width="40" style="162" bestFit="1" customWidth="1"/>
    <col min="2" max="16384" width="9.44140625" style="162"/>
  </cols>
  <sheetData>
    <row r="1" spans="1:13" s="992" customFormat="1" ht="14.4">
      <c r="A1" s="990" t="str">
        <f ca="1">(MID(CELL("nomefile",J2),FIND("]",CELL("nomefile",J2),1)+1,20))</f>
        <v>Tavola 4.1.1</v>
      </c>
      <c r="B1" s="1016"/>
      <c r="C1" s="1016"/>
      <c r="D1" s="1016"/>
      <c r="E1" s="1016"/>
      <c r="F1" s="1016"/>
      <c r="G1" s="1016"/>
      <c r="H1" s="1016"/>
      <c r="I1" s="1016"/>
      <c r="J1" s="1016"/>
      <c r="K1" s="1016"/>
      <c r="L1" s="1015"/>
    </row>
    <row r="3" spans="1:13">
      <c r="A3" s="2023" t="s">
        <v>1564</v>
      </c>
      <c r="B3" s="2023"/>
      <c r="C3" s="2023"/>
      <c r="D3" s="2023"/>
      <c r="E3" s="2023"/>
      <c r="F3" s="2023"/>
      <c r="G3" s="2023"/>
      <c r="H3" s="2023"/>
      <c r="I3" s="2023"/>
      <c r="J3" s="2023"/>
      <c r="K3" s="2023"/>
      <c r="L3" s="2023"/>
      <c r="M3" s="2023"/>
    </row>
    <row r="4" spans="1:13">
      <c r="A4" s="2011" t="s">
        <v>386</v>
      </c>
      <c r="B4" s="2011"/>
      <c r="C4" s="2011"/>
      <c r="D4" s="2011"/>
      <c r="E4" s="2011"/>
      <c r="F4" s="2011"/>
      <c r="G4" s="2011"/>
      <c r="H4" s="2011"/>
      <c r="I4" s="2011"/>
      <c r="J4" s="2011"/>
      <c r="K4" s="2011"/>
      <c r="L4" s="2011"/>
      <c r="M4" s="2011"/>
    </row>
    <row r="5" spans="1:13" ht="15.05" customHeight="1">
      <c r="A5" s="2012" t="s">
        <v>2</v>
      </c>
      <c r="B5" s="2012"/>
      <c r="C5" s="2012"/>
      <c r="D5" s="2012"/>
      <c r="E5" s="2012"/>
      <c r="F5" s="2012"/>
      <c r="G5" s="2012"/>
      <c r="H5" s="2012"/>
      <c r="I5" s="2012"/>
      <c r="J5" s="2012"/>
      <c r="K5" s="2012"/>
      <c r="L5" s="2012"/>
      <c r="M5" s="2012"/>
    </row>
    <row r="6" spans="1:13" ht="12.45">
      <c r="A6" s="1289"/>
      <c r="B6" s="1290">
        <v>2014</v>
      </c>
      <c r="C6" s="1290">
        <v>2015</v>
      </c>
      <c r="D6" s="1290">
        <v>2016</v>
      </c>
      <c r="E6" s="1290">
        <f t="shared" ref="E6:M6" si="0">D6+1</f>
        <v>2017</v>
      </c>
      <c r="F6" s="1290">
        <f t="shared" si="0"/>
        <v>2018</v>
      </c>
      <c r="G6" s="1290">
        <f t="shared" si="0"/>
        <v>2019</v>
      </c>
      <c r="H6" s="1290">
        <f t="shared" si="0"/>
        <v>2020</v>
      </c>
      <c r="I6" s="1290">
        <f t="shared" si="0"/>
        <v>2021</v>
      </c>
      <c r="J6" s="1290">
        <f t="shared" si="0"/>
        <v>2022</v>
      </c>
      <c r="K6" s="1290">
        <f t="shared" si="0"/>
        <v>2023</v>
      </c>
      <c r="L6" s="1290">
        <f t="shared" si="0"/>
        <v>2024</v>
      </c>
      <c r="M6" s="1290">
        <f t="shared" si="0"/>
        <v>2025</v>
      </c>
    </row>
    <row r="7" spans="1:13" ht="15.05" customHeight="1">
      <c r="A7" s="2024" t="s">
        <v>86</v>
      </c>
      <c r="B7" s="2024"/>
      <c r="C7" s="2024"/>
      <c r="D7" s="2024"/>
      <c r="E7" s="2024"/>
      <c r="F7" s="2024"/>
      <c r="G7" s="2024"/>
      <c r="H7" s="2024"/>
      <c r="I7" s="2024"/>
      <c r="J7" s="2024"/>
      <c r="K7" s="2024"/>
      <c r="L7" s="2024"/>
      <c r="M7" s="2024"/>
    </row>
    <row r="8" spans="1:13">
      <c r="A8" s="13" t="s">
        <v>87</v>
      </c>
      <c r="B8" s="97" t="s">
        <v>5</v>
      </c>
      <c r="C8" s="97" t="s">
        <v>5</v>
      </c>
      <c r="D8" s="97" t="s">
        <v>5</v>
      </c>
      <c r="E8" s="97" t="s">
        <v>5</v>
      </c>
      <c r="F8" s="97" t="s">
        <v>5</v>
      </c>
      <c r="G8" s="97" t="s">
        <v>5</v>
      </c>
      <c r="H8" s="97" t="s">
        <v>5</v>
      </c>
      <c r="I8" s="97" t="s">
        <v>5</v>
      </c>
      <c r="J8" s="97" t="s">
        <v>5</v>
      </c>
      <c r="K8" s="97" t="s">
        <v>5</v>
      </c>
      <c r="L8" s="97" t="s">
        <v>5</v>
      </c>
      <c r="M8" s="97" t="s">
        <v>5</v>
      </c>
    </row>
    <row r="9" spans="1:13">
      <c r="A9" s="8" t="s">
        <v>88</v>
      </c>
      <c r="B9" s="26">
        <v>6907</v>
      </c>
      <c r="C9" s="26">
        <v>6664</v>
      </c>
      <c r="D9" s="26">
        <v>6521</v>
      </c>
      <c r="E9" s="26">
        <v>6374</v>
      </c>
      <c r="F9" s="26">
        <v>6095</v>
      </c>
      <c r="G9" s="26">
        <v>5745</v>
      </c>
      <c r="H9" s="26">
        <v>5311</v>
      </c>
      <c r="I9" s="26">
        <v>4914</v>
      </c>
      <c r="J9" s="26">
        <v>4590</v>
      </c>
      <c r="K9" s="26">
        <v>4365</v>
      </c>
      <c r="L9" s="26">
        <v>5669</v>
      </c>
      <c r="M9" s="26">
        <v>5552</v>
      </c>
    </row>
    <row r="10" spans="1:13">
      <c r="A10" s="13" t="s">
        <v>89</v>
      </c>
      <c r="B10" s="387">
        <v>520795</v>
      </c>
      <c r="C10" s="387">
        <v>564393</v>
      </c>
      <c r="D10" s="387">
        <v>601686</v>
      </c>
      <c r="E10" s="387">
        <v>624727</v>
      </c>
      <c r="F10" s="387">
        <v>646665</v>
      </c>
      <c r="G10" s="387">
        <v>677014</v>
      </c>
      <c r="H10" s="387">
        <v>700225</v>
      </c>
      <c r="I10" s="387">
        <v>715501</v>
      </c>
      <c r="J10" s="387">
        <v>698787</v>
      </c>
      <c r="K10" s="387">
        <v>702538</v>
      </c>
      <c r="L10" s="387">
        <v>718087</v>
      </c>
      <c r="M10" s="387">
        <v>748092</v>
      </c>
    </row>
    <row r="11" spans="1:13">
      <c r="A11" s="8" t="s">
        <v>90</v>
      </c>
      <c r="B11" s="26">
        <v>79705</v>
      </c>
      <c r="C11" s="26">
        <v>84234</v>
      </c>
      <c r="D11" s="26">
        <v>84360</v>
      </c>
      <c r="E11" s="26">
        <v>85359</v>
      </c>
      <c r="F11" s="26">
        <v>85241</v>
      </c>
      <c r="G11" s="26">
        <v>85726</v>
      </c>
      <c r="H11" s="26">
        <v>87699</v>
      </c>
      <c r="I11" s="26">
        <v>91161</v>
      </c>
      <c r="J11" s="26">
        <v>91479</v>
      </c>
      <c r="K11" s="26">
        <v>94129</v>
      </c>
      <c r="L11" s="26">
        <v>102629</v>
      </c>
      <c r="M11" s="26">
        <v>110110</v>
      </c>
    </row>
    <row r="12" spans="1:13">
      <c r="A12" s="13" t="s">
        <v>91</v>
      </c>
      <c r="B12" s="387">
        <v>441090</v>
      </c>
      <c r="C12" s="387">
        <v>480159</v>
      </c>
      <c r="D12" s="387">
        <v>517326</v>
      </c>
      <c r="E12" s="387">
        <v>539368</v>
      </c>
      <c r="F12" s="387">
        <v>561424</v>
      </c>
      <c r="G12" s="387">
        <v>591288</v>
      </c>
      <c r="H12" s="387">
        <v>612526</v>
      </c>
      <c r="I12" s="387">
        <v>624340</v>
      </c>
      <c r="J12" s="387">
        <v>607307</v>
      </c>
      <c r="K12" s="387">
        <v>608409</v>
      </c>
      <c r="L12" s="387">
        <v>615458</v>
      </c>
      <c r="M12" s="387">
        <v>637982</v>
      </c>
    </row>
    <row r="13" spans="1:13">
      <c r="A13" s="8" t="s">
        <v>92</v>
      </c>
      <c r="B13" s="26">
        <v>108771</v>
      </c>
      <c r="C13" s="26">
        <v>128252</v>
      </c>
      <c r="D13" s="26">
        <v>139521</v>
      </c>
      <c r="E13" s="26">
        <v>154243</v>
      </c>
      <c r="F13" s="26">
        <v>152252</v>
      </c>
      <c r="G13" s="26">
        <v>179414</v>
      </c>
      <c r="H13" s="26">
        <v>196486</v>
      </c>
      <c r="I13" s="26">
        <v>232914</v>
      </c>
      <c r="J13" s="26">
        <v>207132</v>
      </c>
      <c r="K13" s="26">
        <v>260668</v>
      </c>
      <c r="L13" s="26">
        <v>282403</v>
      </c>
      <c r="M13" s="26">
        <v>301414</v>
      </c>
    </row>
    <row r="14" spans="1:13">
      <c r="A14" s="13" t="s">
        <v>351</v>
      </c>
      <c r="B14" s="387">
        <v>5763</v>
      </c>
      <c r="C14" s="387">
        <v>5517</v>
      </c>
      <c r="D14" s="387">
        <v>6003</v>
      </c>
      <c r="E14" s="387">
        <v>6513</v>
      </c>
      <c r="F14" s="387">
        <v>6496</v>
      </c>
      <c r="G14" s="387">
        <v>6539</v>
      </c>
      <c r="H14" s="387">
        <v>7299</v>
      </c>
      <c r="I14" s="387">
        <v>9135</v>
      </c>
      <c r="J14" s="387">
        <v>9731</v>
      </c>
      <c r="K14" s="387">
        <v>15007</v>
      </c>
      <c r="L14" s="387">
        <v>14013</v>
      </c>
      <c r="M14" s="387">
        <v>15106</v>
      </c>
    </row>
    <row r="15" spans="1:13">
      <c r="A15" s="8" t="s">
        <v>352</v>
      </c>
      <c r="B15" s="26">
        <v>9346</v>
      </c>
      <c r="C15" s="26">
        <v>8588</v>
      </c>
      <c r="D15" s="26">
        <v>7731</v>
      </c>
      <c r="E15" s="26">
        <v>7090</v>
      </c>
      <c r="F15" s="26">
        <v>6298</v>
      </c>
      <c r="G15" s="26">
        <v>5870</v>
      </c>
      <c r="H15" s="26">
        <v>4171</v>
      </c>
      <c r="I15" s="26">
        <v>3656</v>
      </c>
      <c r="J15" s="26">
        <v>2948</v>
      </c>
      <c r="K15" s="26">
        <v>2742</v>
      </c>
      <c r="L15" s="26">
        <v>2593</v>
      </c>
      <c r="M15" s="26">
        <v>2076</v>
      </c>
    </row>
    <row r="16" spans="1:13">
      <c r="A16" s="13" t="s">
        <v>93</v>
      </c>
      <c r="B16" s="387">
        <v>28612</v>
      </c>
      <c r="C16" s="387">
        <v>26559</v>
      </c>
      <c r="D16" s="387">
        <v>28200</v>
      </c>
      <c r="E16" s="387">
        <v>29742</v>
      </c>
      <c r="F16" s="387">
        <v>31274</v>
      </c>
      <c r="G16" s="387">
        <v>33964</v>
      </c>
      <c r="H16" s="387">
        <v>34474</v>
      </c>
      <c r="I16" s="387">
        <v>35402</v>
      </c>
      <c r="J16" s="387">
        <v>39657</v>
      </c>
      <c r="K16" s="387">
        <v>43983</v>
      </c>
      <c r="L16" s="387">
        <v>41515</v>
      </c>
      <c r="M16" s="387">
        <v>39859</v>
      </c>
    </row>
    <row r="17" spans="1:13">
      <c r="A17" s="8" t="s">
        <v>94</v>
      </c>
      <c r="B17" s="26">
        <v>22948</v>
      </c>
      <c r="C17" s="26">
        <v>22768</v>
      </c>
      <c r="D17" s="26">
        <v>20579</v>
      </c>
      <c r="E17" s="26">
        <v>19896</v>
      </c>
      <c r="F17" s="26">
        <v>18804</v>
      </c>
      <c r="G17" s="26">
        <v>18112</v>
      </c>
      <c r="H17" s="26">
        <v>18857</v>
      </c>
      <c r="I17" s="26">
        <v>21229</v>
      </c>
      <c r="J17" s="26">
        <v>20769</v>
      </c>
      <c r="K17" s="26">
        <v>21334</v>
      </c>
      <c r="L17" s="26">
        <v>24932</v>
      </c>
      <c r="M17" s="26">
        <v>23429</v>
      </c>
    </row>
    <row r="18" spans="1:13" ht="12.45" thickBot="1">
      <c r="A18" s="175" t="s">
        <v>95</v>
      </c>
      <c r="B18" s="176">
        <v>703143</v>
      </c>
      <c r="C18" s="176">
        <v>762742</v>
      </c>
      <c r="D18" s="176">
        <v>810241</v>
      </c>
      <c r="E18" s="176">
        <v>848585</v>
      </c>
      <c r="F18" s="176">
        <v>867884</v>
      </c>
      <c r="G18" s="176">
        <v>926658</v>
      </c>
      <c r="H18" s="176">
        <v>966823</v>
      </c>
      <c r="I18" s="176">
        <v>1022752</v>
      </c>
      <c r="J18" s="176">
        <v>983613</v>
      </c>
      <c r="K18" s="176">
        <v>1050637</v>
      </c>
      <c r="L18" s="176">
        <v>1089212</v>
      </c>
      <c r="M18" s="176">
        <v>1135527</v>
      </c>
    </row>
    <row r="19" spans="1:13" ht="15.05" customHeight="1">
      <c r="A19" s="2022" t="s">
        <v>96</v>
      </c>
      <c r="B19" s="2022"/>
      <c r="C19" s="2022"/>
      <c r="D19" s="2022"/>
      <c r="E19" s="2022"/>
      <c r="F19" s="2022"/>
      <c r="G19" s="2022"/>
      <c r="H19" s="2022"/>
      <c r="I19" s="2022"/>
      <c r="J19" s="2022"/>
      <c r="K19" s="2022"/>
      <c r="L19" s="2022"/>
      <c r="M19" s="2022"/>
    </row>
    <row r="20" spans="1:13">
      <c r="A20" s="13" t="s">
        <v>97</v>
      </c>
      <c r="B20" s="387">
        <v>64410</v>
      </c>
      <c r="C20" s="387">
        <v>66223</v>
      </c>
      <c r="D20" s="387">
        <v>66361</v>
      </c>
      <c r="E20" s="387">
        <v>66794</v>
      </c>
      <c r="F20" s="387">
        <v>65458</v>
      </c>
      <c r="G20" s="387">
        <v>69906</v>
      </c>
      <c r="H20" s="387">
        <v>74313</v>
      </c>
      <c r="I20" s="387">
        <v>76800</v>
      </c>
      <c r="J20" s="387">
        <v>71982</v>
      </c>
      <c r="K20" s="387">
        <v>75639</v>
      </c>
      <c r="L20" s="387">
        <v>80012</v>
      </c>
      <c r="M20" s="387">
        <v>82736</v>
      </c>
    </row>
    <row r="21" spans="1:13">
      <c r="A21" s="8" t="s">
        <v>98</v>
      </c>
      <c r="B21" s="26">
        <v>12709</v>
      </c>
      <c r="C21" s="26">
        <v>14861</v>
      </c>
      <c r="D21" s="26">
        <v>15061</v>
      </c>
      <c r="E21" s="26">
        <v>16281</v>
      </c>
      <c r="F21" s="26">
        <v>17552</v>
      </c>
      <c r="G21" s="26">
        <v>16453</v>
      </c>
      <c r="H21" s="26">
        <v>18347</v>
      </c>
      <c r="I21" s="26">
        <v>18634</v>
      </c>
      <c r="J21" s="26">
        <v>18562</v>
      </c>
      <c r="K21" s="26">
        <v>18434</v>
      </c>
      <c r="L21" s="26">
        <v>18425</v>
      </c>
      <c r="M21" s="26">
        <v>17869</v>
      </c>
    </row>
    <row r="22" spans="1:13">
      <c r="A22" s="13" t="s">
        <v>780</v>
      </c>
      <c r="B22" s="387">
        <v>63368</v>
      </c>
      <c r="C22" s="387">
        <v>62005</v>
      </c>
      <c r="D22" s="387">
        <v>61384</v>
      </c>
      <c r="E22" s="387">
        <v>59918</v>
      </c>
      <c r="F22" s="387">
        <v>58872</v>
      </c>
      <c r="G22" s="387">
        <v>58781</v>
      </c>
      <c r="H22" s="387">
        <v>58802</v>
      </c>
      <c r="I22" s="387">
        <v>62440</v>
      </c>
      <c r="J22" s="387">
        <v>64754</v>
      </c>
      <c r="K22" s="387">
        <v>73998</v>
      </c>
      <c r="L22" s="387">
        <v>76101</v>
      </c>
      <c r="M22" s="387">
        <v>80166</v>
      </c>
    </row>
    <row r="23" spans="1:13">
      <c r="A23" s="8" t="s">
        <v>99</v>
      </c>
      <c r="B23" s="26">
        <v>419805</v>
      </c>
      <c r="C23" s="26">
        <v>457495</v>
      </c>
      <c r="D23" s="26">
        <v>493289</v>
      </c>
      <c r="E23" s="26">
        <v>515451</v>
      </c>
      <c r="F23" s="26">
        <v>538369</v>
      </c>
      <c r="G23" s="26">
        <v>563261</v>
      </c>
      <c r="H23" s="26">
        <v>581475</v>
      </c>
      <c r="I23" s="26">
        <v>594383</v>
      </c>
      <c r="J23" s="26">
        <v>585630</v>
      </c>
      <c r="K23" s="26">
        <v>579773</v>
      </c>
      <c r="L23" s="26">
        <v>583185</v>
      </c>
      <c r="M23" s="26">
        <v>603481</v>
      </c>
    </row>
    <row r="24" spans="1:13">
      <c r="A24" s="13" t="s">
        <v>100</v>
      </c>
      <c r="B24" s="387">
        <v>108573</v>
      </c>
      <c r="C24" s="387">
        <v>128023</v>
      </c>
      <c r="D24" s="387">
        <v>139237</v>
      </c>
      <c r="E24" s="387">
        <v>154077</v>
      </c>
      <c r="F24" s="387">
        <v>152004</v>
      </c>
      <c r="G24" s="387">
        <v>179226</v>
      </c>
      <c r="H24" s="387">
        <v>196308</v>
      </c>
      <c r="I24" s="387">
        <v>232633</v>
      </c>
      <c r="J24" s="387">
        <v>206875</v>
      </c>
      <c r="K24" s="387">
        <v>260377</v>
      </c>
      <c r="L24" s="387">
        <v>282045</v>
      </c>
      <c r="M24" s="387">
        <v>300935</v>
      </c>
    </row>
    <row r="25" spans="1:13">
      <c r="A25" s="8" t="s">
        <v>101</v>
      </c>
      <c r="B25" s="26">
        <v>2251</v>
      </c>
      <c r="C25" s="26">
        <v>2273</v>
      </c>
      <c r="D25" s="26">
        <v>2271</v>
      </c>
      <c r="E25" s="26">
        <v>2186</v>
      </c>
      <c r="F25" s="26">
        <v>2127</v>
      </c>
      <c r="G25" s="26">
        <v>2312</v>
      </c>
      <c r="H25" s="26">
        <v>2337</v>
      </c>
      <c r="I25" s="26">
        <v>2627</v>
      </c>
      <c r="J25" s="26">
        <v>2290</v>
      </c>
      <c r="K25" s="26">
        <v>2650</v>
      </c>
      <c r="L25" s="26">
        <v>2650</v>
      </c>
      <c r="M25" s="26">
        <v>2720</v>
      </c>
    </row>
    <row r="26" spans="1:13">
      <c r="A26" s="13" t="s">
        <v>353</v>
      </c>
      <c r="B26" s="387">
        <v>9177</v>
      </c>
      <c r="C26" s="387">
        <v>8321</v>
      </c>
      <c r="D26" s="387">
        <v>8076</v>
      </c>
      <c r="E26" s="387">
        <v>7673</v>
      </c>
      <c r="F26" s="387">
        <v>6894</v>
      </c>
      <c r="G26" s="387">
        <v>5739</v>
      </c>
      <c r="H26" s="387">
        <v>4733</v>
      </c>
      <c r="I26" s="387">
        <v>4860</v>
      </c>
      <c r="J26" s="387">
        <v>4633</v>
      </c>
      <c r="K26" s="387">
        <v>6398</v>
      </c>
      <c r="L26" s="387">
        <v>7219</v>
      </c>
      <c r="M26" s="387">
        <v>8206</v>
      </c>
    </row>
    <row r="27" spans="1:13">
      <c r="A27" s="8" t="s">
        <v>477</v>
      </c>
      <c r="B27" s="26">
        <v>22849</v>
      </c>
      <c r="C27" s="26">
        <v>23540</v>
      </c>
      <c r="D27" s="26">
        <v>24563</v>
      </c>
      <c r="E27" s="26">
        <v>26205</v>
      </c>
      <c r="F27" s="26">
        <v>26608</v>
      </c>
      <c r="G27" s="26">
        <v>30980</v>
      </c>
      <c r="H27" s="26">
        <v>30508</v>
      </c>
      <c r="I27" s="26">
        <v>30377</v>
      </c>
      <c r="J27" s="26">
        <f>J28-J26-J25-J24-J23-J22-J21-J20</f>
        <v>28887</v>
      </c>
      <c r="K27" s="231">
        <v>33368</v>
      </c>
      <c r="L27" s="231">
        <v>39575</v>
      </c>
      <c r="M27" s="231">
        <v>39414</v>
      </c>
    </row>
    <row r="28" spans="1:13" ht="12.45" thickBot="1">
      <c r="A28" s="102" t="s">
        <v>478</v>
      </c>
      <c r="B28" s="177">
        <v>703143</v>
      </c>
      <c r="C28" s="177">
        <v>762742</v>
      </c>
      <c r="D28" s="177">
        <v>810241</v>
      </c>
      <c r="E28" s="177">
        <v>848585</v>
      </c>
      <c r="F28" s="177">
        <v>867884</v>
      </c>
      <c r="G28" s="177">
        <v>926658</v>
      </c>
      <c r="H28" s="177">
        <v>966823</v>
      </c>
      <c r="I28" s="1154">
        <v>1022752</v>
      </c>
      <c r="J28" s="1154">
        <v>983613</v>
      </c>
      <c r="K28" s="1154">
        <v>1050637</v>
      </c>
      <c r="L28" s="1154">
        <v>1089212</v>
      </c>
      <c r="M28" s="1154">
        <v>1135527</v>
      </c>
    </row>
    <row r="30" spans="1:13">
      <c r="A30" s="1369" t="s">
        <v>1708</v>
      </c>
    </row>
    <row r="31" spans="1:13">
      <c r="A31" s="2021" t="s">
        <v>1709</v>
      </c>
      <c r="B31" s="2021"/>
      <c r="C31" s="2021"/>
      <c r="D31" s="2021"/>
      <c r="E31" s="2021"/>
      <c r="F31" s="2021"/>
      <c r="G31" s="2021"/>
      <c r="H31" s="2021"/>
      <c r="I31" s="2021"/>
      <c r="J31" s="2021"/>
      <c r="K31" s="2021"/>
    </row>
    <row r="32" spans="1:13" ht="11.45" customHeight="1">
      <c r="A32" s="2021" t="s">
        <v>1710</v>
      </c>
      <c r="B32" s="2021"/>
      <c r="C32" s="2021"/>
      <c r="D32" s="2021"/>
      <c r="E32" s="2021"/>
      <c r="F32" s="2021"/>
      <c r="G32" s="2021"/>
      <c r="H32" s="2021"/>
      <c r="I32" s="2021"/>
      <c r="J32" s="2021"/>
      <c r="K32" s="2021"/>
      <c r="L32" s="2021"/>
      <c r="M32" s="2021"/>
    </row>
    <row r="33" spans="1:13" ht="11.45" customHeight="1">
      <c r="A33" s="1972" t="s">
        <v>1711</v>
      </c>
      <c r="B33" s="1972"/>
      <c r="C33" s="1972"/>
      <c r="D33" s="1972"/>
      <c r="E33" s="1972"/>
      <c r="F33" s="1972"/>
      <c r="G33" s="1972"/>
      <c r="H33" s="1972"/>
      <c r="I33" s="1972"/>
      <c r="J33" s="1972"/>
      <c r="K33" s="1972"/>
      <c r="L33" s="1972"/>
      <c r="M33" s="1972"/>
    </row>
  </sheetData>
  <mergeCells count="8">
    <mergeCell ref="A33:M33"/>
    <mergeCell ref="A31:K31"/>
    <mergeCell ref="A19:M19"/>
    <mergeCell ref="A3:M3"/>
    <mergeCell ref="A4:M4"/>
    <mergeCell ref="A7:M7"/>
    <mergeCell ref="A5:M5"/>
    <mergeCell ref="A32:M32"/>
  </mergeCells>
  <printOptions horizontalCentered="1"/>
  <pageMargins left="0.59055118110236227" right="0.59055118110236227" top="0.59055118110236227" bottom="0.39370078740157483" header="0.31496062992125984" footer="0.31496062992125984"/>
  <pageSetup paperSize="9" scale="8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glio24">
    <tabColor rgb="FF92D050"/>
  </sheetPr>
  <dimension ref="A1:M18"/>
  <sheetViews>
    <sheetView showGridLines="0" zoomScaleNormal="100" workbookViewId="0">
      <selection activeCell="E22" sqref="E22"/>
    </sheetView>
  </sheetViews>
  <sheetFormatPr defaultColWidth="9.44140625" defaultRowHeight="11.8"/>
  <cols>
    <col min="1" max="1" width="25.44140625" style="162" customWidth="1"/>
    <col min="2" max="16384" width="9.44140625" style="162"/>
  </cols>
  <sheetData>
    <row r="1" spans="1:13" s="1003" customFormat="1" ht="14.4">
      <c r="A1" s="990" t="str">
        <f ca="1">(MID(CELL("nomefile",J2),FIND("]",CELL("nomefile",J2),1)+1,20))</f>
        <v>Tavola 4.1.2</v>
      </c>
      <c r="B1" s="1016"/>
      <c r="C1" s="1016"/>
      <c r="D1" s="1016"/>
      <c r="E1" s="1016"/>
      <c r="F1" s="1016"/>
      <c r="G1" s="1016"/>
      <c r="H1" s="1016"/>
      <c r="I1" s="1016"/>
      <c r="J1" s="1016"/>
      <c r="K1" s="1016"/>
      <c r="L1" s="1031"/>
      <c r="M1" s="1031"/>
    </row>
    <row r="3" spans="1:13" ht="11.8" customHeight="1">
      <c r="A3" s="1951" t="s">
        <v>1565</v>
      </c>
      <c r="B3" s="1951"/>
      <c r="C3" s="1951"/>
      <c r="D3" s="1951"/>
      <c r="E3" s="1951"/>
      <c r="F3" s="1951"/>
      <c r="G3" s="1951"/>
      <c r="H3" s="1951"/>
      <c r="I3" s="1951"/>
      <c r="J3" s="1951"/>
      <c r="K3" s="1951"/>
      <c r="L3" s="1951"/>
      <c r="M3" s="1951"/>
    </row>
    <row r="4" spans="1:13" ht="11.95" customHeight="1">
      <c r="A4" s="2002" t="s">
        <v>371</v>
      </c>
      <c r="B4" s="2002"/>
      <c r="C4" s="2002"/>
      <c r="D4" s="2002"/>
      <c r="E4" s="2002"/>
      <c r="F4" s="2002"/>
      <c r="G4" s="2002"/>
      <c r="H4" s="2002"/>
      <c r="I4" s="2002"/>
      <c r="J4" s="2002"/>
      <c r="K4" s="2002"/>
      <c r="L4" s="2002"/>
      <c r="M4" s="2002"/>
    </row>
    <row r="5" spans="1:13" ht="15.05" customHeight="1" thickBot="1">
      <c r="A5" s="2025" t="s">
        <v>379</v>
      </c>
      <c r="B5" s="2025"/>
      <c r="C5" s="2025"/>
      <c r="D5" s="2025"/>
      <c r="E5" s="2025"/>
      <c r="F5" s="2025"/>
      <c r="G5" s="2025"/>
      <c r="H5" s="2025"/>
      <c r="I5" s="2025"/>
      <c r="J5" s="2025"/>
      <c r="K5" s="2025"/>
      <c r="L5" s="2025"/>
      <c r="M5" s="2025"/>
    </row>
    <row r="6" spans="1:13" ht="13.1" thickBot="1">
      <c r="A6" s="63"/>
      <c r="B6" s="1135">
        <v>2014</v>
      </c>
      <c r="C6" s="1135">
        <v>2015</v>
      </c>
      <c r="D6" s="1135">
        <v>2016</v>
      </c>
      <c r="E6" s="1135">
        <v>2017</v>
      </c>
      <c r="F6" s="1135">
        <v>2018</v>
      </c>
      <c r="G6" s="1135">
        <v>2019</v>
      </c>
      <c r="H6" s="1135">
        <v>2020</v>
      </c>
      <c r="I6" s="1135">
        <v>2021</v>
      </c>
      <c r="J6" s="1135" t="s">
        <v>1199</v>
      </c>
      <c r="K6" s="1135">
        <v>2023</v>
      </c>
      <c r="L6" s="1135" t="s">
        <v>1405</v>
      </c>
      <c r="M6" s="1135" t="s">
        <v>1559</v>
      </c>
    </row>
    <row r="7" spans="1:13">
      <c r="A7" s="13" t="s">
        <v>434</v>
      </c>
      <c r="B7" s="161">
        <v>419805</v>
      </c>
      <c r="C7" s="161">
        <v>457495</v>
      </c>
      <c r="D7" s="161">
        <v>493289</v>
      </c>
      <c r="E7" s="161">
        <v>515451</v>
      </c>
      <c r="F7" s="161">
        <v>538369</v>
      </c>
      <c r="G7" s="161">
        <v>563261</v>
      </c>
      <c r="H7" s="161">
        <v>581475</v>
      </c>
      <c r="I7" s="161">
        <v>594383</v>
      </c>
      <c r="J7" s="161">
        <v>585630</v>
      </c>
      <c r="K7" s="161">
        <v>579773</v>
      </c>
      <c r="L7" s="161">
        <v>583185</v>
      </c>
      <c r="M7" s="161">
        <v>603481</v>
      </c>
    </row>
    <row r="8" spans="1:13">
      <c r="A8" s="86" t="s">
        <v>435</v>
      </c>
      <c r="B8" s="160">
        <v>108573</v>
      </c>
      <c r="C8" s="160">
        <v>128023</v>
      </c>
      <c r="D8" s="160">
        <v>139237</v>
      </c>
      <c r="E8" s="160">
        <v>154077</v>
      </c>
      <c r="F8" s="160">
        <v>152004</v>
      </c>
      <c r="G8" s="160">
        <v>179226</v>
      </c>
      <c r="H8" s="160">
        <v>196308</v>
      </c>
      <c r="I8" s="160">
        <v>232633</v>
      </c>
      <c r="J8" s="160">
        <v>206875</v>
      </c>
      <c r="K8" s="160">
        <v>260377</v>
      </c>
      <c r="L8" s="160">
        <v>282045</v>
      </c>
      <c r="M8" s="160">
        <v>300935</v>
      </c>
    </row>
    <row r="9" spans="1:13" ht="23.6">
      <c r="A9" s="64" t="s">
        <v>314</v>
      </c>
      <c r="B9" s="14">
        <v>96046</v>
      </c>
      <c r="C9" s="14">
        <v>114464</v>
      </c>
      <c r="D9" s="14">
        <v>124459</v>
      </c>
      <c r="E9" s="14">
        <v>138601</v>
      </c>
      <c r="F9" s="14">
        <v>135935</v>
      </c>
      <c r="G9" s="14">
        <v>160517</v>
      </c>
      <c r="H9" s="14">
        <v>176749</v>
      </c>
      <c r="I9" s="14">
        <v>211167</v>
      </c>
      <c r="J9" s="14">
        <v>186022</v>
      </c>
      <c r="K9" s="14">
        <v>235521</v>
      </c>
      <c r="L9" s="14">
        <v>253780</v>
      </c>
      <c r="M9" s="14">
        <v>267791</v>
      </c>
    </row>
    <row r="10" spans="1:13">
      <c r="A10" s="65" t="s">
        <v>315</v>
      </c>
      <c r="B10" s="15">
        <v>12527</v>
      </c>
      <c r="C10" s="15">
        <v>13559</v>
      </c>
      <c r="D10" s="15">
        <v>14778</v>
      </c>
      <c r="E10" s="15">
        <v>15475</v>
      </c>
      <c r="F10" s="15">
        <v>16069</v>
      </c>
      <c r="G10" s="15">
        <v>18709</v>
      </c>
      <c r="H10" s="15">
        <v>19558</v>
      </c>
      <c r="I10" s="15">
        <v>21466</v>
      </c>
      <c r="J10" s="15">
        <v>20853</v>
      </c>
      <c r="K10" s="15">
        <v>24855</v>
      </c>
      <c r="L10" s="15">
        <v>28265</v>
      </c>
      <c r="M10" s="15">
        <v>33144</v>
      </c>
    </row>
    <row r="11" spans="1:13">
      <c r="A11" s="101" t="s">
        <v>316</v>
      </c>
      <c r="B11" s="42">
        <v>528378</v>
      </c>
      <c r="C11" s="42">
        <v>585518</v>
      </c>
      <c r="D11" s="42">
        <v>632525</v>
      </c>
      <c r="E11" s="42">
        <v>669527</v>
      </c>
      <c r="F11" s="42">
        <v>690373</v>
      </c>
      <c r="G11" s="42">
        <v>742487</v>
      </c>
      <c r="H11" s="42">
        <v>777783</v>
      </c>
      <c r="I11" s="42">
        <v>827016</v>
      </c>
      <c r="J11" s="42">
        <v>792505</v>
      </c>
      <c r="K11" s="42">
        <v>840150</v>
      </c>
      <c r="L11" s="42">
        <v>865230</v>
      </c>
      <c r="M11" s="42">
        <v>904416</v>
      </c>
    </row>
    <row r="12" spans="1:13">
      <c r="A12" s="1" t="s">
        <v>317</v>
      </c>
      <c r="B12" s="16">
        <v>63368</v>
      </c>
      <c r="C12" s="16">
        <v>62005</v>
      </c>
      <c r="D12" s="16">
        <v>61384</v>
      </c>
      <c r="E12" s="16">
        <v>59918</v>
      </c>
      <c r="F12" s="16">
        <v>58872</v>
      </c>
      <c r="G12" s="16">
        <v>58781</v>
      </c>
      <c r="H12" s="16">
        <v>58802</v>
      </c>
      <c r="I12" s="16">
        <v>62440</v>
      </c>
      <c r="J12" s="16">
        <v>64754</v>
      </c>
      <c r="K12" s="16">
        <v>73998</v>
      </c>
      <c r="L12" s="16">
        <v>76101</v>
      </c>
      <c r="M12" s="16">
        <v>80166</v>
      </c>
    </row>
    <row r="13" spans="1:13" ht="12.45" thickBot="1">
      <c r="A13" s="17" t="s">
        <v>436</v>
      </c>
      <c r="B13" s="43">
        <v>591746</v>
      </c>
      <c r="C13" s="43">
        <v>647523</v>
      </c>
      <c r="D13" s="43">
        <v>693910</v>
      </c>
      <c r="E13" s="43">
        <v>729445</v>
      </c>
      <c r="F13" s="43">
        <v>749245</v>
      </c>
      <c r="G13" s="43">
        <v>801268</v>
      </c>
      <c r="H13" s="43">
        <v>836585</v>
      </c>
      <c r="I13" s="43">
        <v>889456</v>
      </c>
      <c r="J13" s="43">
        <v>857259</v>
      </c>
      <c r="K13" s="43">
        <v>914148</v>
      </c>
      <c r="L13" s="43">
        <v>941331</v>
      </c>
      <c r="M13" s="43">
        <v>984582</v>
      </c>
    </row>
    <row r="14" spans="1:13">
      <c r="A14" s="1291"/>
      <c r="B14" s="1292"/>
      <c r="C14" s="1292"/>
      <c r="D14" s="1292"/>
      <c r="E14" s="1292"/>
      <c r="F14" s="1292"/>
      <c r="G14" s="1292"/>
      <c r="H14" s="1292"/>
      <c r="I14" s="1292"/>
      <c r="J14" s="1292"/>
      <c r="K14" s="1292"/>
      <c r="L14" s="1292"/>
      <c r="M14" s="1292"/>
    </row>
    <row r="15" spans="1:13">
      <c r="A15" s="1378" t="s">
        <v>1712</v>
      </c>
      <c r="G15" s="1292"/>
      <c r="H15" s="1292"/>
      <c r="I15" s="1292"/>
      <c r="J15" s="1292"/>
      <c r="K15" s="1292"/>
      <c r="L15" s="1292"/>
      <c r="M15" s="1292"/>
    </row>
    <row r="16" spans="1:13" ht="11.8" customHeight="1">
      <c r="A16" s="2021" t="s">
        <v>1713</v>
      </c>
      <c r="B16" s="2021"/>
      <c r="C16" s="2021"/>
      <c r="D16" s="2021"/>
      <c r="E16" s="2021"/>
      <c r="F16" s="2021"/>
      <c r="G16" s="2021"/>
      <c r="H16" s="2021"/>
      <c r="I16" s="2021"/>
      <c r="J16" s="2021"/>
      <c r="K16" s="2021"/>
    </row>
    <row r="17" spans="1:13" ht="11.8" customHeight="1">
      <c r="A17" s="2021" t="s">
        <v>1714</v>
      </c>
      <c r="B17" s="2021"/>
      <c r="C17" s="2021"/>
      <c r="D17" s="2021"/>
      <c r="E17" s="2021"/>
      <c r="F17" s="2021"/>
      <c r="G17" s="2021"/>
      <c r="H17" s="2021"/>
      <c r="I17" s="2021"/>
      <c r="J17" s="2021"/>
      <c r="K17" s="2021"/>
      <c r="L17" s="2021"/>
      <c r="M17" s="2021"/>
    </row>
    <row r="18" spans="1:13" ht="11.45" customHeight="1">
      <c r="A18" s="2021" t="s">
        <v>1715</v>
      </c>
      <c r="B18" s="2021"/>
      <c r="C18" s="2021"/>
      <c r="D18" s="2021"/>
      <c r="E18" s="2021"/>
      <c r="F18" s="2021"/>
      <c r="G18" s="2021"/>
      <c r="H18" s="2021"/>
      <c r="I18" s="2021"/>
      <c r="J18" s="2021"/>
      <c r="K18" s="2021"/>
      <c r="L18" s="2021"/>
      <c r="M18" s="2021"/>
    </row>
  </sheetData>
  <mergeCells count="6">
    <mergeCell ref="A18:M18"/>
    <mergeCell ref="A16:K16"/>
    <mergeCell ref="A5:M5"/>
    <mergeCell ref="A3:M3"/>
    <mergeCell ref="A4:M4"/>
    <mergeCell ref="A17:M17"/>
  </mergeCells>
  <printOptions horizontalCentered="1"/>
  <pageMargins left="0.59055118110236227" right="0.59055118110236227" top="0.59055118110236227" bottom="0.39370078740157483" header="0.31496062992125984" footer="0.31496062992125984"/>
  <pageSetup paperSize="9" scale="96"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glio25">
    <tabColor rgb="FF92D050"/>
  </sheetPr>
  <dimension ref="A1:I170"/>
  <sheetViews>
    <sheetView showGridLines="0" zoomScaleNormal="100" workbookViewId="0">
      <selection activeCell="E22" sqref="E22"/>
    </sheetView>
  </sheetViews>
  <sheetFormatPr defaultColWidth="9.44140625" defaultRowHeight="11.8"/>
  <cols>
    <col min="1" max="1" width="5.44140625" style="242" bestFit="1" customWidth="1"/>
    <col min="2" max="2" width="55.44140625" style="162" customWidth="1"/>
    <col min="3" max="3" width="9.5546875" style="162" customWidth="1"/>
    <col min="4" max="4" width="11.5546875" style="162" bestFit="1" customWidth="1"/>
    <col min="5" max="9" width="11.5546875" style="162" customWidth="1"/>
    <col min="10" max="16384" width="9.44140625" style="162"/>
  </cols>
  <sheetData>
    <row r="1" spans="1:9" s="992" customFormat="1" ht="14.4">
      <c r="A1" s="990" t="s">
        <v>1566</v>
      </c>
      <c r="B1" s="1016"/>
      <c r="C1" s="1016"/>
      <c r="D1" s="1016"/>
      <c r="E1" s="1016"/>
      <c r="F1" s="1028"/>
      <c r="G1" s="997"/>
      <c r="H1" s="997"/>
      <c r="I1" s="997"/>
    </row>
    <row r="3" spans="1:9">
      <c r="A3" s="2005" t="s">
        <v>1567</v>
      </c>
      <c r="B3" s="2005"/>
      <c r="C3" s="2005"/>
      <c r="D3" s="2005"/>
      <c r="E3" s="2005"/>
      <c r="F3" s="2005"/>
      <c r="G3" s="2005"/>
      <c r="H3" s="2005"/>
      <c r="I3" s="2005"/>
    </row>
    <row r="4" spans="1:9">
      <c r="A4" s="1952" t="s">
        <v>386</v>
      </c>
      <c r="B4" s="1952"/>
      <c r="C4" s="1952"/>
      <c r="D4" s="1952"/>
      <c r="E4" s="1952"/>
      <c r="F4" s="1952"/>
      <c r="G4" s="1952"/>
      <c r="H4" s="1952"/>
      <c r="I4" s="1952"/>
    </row>
    <row r="5" spans="1:9" ht="12.45" thickBot="1">
      <c r="A5" s="2027" t="s">
        <v>2</v>
      </c>
      <c r="B5" s="2027"/>
      <c r="C5" s="2027"/>
      <c r="D5" s="2027"/>
      <c r="E5" s="2027"/>
      <c r="F5" s="2027"/>
      <c r="G5" s="2027"/>
      <c r="H5" s="2027"/>
      <c r="I5" s="2027"/>
    </row>
    <row r="6" spans="1:9" ht="12.45" thickBot="1">
      <c r="A6" s="2028"/>
      <c r="B6" s="2029"/>
      <c r="C6" s="1293">
        <v>2018</v>
      </c>
      <c r="D6" s="1293">
        <v>2019</v>
      </c>
      <c r="E6" s="1293">
        <v>2020</v>
      </c>
      <c r="F6" s="1293">
        <v>2021</v>
      </c>
      <c r="G6" s="1293" t="s">
        <v>1199</v>
      </c>
      <c r="H6" s="1293">
        <v>2023</v>
      </c>
      <c r="I6" s="1293" t="s">
        <v>1379</v>
      </c>
    </row>
    <row r="7" spans="1:9">
      <c r="A7" s="2030" t="s">
        <v>102</v>
      </c>
      <c r="B7" s="2031"/>
      <c r="C7" s="2031"/>
      <c r="D7" s="2031"/>
      <c r="E7" s="2031"/>
      <c r="F7" s="2031"/>
      <c r="G7" s="2031"/>
      <c r="H7" s="2031"/>
      <c r="I7" s="2031"/>
    </row>
    <row r="8" spans="1:9" ht="23.6">
      <c r="A8" s="55" t="s">
        <v>103</v>
      </c>
      <c r="B8" s="77" t="s">
        <v>479</v>
      </c>
      <c r="C8" s="268" t="s">
        <v>5</v>
      </c>
      <c r="D8" s="268" t="s">
        <v>5</v>
      </c>
      <c r="E8" s="268" t="s">
        <v>5</v>
      </c>
      <c r="F8" s="268" t="s">
        <v>5</v>
      </c>
      <c r="G8" s="268" t="s">
        <v>5</v>
      </c>
      <c r="H8" s="268" t="s">
        <v>65</v>
      </c>
      <c r="I8" s="268"/>
    </row>
    <row r="9" spans="1:9">
      <c r="A9" s="56" t="s">
        <v>104</v>
      </c>
      <c r="B9" s="79" t="s">
        <v>480</v>
      </c>
      <c r="C9" s="174"/>
      <c r="D9" s="174"/>
      <c r="E9" s="174"/>
      <c r="F9" s="174"/>
      <c r="G9" s="174"/>
      <c r="H9" s="174" t="s">
        <v>65</v>
      </c>
      <c r="I9" s="174"/>
    </row>
    <row r="10" spans="1:9">
      <c r="A10" s="243"/>
      <c r="B10" s="244" t="s">
        <v>481</v>
      </c>
      <c r="C10" s="171"/>
      <c r="D10" s="171"/>
      <c r="E10" s="171"/>
      <c r="F10" s="171"/>
      <c r="H10" s="162" t="s">
        <v>65</v>
      </c>
    </row>
    <row r="11" spans="1:9">
      <c r="A11" s="245"/>
      <c r="B11" s="246" t="s">
        <v>482</v>
      </c>
      <c r="C11" s="247">
        <v>1177.9000000000001</v>
      </c>
      <c r="D11" s="247">
        <v>1143.7</v>
      </c>
      <c r="E11" s="247">
        <v>1062.3</v>
      </c>
      <c r="F11" s="552">
        <v>987.26805700000023</v>
      </c>
      <c r="G11" s="552">
        <v>956.1</v>
      </c>
      <c r="H11" s="552">
        <v>929.8</v>
      </c>
      <c r="I11" s="552">
        <v>924.8</v>
      </c>
    </row>
    <row r="12" spans="1:9">
      <c r="A12" s="243"/>
      <c r="B12" s="244" t="s">
        <v>483</v>
      </c>
      <c r="C12" s="248">
        <v>59.7</v>
      </c>
      <c r="D12" s="248">
        <v>51.2</v>
      </c>
      <c r="E12" s="248">
        <v>41.8</v>
      </c>
      <c r="F12" s="248">
        <v>35.799999999999997</v>
      </c>
      <c r="G12" s="248">
        <v>34.5</v>
      </c>
      <c r="H12" s="248">
        <v>31</v>
      </c>
      <c r="I12" s="248">
        <v>26.4</v>
      </c>
    </row>
    <row r="13" spans="1:9">
      <c r="A13" s="245"/>
      <c r="B13" s="246" t="s">
        <v>484</v>
      </c>
      <c r="C13" s="247">
        <v>92.7</v>
      </c>
      <c r="D13" s="247">
        <v>109.1</v>
      </c>
      <c r="E13" s="247">
        <v>119.8</v>
      </c>
      <c r="F13" s="247">
        <v>121</v>
      </c>
      <c r="G13" s="247">
        <v>114</v>
      </c>
      <c r="H13" s="247">
        <v>88.7</v>
      </c>
      <c r="I13" s="247">
        <v>111</v>
      </c>
    </row>
    <row r="14" spans="1:9">
      <c r="A14" s="243"/>
      <c r="B14" s="244" t="s">
        <v>485</v>
      </c>
      <c r="C14" s="248">
        <v>4.5999999999999996</v>
      </c>
      <c r="D14" s="248">
        <v>0.5</v>
      </c>
      <c r="E14" s="248">
        <v>0.3</v>
      </c>
      <c r="F14" s="248">
        <v>3.3</v>
      </c>
      <c r="G14" s="248">
        <v>8.1999999999999993</v>
      </c>
      <c r="H14" s="248">
        <v>37.299999999999997</v>
      </c>
      <c r="I14" s="248">
        <v>36.200000000000003</v>
      </c>
    </row>
    <row r="15" spans="1:9">
      <c r="A15" s="245"/>
      <c r="B15" s="246" t="s">
        <v>486</v>
      </c>
      <c r="C15" s="247">
        <v>3780.9</v>
      </c>
      <c r="D15" s="247">
        <v>3375</v>
      </c>
      <c r="E15" s="247">
        <v>2950.9</v>
      </c>
      <c r="F15" s="247">
        <v>2549.8000000000002</v>
      </c>
      <c r="G15" s="247">
        <v>2181.1</v>
      </c>
      <c r="H15" s="247">
        <v>1934.4</v>
      </c>
      <c r="I15" s="247">
        <v>3197.2</v>
      </c>
    </row>
    <row r="16" spans="1:9">
      <c r="A16" s="243"/>
      <c r="B16" s="244" t="s">
        <v>487</v>
      </c>
      <c r="C16" s="248">
        <v>979.1</v>
      </c>
      <c r="D16" s="248">
        <v>1065.5</v>
      </c>
      <c r="E16" s="248">
        <v>1135.5</v>
      </c>
      <c r="F16" s="248">
        <v>1216.4000000000001</v>
      </c>
      <c r="G16" s="248">
        <v>1296.2</v>
      </c>
      <c r="H16" s="248">
        <v>1343.9</v>
      </c>
      <c r="I16" s="248">
        <v>1374</v>
      </c>
    </row>
    <row r="17" spans="1:9">
      <c r="A17" s="56" t="s">
        <v>105</v>
      </c>
      <c r="B17" s="79" t="s">
        <v>106</v>
      </c>
      <c r="C17" s="247"/>
      <c r="D17" s="247"/>
      <c r="E17" s="247"/>
      <c r="F17" s="247"/>
      <c r="G17" s="247"/>
      <c r="H17" s="247" t="s">
        <v>65</v>
      </c>
      <c r="I17" s="247" t="s">
        <v>1193</v>
      </c>
    </row>
    <row r="18" spans="1:9">
      <c r="A18" s="243" t="s">
        <v>107</v>
      </c>
      <c r="B18" s="244" t="s">
        <v>108</v>
      </c>
      <c r="C18" s="248"/>
      <c r="D18" s="248"/>
      <c r="E18" s="248"/>
      <c r="F18" s="248"/>
      <c r="H18" s="162" t="s">
        <v>65</v>
      </c>
      <c r="I18" s="162" t="s">
        <v>1193</v>
      </c>
    </row>
    <row r="19" spans="1:9">
      <c r="A19" s="245"/>
      <c r="B19" s="246" t="s">
        <v>488</v>
      </c>
      <c r="C19" s="247">
        <v>1499.3</v>
      </c>
      <c r="D19" s="247">
        <v>1503.8</v>
      </c>
      <c r="E19" s="247">
        <v>1435.5</v>
      </c>
      <c r="F19" s="247">
        <v>1423.3</v>
      </c>
      <c r="G19" s="247">
        <v>1325.5</v>
      </c>
      <c r="H19" s="247">
        <v>1437.8</v>
      </c>
      <c r="I19" s="247">
        <v>1311.2</v>
      </c>
    </row>
    <row r="20" spans="1:9">
      <c r="A20" s="243"/>
      <c r="B20" s="244" t="s">
        <v>489</v>
      </c>
      <c r="C20" s="248">
        <v>3855.4</v>
      </c>
      <c r="D20" s="248">
        <v>4088.4</v>
      </c>
      <c r="E20" s="248">
        <v>3246.7</v>
      </c>
      <c r="F20" s="248">
        <v>3200.3</v>
      </c>
      <c r="G20" s="248">
        <v>3228.4</v>
      </c>
      <c r="H20" s="248">
        <v>3071.6</v>
      </c>
      <c r="I20" s="248">
        <v>2909.1</v>
      </c>
    </row>
    <row r="21" spans="1:9">
      <c r="A21" s="245"/>
      <c r="B21" s="246" t="s">
        <v>490</v>
      </c>
      <c r="C21" s="247">
        <v>33.700000000000003</v>
      </c>
      <c r="D21" s="247">
        <v>26.9</v>
      </c>
      <c r="E21" s="247">
        <v>26.3</v>
      </c>
      <c r="F21" s="247">
        <v>23.834247999999999</v>
      </c>
      <c r="G21" s="247">
        <v>30.1</v>
      </c>
      <c r="H21" s="247">
        <v>31.5</v>
      </c>
      <c r="I21" s="247">
        <v>31</v>
      </c>
    </row>
    <row r="22" spans="1:9">
      <c r="A22" s="243"/>
      <c r="B22" s="244" t="s">
        <v>491</v>
      </c>
      <c r="C22" s="248">
        <v>3.3</v>
      </c>
      <c r="D22" s="248">
        <v>3.3</v>
      </c>
      <c r="E22" s="248">
        <v>3.2</v>
      </c>
      <c r="F22" s="248">
        <v>3.3850920000000002</v>
      </c>
      <c r="G22" s="248">
        <v>3.3</v>
      </c>
      <c r="H22" s="248">
        <v>3.3</v>
      </c>
      <c r="I22" s="248">
        <v>3.2</v>
      </c>
    </row>
    <row r="23" spans="1:9">
      <c r="A23" s="245"/>
      <c r="B23" s="246" t="s">
        <v>492</v>
      </c>
      <c r="C23" s="247">
        <v>136.4</v>
      </c>
      <c r="D23" s="247">
        <v>100.9</v>
      </c>
      <c r="E23" s="247">
        <v>108.1</v>
      </c>
      <c r="F23" s="247">
        <v>150.45746400000002</v>
      </c>
      <c r="G23" s="247">
        <v>84</v>
      </c>
      <c r="H23" s="247">
        <v>94.6</v>
      </c>
      <c r="I23" s="247">
        <v>118.2</v>
      </c>
    </row>
    <row r="24" spans="1:9">
      <c r="A24" s="243" t="s">
        <v>109</v>
      </c>
      <c r="B24" s="244" t="s">
        <v>493</v>
      </c>
      <c r="C24" s="248"/>
      <c r="D24" s="248"/>
      <c r="E24" s="248"/>
      <c r="F24" s="248"/>
      <c r="H24" s="162" t="s">
        <v>65</v>
      </c>
      <c r="I24" s="162" t="s">
        <v>1193</v>
      </c>
    </row>
    <row r="25" spans="1:9">
      <c r="A25" s="245"/>
      <c r="B25" s="246" t="s">
        <v>494</v>
      </c>
      <c r="C25" s="247"/>
      <c r="D25" s="247"/>
      <c r="E25" s="247"/>
      <c r="F25" s="247"/>
      <c r="G25" s="247"/>
      <c r="H25" s="247" t="s">
        <v>65</v>
      </c>
      <c r="I25" s="247" t="s">
        <v>1193</v>
      </c>
    </row>
    <row r="26" spans="1:9">
      <c r="A26" s="243"/>
      <c r="B26" s="244" t="s">
        <v>495</v>
      </c>
      <c r="C26" s="248">
        <v>12.3</v>
      </c>
      <c r="D26" s="248">
        <v>10.3</v>
      </c>
      <c r="E26" s="248">
        <v>8.6</v>
      </c>
      <c r="F26" s="248">
        <v>11.418172</v>
      </c>
      <c r="G26" s="248">
        <v>8.1999999999999993</v>
      </c>
      <c r="H26" s="248">
        <v>10.1</v>
      </c>
      <c r="I26" s="248">
        <v>7.7</v>
      </c>
    </row>
    <row r="27" spans="1:9">
      <c r="A27" s="245"/>
      <c r="B27" s="246" t="s">
        <v>496</v>
      </c>
      <c r="C27" s="247">
        <v>46242.2</v>
      </c>
      <c r="D27" s="247">
        <v>45929.7</v>
      </c>
      <c r="E27" s="247">
        <v>48256.9</v>
      </c>
      <c r="F27" s="247">
        <v>50377.516295999987</v>
      </c>
      <c r="G27" s="247">
        <v>52192.800000000003</v>
      </c>
      <c r="H27" s="247">
        <v>50876.7</v>
      </c>
      <c r="I27" s="247">
        <v>55096.1</v>
      </c>
    </row>
    <row r="28" spans="1:9">
      <c r="A28" s="243"/>
      <c r="B28" s="244" t="s">
        <v>497</v>
      </c>
      <c r="C28" s="248">
        <v>2507.6999999999998</v>
      </c>
      <c r="D28" s="248">
        <v>2178.6999999999998</v>
      </c>
      <c r="E28" s="248">
        <v>2577.9</v>
      </c>
      <c r="F28" s="248">
        <v>3125.1393299999995</v>
      </c>
      <c r="G28" s="248">
        <v>3919.3</v>
      </c>
      <c r="H28" s="248">
        <v>4239.5</v>
      </c>
      <c r="I28" s="248">
        <v>4602.7</v>
      </c>
    </row>
    <row r="29" spans="1:9">
      <c r="A29" s="245"/>
      <c r="B29" s="246" t="s">
        <v>498</v>
      </c>
      <c r="C29" s="247">
        <v>2154.6999999999998</v>
      </c>
      <c r="D29" s="247">
        <v>1736.2</v>
      </c>
      <c r="E29" s="247">
        <v>2048.6999999999998</v>
      </c>
      <c r="F29" s="247">
        <v>1733.144094</v>
      </c>
      <c r="G29" s="247">
        <v>811</v>
      </c>
      <c r="H29" s="247">
        <v>947</v>
      </c>
      <c r="I29" s="247">
        <v>2054.9</v>
      </c>
    </row>
    <row r="30" spans="1:9">
      <c r="A30" s="243"/>
      <c r="B30" s="244" t="s">
        <v>499</v>
      </c>
      <c r="C30" s="248">
        <v>466.9</v>
      </c>
      <c r="D30" s="248">
        <v>481.6</v>
      </c>
      <c r="E30" s="248">
        <v>486.2</v>
      </c>
      <c r="F30" s="248">
        <v>500.98789199999999</v>
      </c>
      <c r="G30" s="248">
        <v>499.3</v>
      </c>
      <c r="H30" s="248">
        <v>767.5</v>
      </c>
      <c r="I30" s="248">
        <v>244.1</v>
      </c>
    </row>
    <row r="31" spans="1:9">
      <c r="A31" s="245"/>
      <c r="B31" s="246" t="s">
        <v>500</v>
      </c>
      <c r="C31" s="174"/>
      <c r="D31" s="174"/>
      <c r="E31" s="174"/>
      <c r="F31" s="174"/>
      <c r="G31" s="174"/>
      <c r="H31" s="174" t="s">
        <v>65</v>
      </c>
      <c r="I31" s="174" t="s">
        <v>1193</v>
      </c>
    </row>
    <row r="32" spans="1:9">
      <c r="A32" s="243"/>
      <c r="B32" s="244" t="s">
        <v>495</v>
      </c>
      <c r="C32" s="248">
        <v>2661.4</v>
      </c>
      <c r="D32" s="248">
        <v>2231.6999999999998</v>
      </c>
      <c r="E32" s="248">
        <v>2774.4</v>
      </c>
      <c r="F32" s="248">
        <v>2732.5967209999999</v>
      </c>
      <c r="G32" s="248">
        <v>2235</v>
      </c>
      <c r="H32" s="248">
        <v>2083.6999999999998</v>
      </c>
      <c r="I32" s="248">
        <v>4548.7</v>
      </c>
    </row>
    <row r="33" spans="1:9">
      <c r="A33" s="245"/>
      <c r="B33" s="246" t="s">
        <v>496</v>
      </c>
      <c r="C33" s="247">
        <v>23.3</v>
      </c>
      <c r="D33" s="247">
        <v>21.7</v>
      </c>
      <c r="E33" s="247">
        <v>34.700000000000003</v>
      </c>
      <c r="F33" s="247">
        <v>39.9375</v>
      </c>
      <c r="G33" s="247">
        <v>172.6</v>
      </c>
      <c r="H33" s="247">
        <v>139.30000000000001</v>
      </c>
      <c r="I33" s="247">
        <v>121.6</v>
      </c>
    </row>
    <row r="34" spans="1:9">
      <c r="A34" s="243"/>
      <c r="B34" s="244" t="s">
        <v>497</v>
      </c>
      <c r="C34" s="248">
        <v>426.2</v>
      </c>
      <c r="D34" s="248">
        <v>401.4</v>
      </c>
      <c r="E34" s="248">
        <v>578.1</v>
      </c>
      <c r="F34" s="248">
        <v>502.127701</v>
      </c>
      <c r="G34" s="248">
        <v>506.9</v>
      </c>
      <c r="H34" s="248">
        <v>584.4</v>
      </c>
      <c r="I34" s="248">
        <v>659.6</v>
      </c>
    </row>
    <row r="35" spans="1:9">
      <c r="A35" s="245"/>
      <c r="B35" s="246" t="s">
        <v>498</v>
      </c>
      <c r="C35" s="247">
        <v>15.7</v>
      </c>
      <c r="D35" s="247">
        <v>10.7</v>
      </c>
      <c r="E35" s="247">
        <v>7</v>
      </c>
      <c r="F35" s="247">
        <v>7.0273999999999992</v>
      </c>
      <c r="G35" s="247" t="s">
        <v>5</v>
      </c>
      <c r="H35" s="247" t="s">
        <v>5</v>
      </c>
      <c r="I35" s="247">
        <v>73.900000000000006</v>
      </c>
    </row>
    <row r="36" spans="1:9">
      <c r="A36" s="243"/>
      <c r="B36" s="244" t="s">
        <v>499</v>
      </c>
      <c r="C36" s="248">
        <v>205.5</v>
      </c>
      <c r="D36" s="248">
        <v>201.6</v>
      </c>
      <c r="E36" s="248">
        <v>152.69999999999999</v>
      </c>
      <c r="F36" s="248">
        <v>70.30834200000001</v>
      </c>
      <c r="G36" s="248">
        <v>100.1</v>
      </c>
      <c r="H36" s="248">
        <v>151</v>
      </c>
      <c r="I36" s="248">
        <v>73.8</v>
      </c>
    </row>
    <row r="37" spans="1:9">
      <c r="A37" s="245"/>
      <c r="B37" s="246" t="s">
        <v>501</v>
      </c>
      <c r="C37" s="247"/>
      <c r="D37" s="247"/>
      <c r="E37" s="247"/>
      <c r="F37" s="247"/>
      <c r="G37" s="247"/>
      <c r="H37" s="247" t="s">
        <v>65</v>
      </c>
      <c r="I37" s="247" t="s">
        <v>1193</v>
      </c>
    </row>
    <row r="38" spans="1:9">
      <c r="A38" s="243"/>
      <c r="B38" s="244" t="s">
        <v>495</v>
      </c>
      <c r="C38" s="248">
        <v>587.79999999999995</v>
      </c>
      <c r="D38" s="248">
        <v>587.79999999999995</v>
      </c>
      <c r="E38" s="248">
        <v>587.79999999999995</v>
      </c>
      <c r="F38" s="248">
        <v>475</v>
      </c>
      <c r="G38" s="169" t="s">
        <v>5</v>
      </c>
      <c r="H38" s="248">
        <v>217.3</v>
      </c>
      <c r="I38" s="169">
        <v>289.8</v>
      </c>
    </row>
    <row r="39" spans="1:9">
      <c r="A39" s="245"/>
      <c r="B39" s="246" t="s">
        <v>496</v>
      </c>
      <c r="C39" s="247">
        <v>3203.9</v>
      </c>
      <c r="D39" s="247">
        <v>1949.2</v>
      </c>
      <c r="E39" s="247">
        <v>1986.9</v>
      </c>
      <c r="F39" s="247">
        <v>2102.7455779999996</v>
      </c>
      <c r="G39" s="247">
        <v>2254.5</v>
      </c>
      <c r="H39" s="247">
        <v>1866.9</v>
      </c>
      <c r="I39" s="247">
        <v>2089.6999999999998</v>
      </c>
    </row>
    <row r="40" spans="1:9">
      <c r="A40" s="243"/>
      <c r="B40" s="244" t="s">
        <v>497</v>
      </c>
      <c r="C40" s="248">
        <v>106.5</v>
      </c>
      <c r="D40" s="248">
        <v>83.8</v>
      </c>
      <c r="E40" s="248">
        <v>63.8</v>
      </c>
      <c r="F40" s="248">
        <v>18.015115000000002</v>
      </c>
      <c r="G40" s="162">
        <v>18</v>
      </c>
      <c r="H40" s="162">
        <v>18</v>
      </c>
      <c r="I40" s="162">
        <v>170.1</v>
      </c>
    </row>
    <row r="41" spans="1:9">
      <c r="A41" s="245"/>
      <c r="B41" s="246" t="s">
        <v>498</v>
      </c>
      <c r="C41" s="247">
        <v>11.8</v>
      </c>
      <c r="D41" s="247">
        <v>7.1</v>
      </c>
      <c r="E41" s="247">
        <v>10.5</v>
      </c>
      <c r="F41" s="247">
        <v>10.542477000000002</v>
      </c>
      <c r="G41" s="247">
        <v>39.1</v>
      </c>
      <c r="H41" s="247">
        <v>36.700000000000003</v>
      </c>
      <c r="I41" s="247">
        <v>36.700000000000003</v>
      </c>
    </row>
    <row r="42" spans="1:9">
      <c r="A42" s="243"/>
      <c r="B42" s="244" t="s">
        <v>499</v>
      </c>
      <c r="C42" s="248" t="s">
        <v>5</v>
      </c>
      <c r="D42" s="171" t="s">
        <v>5</v>
      </c>
      <c r="E42" s="248" t="s">
        <v>5</v>
      </c>
      <c r="F42" s="248">
        <v>0.19304199999999996</v>
      </c>
      <c r="G42" s="162">
        <v>0.1</v>
      </c>
      <c r="H42" s="248" t="s">
        <v>5</v>
      </c>
      <c r="I42" s="248" t="s">
        <v>5</v>
      </c>
    </row>
    <row r="43" spans="1:9">
      <c r="A43" s="245" t="s">
        <v>110</v>
      </c>
      <c r="B43" s="246" t="s">
        <v>111</v>
      </c>
      <c r="C43" s="174"/>
      <c r="D43" s="174"/>
      <c r="E43" s="174"/>
      <c r="F43" s="174"/>
      <c r="G43" s="174"/>
      <c r="H43" s="174" t="s">
        <v>65</v>
      </c>
      <c r="I43" s="174" t="s">
        <v>1193</v>
      </c>
    </row>
    <row r="44" spans="1:9">
      <c r="A44" s="243"/>
      <c r="B44" s="244" t="s">
        <v>502</v>
      </c>
      <c r="C44" s="171"/>
      <c r="D44" s="241"/>
      <c r="E44" s="241"/>
      <c r="F44" s="241"/>
      <c r="H44" s="162" t="s">
        <v>65</v>
      </c>
      <c r="I44" s="162" t="s">
        <v>1193</v>
      </c>
    </row>
    <row r="45" spans="1:9">
      <c r="A45" s="245"/>
      <c r="B45" s="246" t="s">
        <v>503</v>
      </c>
      <c r="C45" s="247">
        <v>7383.5</v>
      </c>
      <c r="D45" s="247">
        <v>9024.2000000000007</v>
      </c>
      <c r="E45" s="247">
        <v>6090.7</v>
      </c>
      <c r="F45" s="247">
        <v>7647.6823259999983</v>
      </c>
      <c r="G45" s="247">
        <v>7491.3</v>
      </c>
      <c r="H45" s="247">
        <v>5863</v>
      </c>
      <c r="I45" s="247">
        <v>6193.3</v>
      </c>
    </row>
    <row r="46" spans="1:9">
      <c r="A46" s="243"/>
      <c r="B46" s="244" t="s">
        <v>504</v>
      </c>
      <c r="C46" s="248">
        <v>421.8</v>
      </c>
      <c r="D46" s="248">
        <v>449.7</v>
      </c>
      <c r="E46" s="248">
        <v>440</v>
      </c>
      <c r="F46" s="248">
        <v>485.28383100000002</v>
      </c>
      <c r="G46" s="248">
        <v>526.70000000000005</v>
      </c>
      <c r="H46" s="248">
        <v>534.5</v>
      </c>
      <c r="I46" s="248">
        <v>554.29999999999995</v>
      </c>
    </row>
    <row r="47" spans="1:9">
      <c r="A47" s="245"/>
      <c r="B47" s="246" t="s">
        <v>505</v>
      </c>
      <c r="C47" s="247">
        <v>2135.3000000000002</v>
      </c>
      <c r="D47" s="247">
        <v>1629.8</v>
      </c>
      <c r="E47" s="247">
        <v>1242.9000000000001</v>
      </c>
      <c r="F47" s="247">
        <v>1076.803723</v>
      </c>
      <c r="G47" s="247">
        <v>1405.5</v>
      </c>
      <c r="H47" s="247">
        <v>1554.3</v>
      </c>
      <c r="I47" s="247">
        <v>1474.8</v>
      </c>
    </row>
    <row r="48" spans="1:9">
      <c r="A48" s="243"/>
      <c r="B48" s="244" t="s">
        <v>506</v>
      </c>
      <c r="C48" s="248">
        <v>82959.7</v>
      </c>
      <c r="D48" s="248">
        <v>96834.7</v>
      </c>
      <c r="E48" s="248">
        <v>105803.2</v>
      </c>
      <c r="F48" s="248">
        <v>108825.64054699997</v>
      </c>
      <c r="G48" s="248">
        <v>104336.8</v>
      </c>
      <c r="H48" s="248">
        <v>108170.1</v>
      </c>
      <c r="I48" s="248">
        <v>106023.1</v>
      </c>
    </row>
    <row r="49" spans="1:9">
      <c r="A49" s="245"/>
      <c r="B49" s="246" t="s">
        <v>507</v>
      </c>
      <c r="C49" s="247"/>
      <c r="D49" s="247"/>
      <c r="E49" s="247"/>
      <c r="F49" s="247"/>
      <c r="G49" s="247" t="s">
        <v>65</v>
      </c>
      <c r="H49" s="247" t="s">
        <v>65</v>
      </c>
      <c r="I49" s="247" t="s">
        <v>1193</v>
      </c>
    </row>
    <row r="50" spans="1:9">
      <c r="A50" s="243"/>
      <c r="B50" s="244" t="s">
        <v>508</v>
      </c>
      <c r="C50" s="248">
        <v>476840.6</v>
      </c>
      <c r="D50" s="248">
        <v>493707.1</v>
      </c>
      <c r="E50" s="248">
        <v>509212.8</v>
      </c>
      <c r="F50" s="248">
        <v>517035.58965399978</v>
      </c>
      <c r="G50" s="248">
        <v>503524.4</v>
      </c>
      <c r="H50" s="248">
        <v>504864.3</v>
      </c>
      <c r="I50" s="248">
        <v>512955.3</v>
      </c>
    </row>
    <row r="51" spans="1:9">
      <c r="A51" s="245"/>
      <c r="B51" s="246" t="s">
        <v>509</v>
      </c>
      <c r="C51" s="247">
        <v>4156.3</v>
      </c>
      <c r="D51" s="247">
        <v>6046.4</v>
      </c>
      <c r="E51" s="247">
        <v>5708.6</v>
      </c>
      <c r="F51" s="247">
        <v>5765.0238820000004</v>
      </c>
      <c r="G51" s="247">
        <v>5637.1</v>
      </c>
      <c r="H51" s="247">
        <v>5563.6</v>
      </c>
      <c r="I51" s="247">
        <v>5479.3</v>
      </c>
    </row>
    <row r="52" spans="1:9">
      <c r="A52" s="243"/>
      <c r="B52" s="244" t="s">
        <v>510</v>
      </c>
      <c r="C52" s="248">
        <v>400</v>
      </c>
      <c r="D52" s="248">
        <v>642.5</v>
      </c>
      <c r="E52" s="248">
        <v>540.4</v>
      </c>
      <c r="F52" s="248">
        <v>445.778954</v>
      </c>
      <c r="G52" s="248">
        <v>375.4</v>
      </c>
      <c r="H52" s="248">
        <v>369.2</v>
      </c>
      <c r="I52" s="248">
        <v>356.4</v>
      </c>
    </row>
    <row r="53" spans="1:9">
      <c r="A53" s="245"/>
      <c r="B53" s="246" t="s">
        <v>511</v>
      </c>
      <c r="C53" s="247"/>
      <c r="D53" s="247"/>
      <c r="E53" s="247"/>
      <c r="F53" s="247"/>
      <c r="G53" s="247" t="s">
        <v>65</v>
      </c>
      <c r="H53" s="247" t="s">
        <v>65</v>
      </c>
      <c r="I53" s="247" t="s">
        <v>1193</v>
      </c>
    </row>
    <row r="54" spans="1:9">
      <c r="A54" s="243"/>
      <c r="B54" s="244" t="s">
        <v>512</v>
      </c>
      <c r="C54" s="248">
        <v>547.5</v>
      </c>
      <c r="D54" s="248">
        <v>599.9</v>
      </c>
      <c r="E54" s="248">
        <v>724.5</v>
      </c>
      <c r="F54" s="248">
        <v>694.47032900000011</v>
      </c>
      <c r="G54" s="248">
        <v>679.3</v>
      </c>
      <c r="H54" s="248">
        <v>654.70000000000005</v>
      </c>
      <c r="I54" s="248">
        <v>589.4</v>
      </c>
    </row>
    <row r="55" spans="1:9">
      <c r="A55" s="245"/>
      <c r="B55" s="246" t="s">
        <v>513</v>
      </c>
      <c r="C55" s="247">
        <v>1328.7</v>
      </c>
      <c r="D55" s="247">
        <v>1197.0999999999999</v>
      </c>
      <c r="E55" s="247">
        <v>1071.8</v>
      </c>
      <c r="F55" s="247">
        <v>943.65683799999999</v>
      </c>
      <c r="G55" s="247">
        <v>834.5</v>
      </c>
      <c r="H55" s="247">
        <v>789.8</v>
      </c>
      <c r="I55" s="247">
        <v>660</v>
      </c>
    </row>
    <row r="56" spans="1:9">
      <c r="A56" s="243"/>
      <c r="B56" s="244" t="s">
        <v>514</v>
      </c>
      <c r="C56" s="248">
        <v>150.80000000000001</v>
      </c>
      <c r="D56" s="248">
        <v>148.5</v>
      </c>
      <c r="E56" s="248">
        <v>152.5</v>
      </c>
      <c r="F56" s="248">
        <v>160.32467599999998</v>
      </c>
      <c r="G56" s="248">
        <v>166.5</v>
      </c>
      <c r="H56" s="248">
        <v>187.6</v>
      </c>
      <c r="I56" s="248">
        <v>201</v>
      </c>
    </row>
    <row r="57" spans="1:9">
      <c r="A57" s="245"/>
      <c r="B57" s="246" t="s">
        <v>515</v>
      </c>
      <c r="C57" s="247" t="s">
        <v>5</v>
      </c>
      <c r="D57" s="247" t="s">
        <v>5</v>
      </c>
      <c r="E57" s="247">
        <v>0.3</v>
      </c>
      <c r="F57" s="247">
        <v>0.3</v>
      </c>
      <c r="G57" s="247">
        <v>0.7</v>
      </c>
      <c r="H57" s="247">
        <v>0.7</v>
      </c>
      <c r="I57" s="247">
        <v>1.5</v>
      </c>
    </row>
    <row r="58" spans="1:9">
      <c r="A58" s="243"/>
      <c r="B58" s="244" t="s">
        <v>516</v>
      </c>
      <c r="C58" s="248">
        <v>350.8</v>
      </c>
      <c r="D58" s="248">
        <v>374.5</v>
      </c>
      <c r="E58" s="248">
        <v>410.4</v>
      </c>
      <c r="F58" s="248">
        <v>431.00638400000003</v>
      </c>
      <c r="G58" s="248">
        <v>925.7</v>
      </c>
      <c r="H58" s="248">
        <v>594.9</v>
      </c>
      <c r="I58" s="248">
        <v>823.3</v>
      </c>
    </row>
    <row r="59" spans="1:9">
      <c r="A59" s="245"/>
      <c r="B59" s="246" t="s">
        <v>517</v>
      </c>
      <c r="C59" s="247">
        <v>284.3</v>
      </c>
      <c r="D59" s="247">
        <v>169.4</v>
      </c>
      <c r="E59" s="247">
        <v>192.4</v>
      </c>
      <c r="F59" s="247">
        <v>230.62840600000001</v>
      </c>
      <c r="G59" s="247">
        <v>318.10000000000002</v>
      </c>
      <c r="H59" s="247">
        <v>70.5</v>
      </c>
      <c r="I59" s="247">
        <v>166.7</v>
      </c>
    </row>
    <row r="60" spans="1:9">
      <c r="A60" s="243" t="s">
        <v>112</v>
      </c>
      <c r="B60" s="244" t="s">
        <v>113</v>
      </c>
      <c r="C60" s="248">
        <v>5529.2</v>
      </c>
      <c r="D60" s="248">
        <v>4635.3</v>
      </c>
      <c r="E60" s="248">
        <v>4240.6000000000004</v>
      </c>
      <c r="F60" s="248">
        <v>5250.4673059999986</v>
      </c>
      <c r="G60" s="248">
        <v>5136.6000000000004</v>
      </c>
      <c r="H60" s="248">
        <v>6743.9</v>
      </c>
      <c r="I60" s="248">
        <v>8167.3</v>
      </c>
    </row>
    <row r="61" spans="1:9" ht="35.35">
      <c r="A61" s="56" t="s">
        <v>114</v>
      </c>
      <c r="B61" s="79" t="s">
        <v>518</v>
      </c>
      <c r="C61" s="174"/>
      <c r="D61" s="174"/>
      <c r="E61" s="174"/>
      <c r="F61" s="174"/>
      <c r="G61" s="174"/>
      <c r="H61" s="174" t="s">
        <v>65</v>
      </c>
      <c r="I61" s="174" t="s">
        <v>1193</v>
      </c>
    </row>
    <row r="62" spans="1:9" ht="23.6">
      <c r="A62" s="243" t="s">
        <v>387</v>
      </c>
      <c r="B62" s="244" t="s">
        <v>388</v>
      </c>
      <c r="C62" s="248">
        <v>136183.1</v>
      </c>
      <c r="D62" s="248">
        <v>160705.4</v>
      </c>
      <c r="E62" s="248">
        <v>176927</v>
      </c>
      <c r="F62" s="248">
        <v>211445.65280099996</v>
      </c>
      <c r="G62" s="248">
        <v>186278.39999999999</v>
      </c>
      <c r="H62" s="248">
        <v>235813</v>
      </c>
      <c r="I62" s="248">
        <v>254137.4</v>
      </c>
    </row>
    <row r="63" spans="1:9">
      <c r="A63" s="245" t="s">
        <v>389</v>
      </c>
      <c r="B63" s="246" t="s">
        <v>115</v>
      </c>
      <c r="C63" s="247">
        <v>16068.7</v>
      </c>
      <c r="D63" s="247">
        <v>18709.099999999999</v>
      </c>
      <c r="E63" s="247">
        <v>19558.599999999999</v>
      </c>
      <c r="F63" s="247">
        <v>21468.546788999996</v>
      </c>
      <c r="G63" s="247">
        <v>20853.400000000001</v>
      </c>
      <c r="H63" s="247">
        <v>24855.4</v>
      </c>
      <c r="I63" s="247">
        <v>28265.1</v>
      </c>
    </row>
    <row r="64" spans="1:9">
      <c r="A64" s="55" t="s">
        <v>116</v>
      </c>
      <c r="B64" s="77" t="s">
        <v>399</v>
      </c>
      <c r="C64" s="248"/>
      <c r="D64" s="248"/>
      <c r="E64" s="248"/>
      <c r="F64" s="248"/>
      <c r="H64" s="162" t="s">
        <v>65</v>
      </c>
      <c r="I64" s="162" t="s">
        <v>1193</v>
      </c>
    </row>
    <row r="65" spans="1:9">
      <c r="A65" s="245" t="s">
        <v>117</v>
      </c>
      <c r="B65" s="246" t="s">
        <v>390</v>
      </c>
      <c r="C65" s="247"/>
      <c r="D65" s="247"/>
      <c r="E65" s="247"/>
      <c r="F65" s="247"/>
      <c r="G65" s="247"/>
      <c r="H65" s="247" t="s">
        <v>65</v>
      </c>
      <c r="I65" s="247" t="s">
        <v>1193</v>
      </c>
    </row>
    <row r="66" spans="1:9">
      <c r="A66" s="243"/>
      <c r="B66" s="244" t="s">
        <v>519</v>
      </c>
      <c r="C66" s="248">
        <v>1637.6</v>
      </c>
      <c r="D66" s="248">
        <v>1711.8</v>
      </c>
      <c r="E66" s="248">
        <v>1825</v>
      </c>
      <c r="F66" s="248">
        <v>1997.9973009999999</v>
      </c>
      <c r="G66" s="248">
        <v>2254.9</v>
      </c>
      <c r="H66" s="248">
        <v>2696.6</v>
      </c>
      <c r="I66" s="248">
        <v>2940.8</v>
      </c>
    </row>
    <row r="67" spans="1:9">
      <c r="A67" s="245"/>
      <c r="B67" s="246" t="s">
        <v>520</v>
      </c>
      <c r="C67" s="247">
        <v>4785.2</v>
      </c>
      <c r="D67" s="247">
        <v>4821.2</v>
      </c>
      <c r="E67" s="247">
        <v>5465.7</v>
      </c>
      <c r="F67" s="247">
        <v>7126.2422509999979</v>
      </c>
      <c r="G67" s="247">
        <v>7461.6</v>
      </c>
      <c r="H67" s="247">
        <v>12290.7</v>
      </c>
      <c r="I67" s="247">
        <v>11041.5</v>
      </c>
    </row>
    <row r="68" spans="1:9">
      <c r="A68" s="243"/>
      <c r="B68" s="244" t="s">
        <v>521</v>
      </c>
      <c r="C68" s="248">
        <v>0.2</v>
      </c>
      <c r="D68" s="248">
        <v>0.1</v>
      </c>
      <c r="E68" s="248">
        <v>0.2</v>
      </c>
      <c r="F68" s="248">
        <v>0.66134000000000004</v>
      </c>
      <c r="G68" s="248">
        <v>0.8</v>
      </c>
      <c r="H68" s="248">
        <v>1.2</v>
      </c>
      <c r="I68" s="248">
        <v>8.6999999999999993</v>
      </c>
    </row>
    <row r="69" spans="1:9">
      <c r="A69" s="245"/>
      <c r="B69" s="246" t="s">
        <v>148</v>
      </c>
      <c r="C69" s="247">
        <v>4.9000000000000004</v>
      </c>
      <c r="D69" s="247">
        <v>5.9</v>
      </c>
      <c r="E69" s="247">
        <v>7.9</v>
      </c>
      <c r="F69" s="247">
        <v>10.489362999999999</v>
      </c>
      <c r="G69" s="247">
        <v>14</v>
      </c>
      <c r="H69" s="247">
        <v>18.100000000000001</v>
      </c>
      <c r="I69" s="247">
        <v>22.2</v>
      </c>
    </row>
    <row r="70" spans="1:9">
      <c r="A70" s="243" t="s">
        <v>119</v>
      </c>
      <c r="B70" s="244" t="s">
        <v>391</v>
      </c>
      <c r="C70" s="248"/>
      <c r="D70" s="248"/>
      <c r="E70" s="248"/>
      <c r="F70" s="248"/>
      <c r="G70" s="248" t="s">
        <v>65</v>
      </c>
      <c r="H70" s="248" t="s">
        <v>65</v>
      </c>
      <c r="I70" s="248" t="s">
        <v>1193</v>
      </c>
    </row>
    <row r="71" spans="1:9">
      <c r="A71" s="245"/>
      <c r="B71" s="246" t="s">
        <v>149</v>
      </c>
      <c r="C71" s="247">
        <v>5505.5</v>
      </c>
      <c r="D71" s="247">
        <v>5087.8</v>
      </c>
      <c r="E71" s="247">
        <v>3377.4</v>
      </c>
      <c r="F71" s="247">
        <v>2897.0488640000003</v>
      </c>
      <c r="G71" s="247">
        <v>2475.6</v>
      </c>
      <c r="H71" s="247">
        <v>2180.6</v>
      </c>
      <c r="I71" s="247">
        <v>2102.9</v>
      </c>
    </row>
    <row r="72" spans="1:9">
      <c r="A72" s="243"/>
      <c r="B72" s="244" t="s">
        <v>150</v>
      </c>
      <c r="C72" s="248">
        <v>40.4</v>
      </c>
      <c r="D72" s="248">
        <v>40.4</v>
      </c>
      <c r="E72" s="248">
        <v>45.3</v>
      </c>
      <c r="F72" s="248">
        <v>46.899023999999997</v>
      </c>
      <c r="G72" s="248">
        <v>52.9</v>
      </c>
      <c r="H72" s="248">
        <v>37.200000000000003</v>
      </c>
      <c r="I72" s="248">
        <v>50.4</v>
      </c>
    </row>
    <row r="73" spans="1:9">
      <c r="A73" s="245"/>
      <c r="B73" s="246" t="s">
        <v>522</v>
      </c>
      <c r="C73" s="247">
        <v>633.79999999999995</v>
      </c>
      <c r="D73" s="247">
        <v>649.6</v>
      </c>
      <c r="E73" s="247">
        <v>687.7</v>
      </c>
      <c r="F73" s="247">
        <v>658.04485700000032</v>
      </c>
      <c r="G73" s="247">
        <v>382.9</v>
      </c>
      <c r="H73" s="247">
        <v>492.6</v>
      </c>
      <c r="I73" s="247">
        <v>409.4</v>
      </c>
    </row>
    <row r="74" spans="1:9">
      <c r="A74" s="243"/>
      <c r="B74" s="244" t="s">
        <v>151</v>
      </c>
      <c r="C74" s="248">
        <v>2.8</v>
      </c>
      <c r="D74" s="248">
        <v>3.5</v>
      </c>
      <c r="E74" s="248">
        <v>4.7</v>
      </c>
      <c r="F74" s="248">
        <v>4.1438160000000011</v>
      </c>
      <c r="G74" s="248">
        <v>1.7</v>
      </c>
      <c r="H74" s="248">
        <v>1.6</v>
      </c>
      <c r="I74" s="248">
        <v>3.2</v>
      </c>
    </row>
    <row r="75" spans="1:9">
      <c r="A75" s="245"/>
      <c r="B75" s="246" t="s">
        <v>152</v>
      </c>
      <c r="C75" s="247">
        <v>7.1</v>
      </c>
      <c r="D75" s="247">
        <v>7.8</v>
      </c>
      <c r="E75" s="552">
        <v>4</v>
      </c>
      <c r="F75" s="247">
        <v>3.5337730000000001</v>
      </c>
      <c r="G75" s="247">
        <v>10.1</v>
      </c>
      <c r="H75" s="247">
        <v>8.5</v>
      </c>
      <c r="I75" s="247">
        <v>7.4</v>
      </c>
    </row>
    <row r="76" spans="1:9" ht="23.6">
      <c r="A76" s="243"/>
      <c r="B76" s="244" t="s">
        <v>523</v>
      </c>
      <c r="C76" s="248">
        <v>108.5</v>
      </c>
      <c r="D76" s="248">
        <v>80.5</v>
      </c>
      <c r="E76" s="248">
        <v>52.3</v>
      </c>
      <c r="F76" s="248">
        <v>46.785651999999999</v>
      </c>
      <c r="G76" s="248">
        <v>24.6</v>
      </c>
      <c r="H76" s="248">
        <v>21.7</v>
      </c>
      <c r="I76" s="248">
        <v>19.8</v>
      </c>
    </row>
    <row r="77" spans="1:9">
      <c r="A77" s="56" t="s">
        <v>121</v>
      </c>
      <c r="B77" s="79" t="s">
        <v>122</v>
      </c>
      <c r="C77" s="174"/>
      <c r="D77" s="174"/>
      <c r="E77" s="174"/>
      <c r="F77" s="174"/>
      <c r="G77" s="174"/>
      <c r="H77" s="174" t="s">
        <v>65</v>
      </c>
      <c r="I77" s="174" t="s">
        <v>1193</v>
      </c>
    </row>
    <row r="78" spans="1:9">
      <c r="A78" s="243" t="s">
        <v>107</v>
      </c>
      <c r="B78" s="244" t="s">
        <v>524</v>
      </c>
      <c r="C78" s="171"/>
      <c r="D78" s="241"/>
      <c r="E78" s="241"/>
      <c r="F78" s="241"/>
      <c r="G78" s="241"/>
      <c r="H78" s="241" t="s">
        <v>65</v>
      </c>
      <c r="I78" s="241" t="s">
        <v>1193</v>
      </c>
    </row>
    <row r="79" spans="1:9">
      <c r="A79" s="245"/>
      <c r="B79" s="246" t="s">
        <v>525</v>
      </c>
      <c r="C79" s="174"/>
      <c r="D79" s="174"/>
      <c r="E79" s="174"/>
      <c r="F79" s="174"/>
      <c r="G79" s="174"/>
      <c r="H79" s="174" t="s">
        <v>65</v>
      </c>
      <c r="I79" s="174" t="s">
        <v>1193</v>
      </c>
    </row>
    <row r="80" spans="1:9">
      <c r="A80" s="243"/>
      <c r="B80" s="244" t="s">
        <v>526</v>
      </c>
      <c r="C80" s="248">
        <v>3919.2</v>
      </c>
      <c r="D80" s="248">
        <v>4148.5</v>
      </c>
      <c r="E80" s="248">
        <v>3822.5</v>
      </c>
      <c r="F80" s="248">
        <v>3552.5864529999999</v>
      </c>
      <c r="G80" s="248">
        <v>4001.8</v>
      </c>
      <c r="H80" s="248">
        <v>4525.1000000000004</v>
      </c>
      <c r="I80" s="248">
        <v>4560.6000000000004</v>
      </c>
    </row>
    <row r="81" spans="1:9">
      <c r="A81" s="245"/>
      <c r="B81" s="246" t="s">
        <v>527</v>
      </c>
      <c r="C81" s="247">
        <v>226.9</v>
      </c>
      <c r="D81" s="247">
        <v>334.4</v>
      </c>
      <c r="E81" s="247">
        <v>292.8</v>
      </c>
      <c r="F81" s="247">
        <v>183.76852299999999</v>
      </c>
      <c r="G81" s="247">
        <v>169.9</v>
      </c>
      <c r="H81" s="247">
        <v>206.5</v>
      </c>
      <c r="I81" s="247">
        <v>187.1</v>
      </c>
    </row>
    <row r="82" spans="1:9">
      <c r="A82" s="243"/>
      <c r="B82" s="244" t="s">
        <v>528</v>
      </c>
      <c r="C82" s="248">
        <v>3834.2</v>
      </c>
      <c r="D82" s="241">
        <v>4026.9</v>
      </c>
      <c r="E82" s="553">
        <v>3791.4</v>
      </c>
      <c r="F82" s="248">
        <v>3686.214528</v>
      </c>
      <c r="G82" s="248">
        <v>3751.4</v>
      </c>
      <c r="H82" s="248">
        <v>3896.1</v>
      </c>
      <c r="I82" s="248">
        <v>3901.2</v>
      </c>
    </row>
    <row r="83" spans="1:9">
      <c r="A83" s="245"/>
      <c r="B83" s="246" t="s">
        <v>529</v>
      </c>
      <c r="C83" s="247">
        <v>420.9</v>
      </c>
      <c r="D83" s="247">
        <v>547.6</v>
      </c>
      <c r="E83" s="247">
        <v>378.5</v>
      </c>
      <c r="F83" s="247">
        <v>401.09224199999994</v>
      </c>
      <c r="G83" s="247">
        <v>403.7</v>
      </c>
      <c r="H83" s="247">
        <v>431.8</v>
      </c>
      <c r="I83" s="247">
        <v>418.3</v>
      </c>
    </row>
    <row r="84" spans="1:9">
      <c r="A84" s="243"/>
      <c r="B84" s="244" t="s">
        <v>530</v>
      </c>
      <c r="C84" s="248">
        <v>576.70000000000005</v>
      </c>
      <c r="D84" s="248">
        <v>586.6</v>
      </c>
      <c r="E84" s="248">
        <v>626.29999999999995</v>
      </c>
      <c r="F84" s="248">
        <v>577.8852710000001</v>
      </c>
      <c r="G84" s="248">
        <v>603.5</v>
      </c>
      <c r="H84" s="248">
        <v>674.4</v>
      </c>
      <c r="I84" s="248">
        <v>694.4</v>
      </c>
    </row>
    <row r="85" spans="1:9">
      <c r="A85" s="245" t="s">
        <v>119</v>
      </c>
      <c r="B85" s="246" t="s">
        <v>392</v>
      </c>
      <c r="C85" s="247"/>
      <c r="D85" s="247"/>
      <c r="E85" s="247"/>
      <c r="F85" s="247"/>
      <c r="G85" s="247" t="s">
        <v>65</v>
      </c>
      <c r="H85" s="247" t="s">
        <v>65</v>
      </c>
      <c r="I85" s="247" t="s">
        <v>1193</v>
      </c>
    </row>
    <row r="86" spans="1:9">
      <c r="A86" s="243"/>
      <c r="B86" s="244" t="s">
        <v>531</v>
      </c>
      <c r="C86" s="248">
        <v>1245.8</v>
      </c>
      <c r="D86" s="248">
        <v>1467.2</v>
      </c>
      <c r="E86" s="248">
        <v>1386.7</v>
      </c>
      <c r="F86" s="248">
        <v>1536.2420070000003</v>
      </c>
      <c r="G86" s="248">
        <v>1489.2</v>
      </c>
      <c r="H86" s="248">
        <v>2442.5</v>
      </c>
      <c r="I86" s="248">
        <v>2563.6999999999998</v>
      </c>
    </row>
    <row r="87" spans="1:9">
      <c r="A87" s="245"/>
      <c r="B87" s="246" t="s">
        <v>532</v>
      </c>
      <c r="C87" s="247">
        <v>48.4</v>
      </c>
      <c r="D87" s="247">
        <v>54.9</v>
      </c>
      <c r="E87" s="247">
        <v>63.8</v>
      </c>
      <c r="F87" s="247">
        <v>69.003259</v>
      </c>
      <c r="G87" s="247">
        <v>114.3</v>
      </c>
      <c r="H87" s="247">
        <v>147.9</v>
      </c>
      <c r="I87" s="247">
        <v>116.4</v>
      </c>
    </row>
    <row r="88" spans="1:9">
      <c r="A88" s="243" t="s">
        <v>110</v>
      </c>
      <c r="B88" s="244" t="s">
        <v>123</v>
      </c>
      <c r="C88" s="248">
        <v>21001.5</v>
      </c>
      <c r="D88" s="248">
        <v>22798.3</v>
      </c>
      <c r="E88" s="248">
        <v>24111.9</v>
      </c>
      <c r="F88" s="248">
        <v>25395.889730000006</v>
      </c>
      <c r="G88" s="248">
        <v>29123.3</v>
      </c>
      <c r="H88" s="248">
        <v>31659</v>
      </c>
      <c r="I88" s="248">
        <v>29355.599999999999</v>
      </c>
    </row>
    <row r="89" spans="1:9">
      <c r="A89" s="56" t="s">
        <v>124</v>
      </c>
      <c r="B89" s="79" t="s">
        <v>125</v>
      </c>
      <c r="C89" s="174"/>
      <c r="D89" s="174"/>
      <c r="E89" s="174"/>
      <c r="F89" s="174"/>
      <c r="G89" s="174" t="s">
        <v>65</v>
      </c>
      <c r="H89" s="174" t="s">
        <v>65</v>
      </c>
      <c r="I89" s="174" t="s">
        <v>1193</v>
      </c>
    </row>
    <row r="90" spans="1:9">
      <c r="A90" s="243" t="s">
        <v>107</v>
      </c>
      <c r="B90" s="244" t="s">
        <v>126</v>
      </c>
      <c r="C90" s="171"/>
      <c r="D90" s="241"/>
      <c r="E90" s="241"/>
      <c r="F90" s="241"/>
      <c r="G90" s="162" t="s">
        <v>65</v>
      </c>
      <c r="H90" s="162" t="s">
        <v>65</v>
      </c>
      <c r="I90" s="162" t="s">
        <v>1193</v>
      </c>
    </row>
    <row r="91" spans="1:9">
      <c r="A91" s="245"/>
      <c r="B91" s="246" t="s">
        <v>533</v>
      </c>
      <c r="C91" s="247">
        <v>141.69999999999999</v>
      </c>
      <c r="D91" s="247">
        <v>143.30000000000001</v>
      </c>
      <c r="E91" s="247">
        <v>131.9</v>
      </c>
      <c r="F91" s="247">
        <v>126.33371000000001</v>
      </c>
      <c r="G91" s="247">
        <v>126.8</v>
      </c>
      <c r="H91" s="247">
        <v>123</v>
      </c>
      <c r="I91" s="247">
        <v>122.8</v>
      </c>
    </row>
    <row r="92" spans="1:9">
      <c r="A92" s="243"/>
      <c r="B92" s="244" t="s">
        <v>534</v>
      </c>
      <c r="C92" s="248">
        <v>2.2000000000000002</v>
      </c>
      <c r="D92" s="248">
        <v>2.1</v>
      </c>
      <c r="E92" s="248">
        <v>1.7</v>
      </c>
      <c r="F92" s="248">
        <v>3.6842320000000006</v>
      </c>
      <c r="G92" s="248">
        <v>6.2</v>
      </c>
      <c r="H92" s="248">
        <v>6.6</v>
      </c>
      <c r="I92" s="248">
        <v>5.3</v>
      </c>
    </row>
    <row r="93" spans="1:9">
      <c r="A93" s="245"/>
      <c r="B93" s="246" t="s">
        <v>535</v>
      </c>
      <c r="C93" s="247">
        <v>57.3</v>
      </c>
      <c r="D93" s="247">
        <v>50.5</v>
      </c>
      <c r="E93" s="247">
        <v>43.6</v>
      </c>
      <c r="F93" s="247">
        <v>33.715432000000007</v>
      </c>
      <c r="G93" s="247">
        <v>33.4</v>
      </c>
      <c r="H93" s="247">
        <v>37.6</v>
      </c>
      <c r="I93" s="247">
        <v>45.9</v>
      </c>
    </row>
    <row r="94" spans="1:9">
      <c r="A94" s="243"/>
      <c r="B94" s="244" t="s">
        <v>536</v>
      </c>
      <c r="C94" s="248">
        <v>7.7</v>
      </c>
      <c r="D94" s="248">
        <v>7.5</v>
      </c>
      <c r="E94" s="248">
        <v>8.8000000000000007</v>
      </c>
      <c r="F94" s="248">
        <v>8.4448380000000007</v>
      </c>
      <c r="G94" s="248">
        <v>9.4</v>
      </c>
      <c r="H94" s="248">
        <v>9</v>
      </c>
      <c r="I94" s="248">
        <v>9.5</v>
      </c>
    </row>
    <row r="95" spans="1:9">
      <c r="A95" s="245" t="s">
        <v>109</v>
      </c>
      <c r="B95" s="246" t="s">
        <v>127</v>
      </c>
      <c r="C95" s="247"/>
      <c r="D95" s="247"/>
      <c r="E95" s="247"/>
      <c r="F95" s="247"/>
      <c r="G95" s="247"/>
      <c r="H95" s="247" t="s">
        <v>65</v>
      </c>
      <c r="I95" s="247" t="s">
        <v>1193</v>
      </c>
    </row>
    <row r="96" spans="1:9">
      <c r="A96" s="243"/>
      <c r="B96" s="244" t="s">
        <v>537</v>
      </c>
      <c r="C96" s="248">
        <v>8532.5</v>
      </c>
      <c r="D96" s="248">
        <v>7263.1</v>
      </c>
      <c r="E96" s="248">
        <v>8469.2999999999993</v>
      </c>
      <c r="F96" s="248">
        <v>11156.735610000005</v>
      </c>
      <c r="G96" s="248">
        <v>10422.5</v>
      </c>
      <c r="H96" s="248">
        <v>11323.9</v>
      </c>
      <c r="I96" s="248">
        <v>13879.5</v>
      </c>
    </row>
    <row r="97" spans="1:9">
      <c r="A97" s="245"/>
      <c r="B97" s="246" t="s">
        <v>538</v>
      </c>
      <c r="C97" s="247">
        <v>18.2</v>
      </c>
      <c r="D97" s="247">
        <v>21.4</v>
      </c>
      <c r="E97" s="247">
        <v>18.5</v>
      </c>
      <c r="F97" s="247">
        <v>10.359044000000001</v>
      </c>
      <c r="G97" s="247">
        <v>17.100000000000001</v>
      </c>
      <c r="H97" s="247">
        <v>20.8</v>
      </c>
      <c r="I97" s="247">
        <v>12.5</v>
      </c>
    </row>
    <row r="98" spans="1:9">
      <c r="A98" s="245" t="s">
        <v>112</v>
      </c>
      <c r="B98" s="246" t="s">
        <v>128</v>
      </c>
      <c r="C98" s="250"/>
      <c r="D98" s="250"/>
      <c r="E98" s="250"/>
      <c r="F98" s="250"/>
      <c r="G98" s="250" t="s">
        <v>65</v>
      </c>
      <c r="H98" s="250" t="s">
        <v>65</v>
      </c>
      <c r="I98" s="250" t="s">
        <v>1193</v>
      </c>
    </row>
    <row r="99" spans="1:9">
      <c r="A99" s="243"/>
      <c r="B99" s="244" t="s">
        <v>539</v>
      </c>
      <c r="C99" s="248">
        <v>6</v>
      </c>
      <c r="D99" s="248">
        <v>6.8</v>
      </c>
      <c r="E99" s="248">
        <v>7.2</v>
      </c>
      <c r="F99" s="248">
        <v>6.2610069999999993</v>
      </c>
      <c r="G99" s="248">
        <v>7.7</v>
      </c>
      <c r="H99" s="248">
        <v>7.3</v>
      </c>
      <c r="I99" s="248">
        <v>7.1</v>
      </c>
    </row>
    <row r="100" spans="1:9">
      <c r="A100" s="245"/>
      <c r="B100" s="246" t="s">
        <v>540</v>
      </c>
      <c r="C100" s="247">
        <v>4368.6000000000004</v>
      </c>
      <c r="D100" s="247">
        <v>5001.7</v>
      </c>
      <c r="E100" s="247">
        <v>4762.6000000000004</v>
      </c>
      <c r="F100" s="247">
        <v>4622.6199299999998</v>
      </c>
      <c r="G100" s="247">
        <v>5032.7</v>
      </c>
      <c r="H100" s="247">
        <v>4444.2</v>
      </c>
      <c r="I100" s="247">
        <v>4730.8</v>
      </c>
    </row>
    <row r="101" spans="1:9">
      <c r="A101" s="55" t="s">
        <v>129</v>
      </c>
      <c r="B101" s="77" t="s">
        <v>393</v>
      </c>
      <c r="C101" s="248"/>
      <c r="D101" s="248"/>
      <c r="E101" s="248"/>
      <c r="F101" s="248"/>
      <c r="G101" s="248" t="s">
        <v>65</v>
      </c>
      <c r="H101" s="248" t="s">
        <v>65</v>
      </c>
      <c r="I101" s="248" t="s">
        <v>1193</v>
      </c>
    </row>
    <row r="102" spans="1:9">
      <c r="A102" s="245"/>
      <c r="B102" s="246" t="s">
        <v>541</v>
      </c>
      <c r="C102" s="247">
        <v>5370.8</v>
      </c>
      <c r="D102" s="247">
        <v>5336.6</v>
      </c>
      <c r="E102" s="247">
        <v>5102</v>
      </c>
      <c r="F102" s="247">
        <v>4874.7702540000009</v>
      </c>
      <c r="G102" s="247">
        <v>4755.2</v>
      </c>
      <c r="H102" s="247">
        <v>4970.3</v>
      </c>
      <c r="I102" s="247">
        <v>5423.6</v>
      </c>
    </row>
    <row r="103" spans="1:9">
      <c r="A103" s="243"/>
      <c r="B103" s="244" t="s">
        <v>542</v>
      </c>
      <c r="C103" s="248">
        <v>12.7</v>
      </c>
      <c r="D103" s="248">
        <v>18.600000000000001</v>
      </c>
      <c r="E103" s="248">
        <v>27</v>
      </c>
      <c r="F103" s="248">
        <v>35.170598000000012</v>
      </c>
      <c r="G103" s="248">
        <v>35.1</v>
      </c>
      <c r="H103" s="248">
        <v>35.9</v>
      </c>
      <c r="I103" s="248">
        <v>34.299999999999997</v>
      </c>
    </row>
    <row r="104" spans="1:9">
      <c r="A104" s="245"/>
      <c r="B104" s="246" t="s">
        <v>543</v>
      </c>
      <c r="C104" s="247">
        <v>277.7</v>
      </c>
      <c r="D104" s="247">
        <v>259.89999999999998</v>
      </c>
      <c r="E104" s="552">
        <v>284.60000000000002</v>
      </c>
      <c r="F104" s="247">
        <v>350.81037000000026</v>
      </c>
      <c r="G104" s="247">
        <v>322.39999999999998</v>
      </c>
      <c r="H104" s="247">
        <v>354.5</v>
      </c>
      <c r="I104" s="247">
        <v>379.1</v>
      </c>
    </row>
    <row r="105" spans="1:9">
      <c r="A105" s="243"/>
      <c r="B105" s="111" t="s">
        <v>544</v>
      </c>
      <c r="C105" s="150">
        <v>867784</v>
      </c>
      <c r="D105" s="150">
        <v>926658</v>
      </c>
      <c r="E105" s="150">
        <v>966822.84396099998</v>
      </c>
      <c r="F105" s="150">
        <v>1022751.7442920002</v>
      </c>
      <c r="G105" s="150">
        <v>983613.4</v>
      </c>
      <c r="H105" s="150">
        <v>1050637</v>
      </c>
      <c r="I105" s="150">
        <v>1089212.6000000001</v>
      </c>
    </row>
    <row r="106" spans="1:9">
      <c r="A106" s="2026" t="s">
        <v>130</v>
      </c>
      <c r="B106" s="1965"/>
      <c r="C106" s="1965"/>
      <c r="D106" s="1965"/>
      <c r="E106" s="1965"/>
      <c r="F106" s="1965"/>
      <c r="G106" s="1965"/>
      <c r="H106" s="1965"/>
      <c r="I106" s="1965"/>
    </row>
    <row r="107" spans="1:9">
      <c r="A107" s="55" t="s">
        <v>103</v>
      </c>
      <c r="B107" s="77" t="s">
        <v>131</v>
      </c>
      <c r="C107" s="268"/>
      <c r="D107" s="268"/>
      <c r="E107" s="268"/>
      <c r="F107" s="268"/>
      <c r="G107" s="268"/>
      <c r="H107" s="268"/>
      <c r="I107" s="268"/>
    </row>
    <row r="108" spans="1:9">
      <c r="A108" s="245" t="s">
        <v>107</v>
      </c>
      <c r="B108" s="246" t="s">
        <v>132</v>
      </c>
      <c r="C108" s="247">
        <v>15335.5</v>
      </c>
      <c r="D108" s="247">
        <v>15951.5</v>
      </c>
      <c r="E108" s="247">
        <v>16219.9</v>
      </c>
      <c r="F108" s="247">
        <v>16219.891311000001</v>
      </c>
      <c r="G108" s="247">
        <v>15993.1</v>
      </c>
      <c r="H108" s="247">
        <v>15503</v>
      </c>
      <c r="I108" s="247">
        <v>16710.400000000001</v>
      </c>
    </row>
    <row r="109" spans="1:9">
      <c r="A109" s="243" t="s">
        <v>109</v>
      </c>
      <c r="B109" s="244" t="s">
        <v>133</v>
      </c>
      <c r="C109" s="248">
        <v>19327.8</v>
      </c>
      <c r="D109" s="248">
        <v>18297.400000000001</v>
      </c>
      <c r="E109" s="248">
        <v>17230.599999999999</v>
      </c>
      <c r="F109" s="248">
        <v>17188.702555</v>
      </c>
      <c r="G109" s="248">
        <v>16547.099999999999</v>
      </c>
      <c r="H109" s="248">
        <v>14858.4</v>
      </c>
      <c r="I109" s="248">
        <v>15580.2</v>
      </c>
    </row>
    <row r="110" spans="1:9">
      <c r="A110" s="245" t="s">
        <v>110</v>
      </c>
      <c r="B110" s="246" t="s">
        <v>134</v>
      </c>
      <c r="C110" s="247">
        <v>2903.3</v>
      </c>
      <c r="D110" s="247">
        <v>2903.3</v>
      </c>
      <c r="E110" s="247">
        <v>2912.3</v>
      </c>
      <c r="F110" s="247">
        <v>2912.3262540000001</v>
      </c>
      <c r="G110" s="247">
        <v>2912.3</v>
      </c>
      <c r="H110" s="247">
        <v>2877.2</v>
      </c>
      <c r="I110" s="247">
        <v>2877.3</v>
      </c>
    </row>
    <row r="111" spans="1:9">
      <c r="A111" s="243" t="s">
        <v>135</v>
      </c>
      <c r="B111" s="244" t="s">
        <v>136</v>
      </c>
      <c r="C111" s="248">
        <v>2686.5</v>
      </c>
      <c r="D111" s="248">
        <v>2744.7</v>
      </c>
      <c r="E111" s="248">
        <v>2897.2</v>
      </c>
      <c r="F111" s="248">
        <v>2767.6937200000007</v>
      </c>
      <c r="G111" s="248">
        <v>2808</v>
      </c>
      <c r="H111" s="248">
        <v>2651.6</v>
      </c>
      <c r="I111" s="248">
        <v>2940.8</v>
      </c>
    </row>
    <row r="112" spans="1:9">
      <c r="A112" s="245" t="s">
        <v>137</v>
      </c>
      <c r="B112" s="246" t="s">
        <v>138</v>
      </c>
      <c r="C112" s="247">
        <v>115.3</v>
      </c>
      <c r="D112" s="247">
        <v>80.7</v>
      </c>
      <c r="E112" s="247">
        <v>86.6</v>
      </c>
      <c r="F112" s="247">
        <v>96.55099700000001</v>
      </c>
      <c r="G112" s="247">
        <v>108.5</v>
      </c>
      <c r="H112" s="247">
        <v>111.8</v>
      </c>
      <c r="I112" s="247">
        <v>124.7</v>
      </c>
    </row>
    <row r="113" spans="1:9">
      <c r="A113" s="243" t="s">
        <v>139</v>
      </c>
      <c r="B113" s="244" t="s">
        <v>545</v>
      </c>
      <c r="C113" s="248">
        <v>6.3</v>
      </c>
      <c r="D113" s="248">
        <v>4.8</v>
      </c>
      <c r="E113" s="248">
        <v>4.5999999999999996</v>
      </c>
      <c r="F113" s="248">
        <v>6.9123220000000023</v>
      </c>
      <c r="G113" s="248">
        <v>8.8000000000000007</v>
      </c>
      <c r="H113" s="248">
        <v>10.6</v>
      </c>
      <c r="I113" s="248">
        <v>8.1999999999999993</v>
      </c>
    </row>
    <row r="114" spans="1:9">
      <c r="A114" s="245" t="s">
        <v>140</v>
      </c>
      <c r="B114" s="246" t="s">
        <v>141</v>
      </c>
      <c r="C114" s="247">
        <v>17762.2</v>
      </c>
      <c r="D114" s="247">
        <v>18116.8</v>
      </c>
      <c r="E114" s="247">
        <v>21250.1</v>
      </c>
      <c r="F114" s="247">
        <v>24795.783320000024</v>
      </c>
      <c r="G114" s="247">
        <v>25357.4</v>
      </c>
      <c r="H114" s="247">
        <v>27144.9</v>
      </c>
      <c r="I114" s="247">
        <v>26327.8</v>
      </c>
    </row>
    <row r="115" spans="1:9">
      <c r="A115" s="243" t="s">
        <v>142</v>
      </c>
      <c r="B115" s="244" t="s">
        <v>143</v>
      </c>
      <c r="C115" s="248">
        <v>3218.7</v>
      </c>
      <c r="D115" s="248">
        <v>3250.5</v>
      </c>
      <c r="E115" s="248">
        <v>5386.9</v>
      </c>
      <c r="F115" s="248">
        <v>6216.371905</v>
      </c>
      <c r="G115" s="248">
        <v>6558.4</v>
      </c>
      <c r="H115" s="248">
        <v>4796.2</v>
      </c>
      <c r="I115" s="248">
        <v>5922.5</v>
      </c>
    </row>
    <row r="116" spans="1:9">
      <c r="A116" s="245" t="s">
        <v>144</v>
      </c>
      <c r="B116" s="246" t="s">
        <v>145</v>
      </c>
      <c r="C116" s="247">
        <v>4173.2</v>
      </c>
      <c r="D116" s="247">
        <v>8629.9</v>
      </c>
      <c r="E116" s="247">
        <v>8584.5</v>
      </c>
      <c r="F116" s="247">
        <v>6692.2518840000002</v>
      </c>
      <c r="G116" s="247">
        <v>2285.3000000000002</v>
      </c>
      <c r="H116" s="247">
        <v>7970.8</v>
      </c>
      <c r="I116" s="247">
        <v>10574.9</v>
      </c>
    </row>
    <row r="117" spans="1:9">
      <c r="A117" s="243" t="s">
        <v>146</v>
      </c>
      <c r="B117" s="244" t="s">
        <v>546</v>
      </c>
      <c r="C117" s="248">
        <v>-70.900000000000006</v>
      </c>
      <c r="D117" s="248">
        <v>-73.3</v>
      </c>
      <c r="E117" s="248">
        <v>-259.7</v>
      </c>
      <c r="F117" s="248">
        <v>-97.013185000000007</v>
      </c>
      <c r="G117" s="248">
        <v>-596.79999999999995</v>
      </c>
      <c r="H117" s="248">
        <v>-285.5</v>
      </c>
      <c r="I117" s="248">
        <v>-1055.7</v>
      </c>
    </row>
    <row r="118" spans="1:9">
      <c r="A118" s="56" t="s">
        <v>104</v>
      </c>
      <c r="B118" s="79" t="s">
        <v>394</v>
      </c>
      <c r="C118" s="247">
        <v>17552.2</v>
      </c>
      <c r="D118" s="247">
        <v>16452.7</v>
      </c>
      <c r="E118" s="247">
        <v>18347.2</v>
      </c>
      <c r="F118" s="247">
        <v>18634.385739999998</v>
      </c>
      <c r="G118" s="247">
        <v>18561.599999999999</v>
      </c>
      <c r="H118" s="247">
        <v>18434.2</v>
      </c>
      <c r="I118" s="247">
        <v>18425.099999999999</v>
      </c>
    </row>
    <row r="119" spans="1:9">
      <c r="A119" s="55" t="s">
        <v>105</v>
      </c>
      <c r="B119" s="77" t="s">
        <v>147</v>
      </c>
      <c r="C119" s="171"/>
      <c r="D119" s="241"/>
      <c r="E119" s="241"/>
      <c r="F119" s="241"/>
      <c r="G119" s="241"/>
      <c r="H119" s="241" t="s">
        <v>65</v>
      </c>
      <c r="I119" s="241" t="s">
        <v>1193</v>
      </c>
    </row>
    <row r="120" spans="1:9">
      <c r="A120" s="245" t="s">
        <v>117</v>
      </c>
      <c r="B120" s="246" t="s">
        <v>118</v>
      </c>
      <c r="C120" s="174"/>
      <c r="D120" s="174"/>
      <c r="E120" s="174"/>
      <c r="F120" s="174"/>
      <c r="G120" s="174"/>
      <c r="H120" s="174" t="s">
        <v>65</v>
      </c>
      <c r="I120" s="174" t="s">
        <v>1193</v>
      </c>
    </row>
    <row r="121" spans="1:9">
      <c r="A121" s="243"/>
      <c r="B121" s="244" t="s">
        <v>547</v>
      </c>
      <c r="C121" s="251">
        <v>15611.9</v>
      </c>
      <c r="D121" s="251">
        <v>16526.7</v>
      </c>
      <c r="E121" s="251">
        <v>17015.400000000001</v>
      </c>
      <c r="F121" s="251">
        <v>17428.005496999995</v>
      </c>
      <c r="G121" s="251">
        <v>18461.5</v>
      </c>
      <c r="H121" s="251">
        <v>20167.400000000001</v>
      </c>
      <c r="I121" s="251">
        <v>21512.1</v>
      </c>
    </row>
    <row r="122" spans="1:9">
      <c r="A122" s="245"/>
      <c r="B122" s="246" t="s">
        <v>548</v>
      </c>
      <c r="C122" s="252">
        <v>42761.7</v>
      </c>
      <c r="D122" s="252">
        <v>41850.1</v>
      </c>
      <c r="E122" s="252">
        <v>41321.4</v>
      </c>
      <c r="F122" s="252">
        <v>44534.871435999994</v>
      </c>
      <c r="G122" s="252">
        <v>45752.6</v>
      </c>
      <c r="H122" s="252">
        <v>53418.9</v>
      </c>
      <c r="I122" s="252">
        <v>54111.1</v>
      </c>
    </row>
    <row r="123" spans="1:9">
      <c r="A123" s="243"/>
      <c r="B123" s="244" t="s">
        <v>549</v>
      </c>
      <c r="C123" s="251">
        <v>51</v>
      </c>
      <c r="D123" s="251">
        <v>34.200000000000003</v>
      </c>
      <c r="E123" s="251">
        <v>69.599999999999994</v>
      </c>
      <c r="F123" s="251">
        <v>47.576217000000007</v>
      </c>
      <c r="G123" s="251">
        <v>67.400000000000006</v>
      </c>
      <c r="H123" s="251">
        <v>56.2</v>
      </c>
      <c r="I123" s="251">
        <v>60.1</v>
      </c>
    </row>
    <row r="124" spans="1:9">
      <c r="A124" s="245"/>
      <c r="B124" s="246" t="s">
        <v>550</v>
      </c>
      <c r="C124" s="247">
        <v>73.900000000000006</v>
      </c>
      <c r="D124" s="247">
        <v>85.5</v>
      </c>
      <c r="E124" s="247">
        <v>95.9</v>
      </c>
      <c r="F124" s="247">
        <v>106.39160999999999</v>
      </c>
      <c r="G124" s="247">
        <v>121.5</v>
      </c>
      <c r="H124" s="247">
        <v>136.1</v>
      </c>
      <c r="I124" s="247">
        <v>150.19999999999999</v>
      </c>
    </row>
    <row r="125" spans="1:9">
      <c r="A125" s="243"/>
      <c r="B125" s="244" t="s">
        <v>551</v>
      </c>
      <c r="C125" s="248">
        <v>273.5</v>
      </c>
      <c r="D125" s="248">
        <v>284.5</v>
      </c>
      <c r="E125" s="248">
        <v>300.10000000000002</v>
      </c>
      <c r="F125" s="248">
        <v>323.42344400000013</v>
      </c>
      <c r="G125" s="248">
        <v>350.6</v>
      </c>
      <c r="H125" s="248">
        <v>218.9</v>
      </c>
      <c r="I125" s="248">
        <v>267.60000000000002</v>
      </c>
    </row>
    <row r="126" spans="1:9">
      <c r="A126" s="245" t="s">
        <v>119</v>
      </c>
      <c r="B126" s="246" t="s">
        <v>120</v>
      </c>
      <c r="C126" s="247"/>
      <c r="D126" s="247"/>
      <c r="E126" s="247"/>
      <c r="F126" s="247"/>
      <c r="G126" s="247" t="s">
        <v>65</v>
      </c>
      <c r="H126" s="247" t="s">
        <v>65</v>
      </c>
      <c r="I126" s="247" t="s">
        <v>1193</v>
      </c>
    </row>
    <row r="127" spans="1:9">
      <c r="A127" s="243"/>
      <c r="B127" s="244" t="s">
        <v>552</v>
      </c>
      <c r="C127" s="248">
        <v>529981.5</v>
      </c>
      <c r="D127" s="248">
        <v>554556.5</v>
      </c>
      <c r="E127" s="248">
        <v>571323.69999999995</v>
      </c>
      <c r="F127" s="248">
        <v>585318.29899599985</v>
      </c>
      <c r="G127" s="248">
        <v>577758.6</v>
      </c>
      <c r="H127" s="248">
        <v>570674.80000000005</v>
      </c>
      <c r="I127" s="248">
        <v>575173</v>
      </c>
    </row>
    <row r="128" spans="1:9">
      <c r="A128" s="245"/>
      <c r="B128" s="246" t="s">
        <v>553</v>
      </c>
      <c r="C128" s="247">
        <v>114.7</v>
      </c>
      <c r="D128" s="247">
        <v>117.3</v>
      </c>
      <c r="E128" s="247">
        <v>116.2</v>
      </c>
      <c r="F128" s="247">
        <v>122.53108099999999</v>
      </c>
      <c r="G128" s="247">
        <v>135.9</v>
      </c>
      <c r="H128" s="247">
        <v>136.30000000000001</v>
      </c>
      <c r="I128" s="247">
        <v>146.9</v>
      </c>
    </row>
    <row r="129" spans="1:9">
      <c r="A129" s="243"/>
      <c r="B129" s="244" t="s">
        <v>554</v>
      </c>
      <c r="C129" s="248">
        <v>6654.3</v>
      </c>
      <c r="D129" s="248">
        <v>6730.4</v>
      </c>
      <c r="E129" s="248">
        <v>8200.5</v>
      </c>
      <c r="F129" s="248">
        <v>7078.9526280000018</v>
      </c>
      <c r="G129" s="248">
        <v>6068.4</v>
      </c>
      <c r="H129" s="248">
        <v>7187.2</v>
      </c>
      <c r="I129" s="248">
        <v>6257.3</v>
      </c>
    </row>
    <row r="130" spans="1:9">
      <c r="A130" s="245"/>
      <c r="B130" s="246" t="s">
        <v>555</v>
      </c>
      <c r="C130" s="247">
        <v>124.8</v>
      </c>
      <c r="D130" s="247">
        <v>150.5</v>
      </c>
      <c r="E130" s="247">
        <v>152</v>
      </c>
      <c r="F130" s="247">
        <v>156.64949999999999</v>
      </c>
      <c r="G130" s="247">
        <v>161.4</v>
      </c>
      <c r="H130" s="247">
        <v>150.5</v>
      </c>
      <c r="I130" s="247">
        <v>146</v>
      </c>
    </row>
    <row r="131" spans="1:9">
      <c r="A131" s="243"/>
      <c r="B131" s="244" t="s">
        <v>556</v>
      </c>
      <c r="C131" s="248">
        <v>1493.6</v>
      </c>
      <c r="D131" s="248">
        <v>1706.2</v>
      </c>
      <c r="E131" s="248">
        <v>1682.8</v>
      </c>
      <c r="F131" s="248">
        <v>1706.886493</v>
      </c>
      <c r="G131" s="248">
        <v>1505.8</v>
      </c>
      <c r="H131" s="248">
        <v>1623.9</v>
      </c>
      <c r="I131" s="248">
        <v>1462.1</v>
      </c>
    </row>
    <row r="132" spans="1:9" ht="35.35">
      <c r="A132" s="56" t="s">
        <v>114</v>
      </c>
      <c r="B132" s="79" t="s">
        <v>557</v>
      </c>
      <c r="C132" s="174"/>
      <c r="D132" s="174"/>
      <c r="E132" s="174"/>
      <c r="F132" s="174"/>
      <c r="G132" s="174"/>
      <c r="H132" s="174" t="s">
        <v>65</v>
      </c>
      <c r="I132" s="174" t="s">
        <v>1193</v>
      </c>
    </row>
    <row r="133" spans="1:9" ht="23.6">
      <c r="A133" s="253" t="s">
        <v>117</v>
      </c>
      <c r="B133" s="244" t="s">
        <v>395</v>
      </c>
      <c r="C133" s="248">
        <v>135935.1</v>
      </c>
      <c r="D133" s="248">
        <v>160517</v>
      </c>
      <c r="E133" s="248">
        <v>176749.2</v>
      </c>
      <c r="F133" s="248">
        <v>211167.29891400004</v>
      </c>
      <c r="G133" s="248">
        <v>186021.7</v>
      </c>
      <c r="H133" s="248">
        <v>235521.4</v>
      </c>
      <c r="I133" s="248">
        <v>253780.3</v>
      </c>
    </row>
    <row r="134" spans="1:9">
      <c r="A134" s="245" t="s">
        <v>119</v>
      </c>
      <c r="B134" s="246" t="s">
        <v>153</v>
      </c>
      <c r="C134" s="247">
        <v>16068.6</v>
      </c>
      <c r="D134" s="247">
        <v>18708.900000000001</v>
      </c>
      <c r="E134" s="247">
        <v>19558.3</v>
      </c>
      <c r="F134" s="247">
        <v>21465.808703999999</v>
      </c>
      <c r="G134" s="247">
        <v>20853.3</v>
      </c>
      <c r="H134" s="247">
        <v>24855.3</v>
      </c>
      <c r="I134" s="247">
        <v>28265</v>
      </c>
    </row>
    <row r="135" spans="1:9">
      <c r="A135" s="55" t="s">
        <v>121</v>
      </c>
      <c r="B135" s="77" t="s">
        <v>154</v>
      </c>
      <c r="C135" s="248"/>
      <c r="D135" s="248"/>
      <c r="E135" s="248"/>
      <c r="F135" s="248"/>
      <c r="G135" s="248" t="s">
        <v>65</v>
      </c>
      <c r="H135" s="248" t="s">
        <v>65</v>
      </c>
      <c r="I135" s="248" t="s">
        <v>1193</v>
      </c>
    </row>
    <row r="136" spans="1:9">
      <c r="A136" s="245"/>
      <c r="B136" s="246" t="s">
        <v>396</v>
      </c>
      <c r="C136" s="247">
        <v>89.3</v>
      </c>
      <c r="D136" s="247">
        <v>89.3</v>
      </c>
      <c r="E136" s="247">
        <v>89.9</v>
      </c>
      <c r="F136" s="247">
        <v>84.195209999999989</v>
      </c>
      <c r="G136" s="247">
        <v>81.2</v>
      </c>
      <c r="H136" s="247">
        <v>82.7</v>
      </c>
      <c r="I136" s="247">
        <v>82</v>
      </c>
    </row>
    <row r="137" spans="1:9">
      <c r="A137" s="243"/>
      <c r="B137" s="244" t="s">
        <v>155</v>
      </c>
      <c r="C137" s="248">
        <v>594.29999999999995</v>
      </c>
      <c r="D137" s="248">
        <v>678.5</v>
      </c>
      <c r="E137" s="248">
        <v>527.6</v>
      </c>
      <c r="F137" s="248">
        <v>435.81041400000009</v>
      </c>
      <c r="G137" s="248">
        <v>196</v>
      </c>
      <c r="H137" s="248">
        <v>366.9</v>
      </c>
      <c r="I137" s="248">
        <v>338.6</v>
      </c>
    </row>
    <row r="138" spans="1:9">
      <c r="A138" s="245"/>
      <c r="B138" s="246" t="s">
        <v>156</v>
      </c>
      <c r="C138" s="247">
        <v>1443.7</v>
      </c>
      <c r="D138" s="247">
        <v>1544.5</v>
      </c>
      <c r="E138" s="247">
        <v>1719.7</v>
      </c>
      <c r="F138" s="247">
        <v>2107.3685540000001</v>
      </c>
      <c r="G138" s="247">
        <v>2011.5</v>
      </c>
      <c r="H138" s="247">
        <v>2208.9</v>
      </c>
      <c r="I138" s="247">
        <v>2229.1999999999998</v>
      </c>
    </row>
    <row r="139" spans="1:9">
      <c r="A139" s="55" t="s">
        <v>124</v>
      </c>
      <c r="B139" s="77" t="s">
        <v>157</v>
      </c>
      <c r="C139" s="248">
        <v>6894</v>
      </c>
      <c r="D139" s="248">
        <v>5738.5</v>
      </c>
      <c r="E139" s="248">
        <v>4732.5</v>
      </c>
      <c r="F139" s="248">
        <v>4860.4596469999997</v>
      </c>
      <c r="G139" s="248">
        <v>4633</v>
      </c>
      <c r="H139" s="248">
        <v>6397.6</v>
      </c>
      <c r="I139" s="248">
        <v>7218.4</v>
      </c>
    </row>
    <row r="140" spans="1:9">
      <c r="A140" s="56" t="s">
        <v>129</v>
      </c>
      <c r="B140" s="79" t="s">
        <v>397</v>
      </c>
      <c r="C140" s="247"/>
      <c r="D140" s="247"/>
      <c r="E140" s="247"/>
      <c r="F140" s="247"/>
      <c r="G140" s="247"/>
      <c r="H140" s="247" t="s">
        <v>65</v>
      </c>
      <c r="I140" s="247" t="s">
        <v>1193</v>
      </c>
    </row>
    <row r="141" spans="1:9">
      <c r="A141" s="243" t="s">
        <v>107</v>
      </c>
      <c r="B141" s="244" t="s">
        <v>158</v>
      </c>
      <c r="C141" s="248"/>
      <c r="D141" s="241"/>
      <c r="E141" s="241"/>
      <c r="F141" s="241"/>
      <c r="H141" s="162" t="s">
        <v>65</v>
      </c>
      <c r="I141" s="162" t="s">
        <v>1193</v>
      </c>
    </row>
    <row r="142" spans="1:9">
      <c r="A142" s="245" t="s">
        <v>380</v>
      </c>
      <c r="B142" s="246" t="s">
        <v>558</v>
      </c>
      <c r="C142" s="247">
        <v>1480</v>
      </c>
      <c r="D142" s="247">
        <v>1730</v>
      </c>
      <c r="E142" s="247">
        <v>1480.7</v>
      </c>
      <c r="F142" s="247">
        <v>1522.7393200000004</v>
      </c>
      <c r="G142" s="247">
        <v>1602.1</v>
      </c>
      <c r="H142" s="247">
        <v>1722.4</v>
      </c>
      <c r="I142" s="247">
        <v>1973</v>
      </c>
    </row>
    <row r="143" spans="1:9">
      <c r="A143" s="243"/>
      <c r="B143" s="244" t="s">
        <v>559</v>
      </c>
      <c r="C143" s="248">
        <v>166.6</v>
      </c>
      <c r="D143" s="248">
        <v>259.2</v>
      </c>
      <c r="E143" s="248">
        <v>190</v>
      </c>
      <c r="F143" s="248">
        <v>188.01927799999996</v>
      </c>
      <c r="G143" s="248">
        <v>206.6</v>
      </c>
      <c r="H143" s="248">
        <v>196.7</v>
      </c>
      <c r="I143" s="248">
        <v>215.3</v>
      </c>
    </row>
    <row r="144" spans="1:9">
      <c r="A144" s="245"/>
      <c r="B144" s="246" t="s">
        <v>560</v>
      </c>
      <c r="C144" s="247">
        <v>325.2</v>
      </c>
      <c r="D144" s="247">
        <v>326.8</v>
      </c>
      <c r="E144" s="247">
        <v>332.4</v>
      </c>
      <c r="F144" s="247">
        <v>335.84070599999995</v>
      </c>
      <c r="G144" s="247">
        <v>320.89999999999998</v>
      </c>
      <c r="H144" s="247">
        <v>326.5</v>
      </c>
      <c r="I144" s="247">
        <v>412.1</v>
      </c>
    </row>
    <row r="145" spans="1:9">
      <c r="A145" s="243"/>
      <c r="B145" s="244" t="s">
        <v>561</v>
      </c>
      <c r="C145" s="248">
        <v>25.6</v>
      </c>
      <c r="D145" s="248">
        <v>28.3</v>
      </c>
      <c r="E145" s="248">
        <v>8.6</v>
      </c>
      <c r="F145" s="248">
        <v>25.940496000000003</v>
      </c>
      <c r="G145" s="248">
        <v>25.7</v>
      </c>
      <c r="H145" s="248">
        <v>34.200000000000003</v>
      </c>
      <c r="I145" s="248">
        <v>299.10000000000002</v>
      </c>
    </row>
    <row r="146" spans="1:9">
      <c r="A146" s="245" t="s">
        <v>109</v>
      </c>
      <c r="B146" s="246" t="s">
        <v>562</v>
      </c>
      <c r="C146" s="247"/>
      <c r="D146" s="247"/>
      <c r="E146" s="247"/>
      <c r="F146" s="247"/>
      <c r="G146" s="247"/>
      <c r="H146" s="247" t="s">
        <v>65</v>
      </c>
      <c r="I146" s="247" t="s">
        <v>1193</v>
      </c>
    </row>
    <row r="147" spans="1:9">
      <c r="A147" s="243"/>
      <c r="B147" s="244" t="s">
        <v>531</v>
      </c>
      <c r="C147" s="248">
        <v>796.1</v>
      </c>
      <c r="D147" s="248">
        <v>800</v>
      </c>
      <c r="E147" s="248">
        <v>909.3</v>
      </c>
      <c r="F147" s="248">
        <v>1220.4399739999999</v>
      </c>
      <c r="G147" s="248">
        <v>1187.4000000000001</v>
      </c>
      <c r="H147" s="248">
        <v>1340.9</v>
      </c>
      <c r="I147" s="248">
        <v>1303.0999999999999</v>
      </c>
    </row>
    <row r="148" spans="1:9">
      <c r="A148" s="245"/>
      <c r="B148" s="246" t="s">
        <v>532</v>
      </c>
      <c r="C148" s="247">
        <v>58.7</v>
      </c>
      <c r="D148" s="247">
        <v>59.1</v>
      </c>
      <c r="E148" s="247">
        <v>43.9</v>
      </c>
      <c r="F148" s="247">
        <v>50.290791999999996</v>
      </c>
      <c r="G148" s="247">
        <v>67.5</v>
      </c>
      <c r="H148" s="247">
        <v>130.19999999999999</v>
      </c>
      <c r="I148" s="247">
        <v>69.2</v>
      </c>
    </row>
    <row r="149" spans="1:9">
      <c r="A149" s="243" t="s">
        <v>110</v>
      </c>
      <c r="B149" s="244" t="s">
        <v>159</v>
      </c>
      <c r="C149" s="248">
        <v>3138.3</v>
      </c>
      <c r="D149" s="248">
        <v>3142.9</v>
      </c>
      <c r="E149" s="248">
        <v>2699.5</v>
      </c>
      <c r="F149" s="248">
        <v>2698</v>
      </c>
      <c r="G149" s="248">
        <v>2696.5</v>
      </c>
      <c r="H149" s="248">
        <v>2695</v>
      </c>
      <c r="I149" s="248">
        <v>4656.5</v>
      </c>
    </row>
    <row r="150" spans="1:9">
      <c r="A150" s="245" t="s">
        <v>135</v>
      </c>
      <c r="B150" s="246" t="s">
        <v>160</v>
      </c>
      <c r="C150" s="247">
        <v>1054.9000000000001</v>
      </c>
      <c r="D150" s="247">
        <v>1252.3</v>
      </c>
      <c r="E150" s="247">
        <v>993</v>
      </c>
      <c r="F150" s="247">
        <v>994.92338300000006</v>
      </c>
      <c r="G150" s="247">
        <v>1030.9000000000001</v>
      </c>
      <c r="H150" s="247">
        <v>1159.9000000000001</v>
      </c>
      <c r="I150" s="247">
        <v>2607.5</v>
      </c>
    </row>
    <row r="151" spans="1:9">
      <c r="A151" s="243" t="s">
        <v>161</v>
      </c>
      <c r="B151" s="244" t="s">
        <v>162</v>
      </c>
      <c r="C151" s="248">
        <v>3.3</v>
      </c>
      <c r="D151" s="248">
        <v>1.8</v>
      </c>
      <c r="E151" s="248" t="s">
        <v>5</v>
      </c>
      <c r="F151" s="248" t="s">
        <v>5</v>
      </c>
      <c r="G151" s="248" t="s">
        <v>5</v>
      </c>
      <c r="H151" s="248">
        <v>94.9</v>
      </c>
      <c r="I151" s="248" t="s">
        <v>5</v>
      </c>
    </row>
    <row r="152" spans="1:9">
      <c r="A152" s="245" t="s">
        <v>139</v>
      </c>
      <c r="B152" s="246" t="s">
        <v>163</v>
      </c>
      <c r="C152" s="247">
        <v>4953.8</v>
      </c>
      <c r="D152" s="247">
        <v>4993.3</v>
      </c>
      <c r="E152" s="247">
        <v>5254.5</v>
      </c>
      <c r="F152" s="247">
        <v>5972.0899560000016</v>
      </c>
      <c r="G152" s="247">
        <v>5618.8</v>
      </c>
      <c r="H152" s="247">
        <v>7837</v>
      </c>
      <c r="I152" s="247">
        <v>9788</v>
      </c>
    </row>
    <row r="153" spans="1:9">
      <c r="A153" s="243" t="s">
        <v>140</v>
      </c>
      <c r="B153" s="244" t="s">
        <v>398</v>
      </c>
      <c r="C153" s="248">
        <v>226.5</v>
      </c>
      <c r="D153" s="248">
        <v>216.3</v>
      </c>
      <c r="E153" s="248">
        <v>198.1</v>
      </c>
      <c r="F153" s="248">
        <v>189.08791000000008</v>
      </c>
      <c r="G153" s="248">
        <v>187.4</v>
      </c>
      <c r="H153" s="248">
        <v>171.1</v>
      </c>
      <c r="I153" s="248">
        <v>159.6</v>
      </c>
    </row>
    <row r="154" spans="1:9">
      <c r="A154" s="245" t="s">
        <v>142</v>
      </c>
      <c r="B154" s="246" t="s">
        <v>164</v>
      </c>
      <c r="C154" s="247"/>
      <c r="D154" s="247"/>
      <c r="E154" s="247"/>
      <c r="F154" s="247"/>
      <c r="G154" s="247"/>
      <c r="H154" s="247" t="s">
        <v>65</v>
      </c>
      <c r="I154" s="247" t="s">
        <v>1193</v>
      </c>
    </row>
    <row r="155" spans="1:9">
      <c r="A155" s="243"/>
      <c r="B155" s="244" t="s">
        <v>563</v>
      </c>
      <c r="C155" s="248">
        <v>603.5</v>
      </c>
      <c r="D155" s="248">
        <v>616.5</v>
      </c>
      <c r="E155" s="248">
        <v>651.20000000000005</v>
      </c>
      <c r="F155" s="248">
        <v>635.55844000000013</v>
      </c>
      <c r="G155" s="248">
        <v>625.9</v>
      </c>
      <c r="H155" s="248">
        <v>699.6</v>
      </c>
      <c r="I155" s="248">
        <v>778.9</v>
      </c>
    </row>
    <row r="156" spans="1:9">
      <c r="A156" s="245"/>
      <c r="B156" s="246" t="s">
        <v>564</v>
      </c>
      <c r="C156" s="247">
        <v>2747.2</v>
      </c>
      <c r="D156" s="247">
        <v>3788.3</v>
      </c>
      <c r="E156" s="247">
        <v>2713.9</v>
      </c>
      <c r="F156" s="247">
        <v>3294.4137390000005</v>
      </c>
      <c r="G156" s="247">
        <v>1951.1</v>
      </c>
      <c r="H156" s="247">
        <v>2522.1999999999998</v>
      </c>
      <c r="I156" s="247">
        <v>3243.8</v>
      </c>
    </row>
    <row r="157" spans="1:9">
      <c r="A157" s="243"/>
      <c r="B157" s="244" t="s">
        <v>565</v>
      </c>
      <c r="C157" s="248">
        <v>145.80000000000001</v>
      </c>
      <c r="D157" s="248">
        <v>150.9</v>
      </c>
      <c r="E157" s="248">
        <v>154.6</v>
      </c>
      <c r="F157" s="248">
        <v>164.72760200000002</v>
      </c>
      <c r="G157" s="248">
        <v>179</v>
      </c>
      <c r="H157" s="248">
        <v>171.4</v>
      </c>
      <c r="I157" s="248">
        <v>179.8</v>
      </c>
    </row>
    <row r="158" spans="1:9">
      <c r="A158" s="245"/>
      <c r="B158" s="246" t="s">
        <v>566</v>
      </c>
      <c r="C158" s="247">
        <v>5651.3</v>
      </c>
      <c r="D158" s="247">
        <v>7519.9</v>
      </c>
      <c r="E158" s="247">
        <v>9026.7000000000007</v>
      </c>
      <c r="F158" s="247">
        <v>7074.4520709999988</v>
      </c>
      <c r="G158" s="247">
        <v>6762.9</v>
      </c>
      <c r="H158" s="247">
        <v>8172.7</v>
      </c>
      <c r="I158" s="247">
        <v>7704</v>
      </c>
    </row>
    <row r="159" spans="1:9">
      <c r="A159" s="243" t="s">
        <v>144</v>
      </c>
      <c r="B159" s="244" t="s">
        <v>165</v>
      </c>
      <c r="C159" s="171"/>
      <c r="D159" s="171"/>
      <c r="E159" s="171"/>
      <c r="F159" s="171"/>
      <c r="H159" s="162" t="s">
        <v>65</v>
      </c>
      <c r="I159" s="162" t="s">
        <v>1193</v>
      </c>
    </row>
    <row r="160" spans="1:9">
      <c r="A160" s="245"/>
      <c r="B160" s="246" t="s">
        <v>567</v>
      </c>
      <c r="C160" s="247">
        <v>5</v>
      </c>
      <c r="D160" s="247">
        <v>6.6</v>
      </c>
      <c r="E160" s="247">
        <v>7.5</v>
      </c>
      <c r="F160" s="247">
        <v>5.37934</v>
      </c>
      <c r="G160" s="247">
        <v>7.6</v>
      </c>
      <c r="H160" s="247">
        <v>11.6</v>
      </c>
      <c r="I160" s="247">
        <v>8.6999999999999993</v>
      </c>
    </row>
    <row r="161" spans="1:9">
      <c r="A161" s="243"/>
      <c r="B161" s="244" t="s">
        <v>568</v>
      </c>
      <c r="C161" s="248">
        <v>595.29999999999995</v>
      </c>
      <c r="D161" s="248">
        <v>615.29999999999995</v>
      </c>
      <c r="E161" s="248">
        <v>590</v>
      </c>
      <c r="F161" s="248">
        <v>642.66570400000012</v>
      </c>
      <c r="G161" s="248">
        <v>689.1</v>
      </c>
      <c r="H161" s="248">
        <v>745.1</v>
      </c>
      <c r="I161" s="248">
        <v>735.1</v>
      </c>
    </row>
    <row r="162" spans="1:9">
      <c r="A162" s="245"/>
      <c r="B162" s="246" t="s">
        <v>569</v>
      </c>
      <c r="C162" s="247">
        <v>4055.2</v>
      </c>
      <c r="D162" s="247">
        <v>4960.5</v>
      </c>
      <c r="E162" s="247">
        <v>4734.3</v>
      </c>
      <c r="F162" s="247">
        <v>4794.4557859999995</v>
      </c>
      <c r="G162" s="247">
        <v>5179.8</v>
      </c>
      <c r="H162" s="247">
        <v>4761.3999999999996</v>
      </c>
      <c r="I162" s="247">
        <v>4761.1000000000004</v>
      </c>
    </row>
    <row r="163" spans="1:9">
      <c r="A163" s="55" t="s">
        <v>166</v>
      </c>
      <c r="B163" s="77" t="s">
        <v>167</v>
      </c>
      <c r="C163" s="249"/>
      <c r="D163" s="249"/>
      <c r="E163" s="249"/>
      <c r="F163" s="249"/>
      <c r="G163" s="241"/>
      <c r="H163" s="241" t="s">
        <v>65</v>
      </c>
      <c r="I163" s="241" t="s">
        <v>1193</v>
      </c>
    </row>
    <row r="164" spans="1:9">
      <c r="A164" s="245"/>
      <c r="B164" s="246" t="s">
        <v>541</v>
      </c>
      <c r="C164" s="247">
        <v>464.5</v>
      </c>
      <c r="D164" s="247">
        <v>397.6</v>
      </c>
      <c r="E164" s="247">
        <v>396.9</v>
      </c>
      <c r="F164" s="247">
        <v>412.39920499999994</v>
      </c>
      <c r="G164" s="247">
        <v>411.6</v>
      </c>
      <c r="H164" s="247">
        <v>426.7</v>
      </c>
      <c r="I164" s="247">
        <v>533.6</v>
      </c>
    </row>
    <row r="165" spans="1:9">
      <c r="A165" s="243"/>
      <c r="B165" s="244" t="s">
        <v>542</v>
      </c>
      <c r="C165" s="248">
        <v>13.2</v>
      </c>
      <c r="D165" s="248">
        <v>16.100000000000001</v>
      </c>
      <c r="E165" s="248">
        <v>17.899999999999999</v>
      </c>
      <c r="F165" s="248">
        <v>20.095169000000002</v>
      </c>
      <c r="G165" s="248">
        <v>22.9</v>
      </c>
      <c r="H165" s="248">
        <v>21.7</v>
      </c>
      <c r="I165" s="248">
        <v>22.1</v>
      </c>
    </row>
    <row r="166" spans="1:9">
      <c r="A166" s="245"/>
      <c r="B166" s="246" t="s">
        <v>543</v>
      </c>
      <c r="C166" s="247">
        <v>97.7</v>
      </c>
      <c r="D166" s="247">
        <v>98.7</v>
      </c>
      <c r="E166" s="247">
        <v>104.8</v>
      </c>
      <c r="F166" s="247">
        <v>131.840259</v>
      </c>
      <c r="G166" s="247">
        <v>115.6</v>
      </c>
      <c r="H166" s="247">
        <v>119.6</v>
      </c>
      <c r="I166" s="247">
        <v>125.8</v>
      </c>
    </row>
    <row r="167" spans="1:9" ht="12.45" thickBot="1">
      <c r="A167" s="254"/>
      <c r="B167" s="112" t="s">
        <v>570</v>
      </c>
      <c r="C167" s="232">
        <v>867784</v>
      </c>
      <c r="D167" s="232">
        <v>926658</v>
      </c>
      <c r="E167" s="232">
        <v>966822.84296399995</v>
      </c>
      <c r="F167" s="232">
        <v>1022751.7442900001</v>
      </c>
      <c r="G167" s="232">
        <v>983613.4</v>
      </c>
      <c r="H167" s="232">
        <v>1050637</v>
      </c>
      <c r="I167" s="232">
        <v>1089212.6000000001</v>
      </c>
    </row>
    <row r="168" spans="1:9">
      <c r="A168" s="1284" t="s">
        <v>1716</v>
      </c>
      <c r="C168" s="241"/>
      <c r="D168" s="241"/>
      <c r="E168" s="241"/>
      <c r="F168" s="241"/>
      <c r="G168" s="241"/>
      <c r="H168" s="241"/>
      <c r="I168" s="241"/>
    </row>
    <row r="169" spans="1:9">
      <c r="A169" s="162" t="s">
        <v>1717</v>
      </c>
    </row>
    <row r="170" spans="1:9">
      <c r="A170" s="162" t="s">
        <v>1718</v>
      </c>
      <c r="H170" s="241"/>
      <c r="I170" s="241"/>
    </row>
  </sheetData>
  <mergeCells count="6">
    <mergeCell ref="A106:I106"/>
    <mergeCell ref="A5:I5"/>
    <mergeCell ref="A3:I3"/>
    <mergeCell ref="A4:I4"/>
    <mergeCell ref="A6:B6"/>
    <mergeCell ref="A7:I7"/>
  </mergeCells>
  <printOptions horizontalCentered="1"/>
  <pageMargins left="0.59055118110236227" right="0.59055118110236227" top="0.59055118110236227" bottom="0.39370078740157483" header="0.31496062992125984" footer="0.31496062992125984"/>
  <pageSetup paperSize="9" scale="9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glio26">
    <tabColor rgb="FF92D050"/>
  </sheetPr>
  <dimension ref="A1:O18"/>
  <sheetViews>
    <sheetView showGridLines="0" zoomScaleNormal="100" workbookViewId="0">
      <selection activeCell="E22" sqref="E22"/>
    </sheetView>
  </sheetViews>
  <sheetFormatPr defaultColWidth="9.44140625" defaultRowHeight="11.8"/>
  <cols>
    <col min="1" max="1" width="33.44140625" style="28" customWidth="1"/>
    <col min="2" max="2" width="0" style="28" hidden="1" customWidth="1"/>
    <col min="3" max="10" width="9.44140625" style="28"/>
    <col min="11" max="11" width="9.44140625" style="41"/>
    <col min="12" max="12" width="9.44140625" style="28"/>
    <col min="13" max="14" width="11.44140625" style="41" bestFit="1" customWidth="1"/>
    <col min="15" max="15" width="11.44140625" style="28" bestFit="1" customWidth="1"/>
    <col min="16" max="16384" width="9.44140625" style="28"/>
  </cols>
  <sheetData>
    <row r="1" spans="1:15" s="992" customFormat="1" ht="15.05">
      <c r="A1" s="990" t="str">
        <f ca="1">(MID(CELL("nomefile",J2),FIND("]",CELL("nomefile",J2),1)+1,20))</f>
        <v>Tavola 4.1.4</v>
      </c>
      <c r="B1" s="1016"/>
      <c r="C1" s="1016"/>
      <c r="D1" s="1016"/>
      <c r="E1" s="1016"/>
      <c r="F1" s="1016"/>
      <c r="G1" s="1016"/>
      <c r="H1" s="1016"/>
      <c r="I1" s="1016"/>
      <c r="J1" s="1016"/>
      <c r="K1" s="1016"/>
      <c r="L1" s="1030"/>
      <c r="M1" s="1029"/>
      <c r="N1" s="1029"/>
      <c r="O1" s="1029"/>
    </row>
    <row r="3" spans="1:15" ht="11.8" customHeight="1">
      <c r="A3" s="1951" t="s">
        <v>1569</v>
      </c>
      <c r="B3" s="1951"/>
      <c r="C3" s="1951"/>
      <c r="D3" s="1951"/>
      <c r="E3" s="1951"/>
      <c r="F3" s="1951"/>
      <c r="G3" s="1951"/>
      <c r="H3" s="1951"/>
      <c r="I3" s="1951"/>
      <c r="J3" s="1951"/>
      <c r="K3" s="1951"/>
      <c r="L3" s="1951"/>
      <c r="M3" s="1951"/>
      <c r="N3" s="1951"/>
      <c r="O3" s="222"/>
    </row>
    <row r="4" spans="1:15" ht="11.95" customHeight="1">
      <c r="A4" s="2002" t="s">
        <v>386</v>
      </c>
      <c r="B4" s="2002"/>
      <c r="C4" s="2002"/>
      <c r="D4" s="2002"/>
      <c r="E4" s="2002"/>
      <c r="F4" s="2002"/>
      <c r="G4" s="2002"/>
      <c r="H4" s="2002"/>
      <c r="I4" s="2002"/>
      <c r="J4" s="2002"/>
      <c r="K4" s="2002"/>
      <c r="L4" s="2002"/>
      <c r="M4" s="2002"/>
      <c r="N4" s="2002"/>
      <c r="O4" s="62"/>
    </row>
    <row r="5" spans="1:15" ht="15.05" customHeight="1">
      <c r="A5" s="2033" t="s">
        <v>77</v>
      </c>
      <c r="B5" s="2033"/>
      <c r="C5" s="2033"/>
      <c r="D5" s="2033"/>
      <c r="E5" s="2033"/>
      <c r="F5" s="2033"/>
      <c r="G5" s="2033"/>
      <c r="H5" s="2033"/>
      <c r="I5" s="2033"/>
      <c r="J5" s="2033"/>
      <c r="K5" s="2033"/>
      <c r="L5" s="2033"/>
      <c r="M5" s="2033"/>
      <c r="N5" s="2033"/>
      <c r="O5" s="1563"/>
    </row>
    <row r="6" spans="1:15" ht="13.75" thickBot="1">
      <c r="A6" s="113"/>
      <c r="B6" s="12">
        <v>2011</v>
      </c>
      <c r="C6" s="12">
        <v>2014</v>
      </c>
      <c r="D6" s="12">
        <v>2015</v>
      </c>
      <c r="E6" s="12">
        <v>2016</v>
      </c>
      <c r="F6" s="12">
        <v>2017</v>
      </c>
      <c r="G6" s="12">
        <v>2018</v>
      </c>
      <c r="H6" s="12">
        <v>2019</v>
      </c>
      <c r="I6" s="12">
        <v>2020</v>
      </c>
      <c r="J6" s="12">
        <v>2021</v>
      </c>
      <c r="K6" s="12" t="s">
        <v>1199</v>
      </c>
      <c r="L6" s="12">
        <v>2023</v>
      </c>
      <c r="M6" s="12" t="s">
        <v>1405</v>
      </c>
      <c r="N6" s="12" t="s">
        <v>1559</v>
      </c>
    </row>
    <row r="7" spans="1:15" ht="12.45" thickBot="1">
      <c r="A7" s="58" t="s">
        <v>218</v>
      </c>
      <c r="B7" s="59">
        <v>412472</v>
      </c>
      <c r="C7" s="59">
        <v>520795</v>
      </c>
      <c r="D7" s="59">
        <v>564393</v>
      </c>
      <c r="E7" s="59">
        <v>601686</v>
      </c>
      <c r="F7" s="59">
        <v>624726</v>
      </c>
      <c r="G7" s="59">
        <v>646665</v>
      </c>
      <c r="H7" s="59">
        <v>677014</v>
      </c>
      <c r="I7" s="59">
        <v>700225</v>
      </c>
      <c r="J7" s="59">
        <v>715501</v>
      </c>
      <c r="K7" s="59">
        <v>698787</v>
      </c>
      <c r="L7" s="59">
        <v>702538</v>
      </c>
      <c r="M7" s="59">
        <v>718087</v>
      </c>
      <c r="N7" s="59">
        <v>748092</v>
      </c>
    </row>
    <row r="8" spans="1:15" ht="11.95" customHeight="1" thickBot="1">
      <c r="A8" s="1156"/>
      <c r="B8" s="1562" t="s">
        <v>219</v>
      </c>
      <c r="C8" s="2032" t="s">
        <v>1568</v>
      </c>
      <c r="D8" s="2032"/>
      <c r="E8" s="2032"/>
      <c r="F8" s="2032"/>
      <c r="G8" s="2032"/>
      <c r="H8" s="2032"/>
      <c r="I8" s="2032"/>
      <c r="J8" s="2032"/>
      <c r="K8" s="2032"/>
      <c r="L8" s="2032"/>
      <c r="M8" s="2032"/>
      <c r="N8" s="2032"/>
    </row>
    <row r="9" spans="1:15">
      <c r="A9" s="9" t="s">
        <v>220</v>
      </c>
      <c r="B9" s="146">
        <v>1.7000000000000001E-2</v>
      </c>
      <c r="C9" s="146">
        <v>1.2E-2</v>
      </c>
      <c r="D9" s="146">
        <v>1.2E-2</v>
      </c>
      <c r="E9" s="146">
        <v>0.01</v>
      </c>
      <c r="F9" s="146">
        <v>0.01</v>
      </c>
      <c r="G9" s="146">
        <v>9.0000000000000011E-3</v>
      </c>
      <c r="H9" s="146">
        <v>8.0000000000000002E-3</v>
      </c>
      <c r="I9" s="146">
        <v>6.9999999999999993E-3</v>
      </c>
      <c r="J9" s="146">
        <v>6.9999999999999993E-3</v>
      </c>
      <c r="K9" s="146">
        <v>7.0000000000000001E-3</v>
      </c>
      <c r="L9" s="146">
        <v>7.0000000000000001E-3</v>
      </c>
      <c r="M9" s="146">
        <v>6.0000000000000001E-3</v>
      </c>
      <c r="N9" s="146">
        <v>5.5568032E-3</v>
      </c>
    </row>
    <row r="10" spans="1:15">
      <c r="A10" s="8" t="s">
        <v>221</v>
      </c>
      <c r="B10" s="147">
        <v>0.13200000000000001</v>
      </c>
      <c r="C10" s="147">
        <v>0.10800000000000001</v>
      </c>
      <c r="D10" s="147">
        <v>0.10099999999999999</v>
      </c>
      <c r="E10" s="147">
        <v>9.4E-2</v>
      </c>
      <c r="F10" s="147">
        <v>9.6000000000000002E-2</v>
      </c>
      <c r="G10" s="147">
        <v>9.5000000000000001E-2</v>
      </c>
      <c r="H10" s="147">
        <v>9.0999999999999998E-2</v>
      </c>
      <c r="I10" s="147">
        <v>8.6999999999999994E-2</v>
      </c>
      <c r="J10" s="147">
        <v>9.0999999999999998E-2</v>
      </c>
      <c r="K10" s="147">
        <v>9.6000000000000002E-2</v>
      </c>
      <c r="L10" s="147">
        <v>9.1999999999999998E-2</v>
      </c>
      <c r="M10" s="147">
        <v>9.8000000000000004E-2</v>
      </c>
      <c r="N10" s="147">
        <v>9.8053448000000001E-2</v>
      </c>
    </row>
    <row r="11" spans="1:15">
      <c r="A11" s="9" t="s">
        <v>222</v>
      </c>
      <c r="B11" s="146">
        <v>0.7659999999999999</v>
      </c>
      <c r="C11" s="146">
        <v>0.78799999999999992</v>
      </c>
      <c r="D11" s="146">
        <v>0.77500000000000002</v>
      </c>
      <c r="E11" s="146">
        <v>0.77200000000000002</v>
      </c>
      <c r="F11" s="146">
        <v>0.75800000000000001</v>
      </c>
      <c r="G11" s="146">
        <v>0.75</v>
      </c>
      <c r="H11" s="146">
        <v>0.74299999999999999</v>
      </c>
      <c r="I11" s="146">
        <v>0.74099999999999999</v>
      </c>
      <c r="J11" s="146">
        <v>0.73599999999999999</v>
      </c>
      <c r="K11" s="146">
        <v>0.73299999999999998</v>
      </c>
      <c r="L11" s="146">
        <v>0.73099999999999998</v>
      </c>
      <c r="M11" s="146">
        <v>0.73</v>
      </c>
      <c r="N11" s="146">
        <v>0.72047421970000003</v>
      </c>
    </row>
    <row r="12" spans="1:15">
      <c r="A12" s="10" t="s">
        <v>414</v>
      </c>
      <c r="B12" s="148">
        <v>0.54500000000000004</v>
      </c>
      <c r="C12" s="148">
        <v>0.56899999999999995</v>
      </c>
      <c r="D12" s="148">
        <v>0.54299999999999993</v>
      </c>
      <c r="E12" s="148">
        <v>0.52400000000000002</v>
      </c>
      <c r="F12" s="148">
        <v>0.52</v>
      </c>
      <c r="G12" s="148">
        <v>0.52100000000000002</v>
      </c>
      <c r="H12" s="148">
        <v>0.51700000000000002</v>
      </c>
      <c r="I12" s="148">
        <v>0.51400000000000001</v>
      </c>
      <c r="J12" s="148">
        <v>0.50700000000000001</v>
      </c>
      <c r="K12" s="148">
        <v>0.50800000000000001</v>
      </c>
      <c r="L12" s="148">
        <v>0.51200000000000001</v>
      </c>
      <c r="M12" s="148">
        <v>0.5</v>
      </c>
      <c r="N12" s="148">
        <v>0.48386963100000002</v>
      </c>
    </row>
    <row r="13" spans="1:15">
      <c r="A13" s="9" t="s">
        <v>580</v>
      </c>
      <c r="B13" s="146">
        <v>5.2000000000000005E-2</v>
      </c>
      <c r="C13" s="146">
        <v>6.8000000000000005E-2</v>
      </c>
      <c r="D13" s="146">
        <v>8.900000000000001E-2</v>
      </c>
      <c r="E13" s="146">
        <v>0.10300000000000001</v>
      </c>
      <c r="F13" s="146">
        <v>0.11699999999999999</v>
      </c>
      <c r="G13" s="146">
        <v>0.128</v>
      </c>
      <c r="H13" s="146">
        <v>0.14300000000000002</v>
      </c>
      <c r="I13" s="146">
        <v>0.151</v>
      </c>
      <c r="J13" s="146">
        <v>0.152</v>
      </c>
      <c r="K13" s="146">
        <v>0.14899999999999999</v>
      </c>
      <c r="L13" s="146">
        <v>0.154</v>
      </c>
      <c r="M13" s="146">
        <v>0.14799999999999999</v>
      </c>
      <c r="N13" s="146">
        <v>0.14093186399999999</v>
      </c>
    </row>
    <row r="14" spans="1:15" ht="12.45" thickBot="1">
      <c r="A14" s="60" t="s">
        <v>223</v>
      </c>
      <c r="B14" s="149">
        <v>3.4000000000000002E-2</v>
      </c>
      <c r="C14" s="149">
        <v>2.4E-2</v>
      </c>
      <c r="D14" s="149">
        <v>2.3E-2</v>
      </c>
      <c r="E14" s="149">
        <v>0.02</v>
      </c>
      <c r="F14" s="149">
        <v>1.9E-2</v>
      </c>
      <c r="G14" s="149">
        <v>1.9E-2</v>
      </c>
      <c r="H14" s="149">
        <v>1.3999999999999999E-2</v>
      </c>
      <c r="I14" s="149">
        <v>1.3000000000000001E-2</v>
      </c>
      <c r="J14" s="149">
        <v>1.3999999999999999E-2</v>
      </c>
      <c r="K14" s="149">
        <v>1.4999999999999999E-2</v>
      </c>
      <c r="L14" s="149">
        <v>1.6E-2</v>
      </c>
      <c r="M14" s="149">
        <v>1.7999999999999999E-2</v>
      </c>
      <c r="N14" s="149">
        <v>3.4983665099999998E-2</v>
      </c>
    </row>
    <row r="15" spans="1:15" s="41" customFormat="1">
      <c r="A15" s="1378" t="s">
        <v>1708</v>
      </c>
      <c r="B15" s="162"/>
      <c r="C15" s="162"/>
      <c r="D15" s="162"/>
      <c r="E15" s="162"/>
      <c r="F15" s="162"/>
      <c r="G15" s="1292"/>
      <c r="H15" s="1292"/>
      <c r="I15" s="1292"/>
      <c r="J15" s="1292"/>
      <c r="K15" s="1292"/>
      <c r="L15" s="1294"/>
      <c r="M15" s="1294"/>
      <c r="N15" s="1294"/>
      <c r="O15" s="1294"/>
    </row>
    <row r="16" spans="1:15" ht="11.45" customHeight="1">
      <c r="A16" s="2021" t="s">
        <v>1719</v>
      </c>
      <c r="B16" s="2021"/>
      <c r="C16" s="2021"/>
      <c r="D16" s="2021"/>
      <c r="E16" s="2021"/>
      <c r="F16" s="2021"/>
      <c r="G16" s="2021"/>
      <c r="H16" s="2021"/>
      <c r="I16" s="2021"/>
      <c r="J16" s="2021"/>
      <c r="K16" s="2021"/>
      <c r="L16" s="2021"/>
      <c r="M16" s="2021"/>
      <c r="N16" s="2021"/>
    </row>
    <row r="17" spans="1:14" ht="11.45" customHeight="1">
      <c r="A17" s="2021" t="s">
        <v>1723</v>
      </c>
      <c r="B17" s="2021"/>
      <c r="C17" s="2021"/>
      <c r="D17" s="2021"/>
      <c r="E17" s="2021"/>
      <c r="F17" s="2021"/>
      <c r="G17" s="2021"/>
      <c r="H17" s="2021"/>
      <c r="I17" s="2021"/>
      <c r="J17" s="2021"/>
      <c r="K17" s="2021"/>
      <c r="L17" s="2021"/>
      <c r="M17" s="2021"/>
      <c r="N17" s="2021"/>
    </row>
    <row r="18" spans="1:14" ht="11.45" customHeight="1">
      <c r="A18" s="2021" t="s">
        <v>1724</v>
      </c>
      <c r="B18" s="2021"/>
      <c r="C18" s="2021"/>
      <c r="D18" s="2021"/>
      <c r="E18" s="2021"/>
      <c r="F18" s="2021"/>
      <c r="G18" s="2021"/>
      <c r="H18" s="2021"/>
      <c r="I18" s="2021"/>
      <c r="J18" s="2021"/>
      <c r="K18" s="2021"/>
      <c r="L18" s="2021"/>
      <c r="M18" s="2021"/>
      <c r="N18" s="2021"/>
    </row>
  </sheetData>
  <mergeCells count="7">
    <mergeCell ref="A17:N17"/>
    <mergeCell ref="A18:N18"/>
    <mergeCell ref="C8:N8"/>
    <mergeCell ref="A5:N5"/>
    <mergeCell ref="A3:N3"/>
    <mergeCell ref="A4:N4"/>
    <mergeCell ref="A16:N16"/>
  </mergeCells>
  <printOptions horizontalCentered="1"/>
  <pageMargins left="0.59055118110236227" right="0.59055118110236227" top="0.59055118110236227" bottom="0.39370078740157483" header="0.31496062992125984" footer="0.31496062992125984"/>
  <pageSetup paperSize="9" scale="8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glio27">
    <tabColor rgb="FF92D050"/>
  </sheetPr>
  <dimension ref="A1:M3707"/>
  <sheetViews>
    <sheetView showGridLines="0" zoomScaleNormal="100" workbookViewId="0">
      <selection activeCell="E22" sqref="E22"/>
    </sheetView>
  </sheetViews>
  <sheetFormatPr defaultColWidth="9.44140625" defaultRowHeight="11.8"/>
  <cols>
    <col min="1" max="1" width="25.5546875" style="41" customWidth="1"/>
    <col min="2" max="2" width="9.44140625" style="41" customWidth="1"/>
    <col min="3" max="6" width="9.44140625" style="41"/>
    <col min="7" max="7" width="9.44140625" style="28"/>
    <col min="8" max="8" width="9.44140625" style="980"/>
    <col min="9" max="11" width="9.44140625" style="28"/>
    <col min="12" max="12" width="9.44140625" style="41"/>
    <col min="13" max="16384" width="9.44140625" style="28"/>
  </cols>
  <sheetData>
    <row r="1" spans="1:13" s="992" customFormat="1" ht="14.4">
      <c r="A1" s="990" t="str">
        <f ca="1">(MID(CELL("nomefile",J2),FIND("]",CELL("nomefile",J2),1)+1,20))</f>
        <v>Tavola 4.1.5</v>
      </c>
      <c r="B1" s="1016"/>
      <c r="C1" s="1016"/>
      <c r="D1" s="1016"/>
      <c r="E1" s="1016"/>
      <c r="F1" s="1016"/>
      <c r="G1" s="1016"/>
      <c r="H1" s="1016"/>
      <c r="I1" s="1016"/>
      <c r="J1" s="1016"/>
      <c r="K1" s="1016"/>
    </row>
    <row r="2" spans="1:13" ht="11.8" customHeight="1">
      <c r="A2" s="1951" t="s">
        <v>1570</v>
      </c>
      <c r="B2" s="1951"/>
      <c r="C2" s="1951"/>
      <c r="D2" s="1951"/>
      <c r="E2" s="1951"/>
      <c r="F2" s="1951"/>
      <c r="G2" s="1951"/>
      <c r="H2" s="1951"/>
      <c r="I2" s="1951"/>
      <c r="J2" s="1951"/>
      <c r="K2" s="1951"/>
      <c r="L2" s="1951"/>
      <c r="M2" s="1951"/>
    </row>
    <row r="3" spans="1:13" ht="11.95" customHeight="1">
      <c r="A3" s="2002" t="s">
        <v>386</v>
      </c>
      <c r="B3" s="2002"/>
      <c r="C3" s="2002"/>
      <c r="D3" s="2002"/>
      <c r="E3" s="2002"/>
      <c r="F3" s="2002"/>
      <c r="G3" s="2002"/>
      <c r="H3" s="2002"/>
      <c r="I3" s="2002"/>
      <c r="J3" s="2002"/>
      <c r="K3" s="2002"/>
      <c r="L3" s="2002"/>
      <c r="M3" s="2002"/>
    </row>
    <row r="4" spans="1:13" ht="11.15" customHeight="1">
      <c r="A4" s="2012" t="s">
        <v>77</v>
      </c>
      <c r="B4" s="2012"/>
      <c r="C4" s="2012"/>
      <c r="D4" s="2012"/>
      <c r="E4" s="2012"/>
      <c r="F4" s="2012"/>
      <c r="G4" s="2012"/>
      <c r="H4" s="2012"/>
      <c r="I4" s="2012"/>
      <c r="J4" s="2012"/>
      <c r="K4" s="2012"/>
      <c r="L4" s="2012"/>
      <c r="M4" s="2012"/>
    </row>
    <row r="5" spans="1:13" ht="12.45" thickBot="1">
      <c r="A5" s="11" t="s">
        <v>65</v>
      </c>
      <c r="B5" s="12">
        <v>2014</v>
      </c>
      <c r="C5" s="12">
        <v>2015</v>
      </c>
      <c r="D5" s="12">
        <v>2016</v>
      </c>
      <c r="E5" s="12">
        <v>2017</v>
      </c>
      <c r="F5" s="12">
        <v>2018</v>
      </c>
      <c r="G5" s="12">
        <v>2019</v>
      </c>
      <c r="H5" s="12">
        <v>2020</v>
      </c>
      <c r="I5" s="12">
        <v>2021</v>
      </c>
      <c r="J5" s="12" t="s">
        <v>1199</v>
      </c>
      <c r="K5" s="12">
        <v>2023</v>
      </c>
      <c r="L5" s="12">
        <v>2024</v>
      </c>
      <c r="M5" s="12">
        <v>2025</v>
      </c>
    </row>
    <row r="6" spans="1:13" ht="12.45" thickBot="1">
      <c r="A6" s="58" t="s">
        <v>218</v>
      </c>
      <c r="B6" s="59">
        <v>441090</v>
      </c>
      <c r="C6" s="59">
        <v>480159</v>
      </c>
      <c r="D6" s="59">
        <v>517326</v>
      </c>
      <c r="E6" s="59">
        <v>539368</v>
      </c>
      <c r="F6" s="59">
        <v>561424</v>
      </c>
      <c r="G6" s="59">
        <v>591288</v>
      </c>
      <c r="H6" s="59">
        <v>612526</v>
      </c>
      <c r="I6" s="59">
        <v>624340</v>
      </c>
      <c r="J6" s="59">
        <v>607307</v>
      </c>
      <c r="K6" s="59">
        <v>608409</v>
      </c>
      <c r="L6" s="59">
        <v>615458</v>
      </c>
      <c r="M6" s="59">
        <v>637982</v>
      </c>
    </row>
    <row r="7" spans="1:13" ht="11.95" customHeight="1" thickBot="1">
      <c r="A7" s="1156"/>
      <c r="B7" s="2032" t="s">
        <v>219</v>
      </c>
      <c r="C7" s="2032"/>
      <c r="D7" s="2032"/>
      <c r="E7" s="2032"/>
      <c r="F7" s="2032"/>
      <c r="G7" s="2032"/>
      <c r="H7" s="2032"/>
      <c r="I7" s="2032"/>
      <c r="J7" s="2032"/>
      <c r="K7" s="2032"/>
      <c r="L7" s="2032"/>
      <c r="M7" s="2032"/>
    </row>
    <row r="8" spans="1:13">
      <c r="A8" s="9" t="s">
        <v>220</v>
      </c>
      <c r="B8" s="146">
        <v>1E-3</v>
      </c>
      <c r="C8" s="146">
        <v>1E-3</v>
      </c>
      <c r="D8" s="146">
        <v>1E-3</v>
      </c>
      <c r="E8" s="146">
        <v>1E-3</v>
      </c>
      <c r="F8" s="146">
        <v>1E-3</v>
      </c>
      <c r="G8" s="146">
        <v>1E-3</v>
      </c>
      <c r="H8" s="146">
        <v>1E-3</v>
      </c>
      <c r="I8" s="146">
        <v>1E-3</v>
      </c>
      <c r="J8" s="146">
        <v>1E-3</v>
      </c>
      <c r="K8" s="146">
        <v>1E-3</v>
      </c>
      <c r="L8" s="146">
        <v>1E-3</v>
      </c>
      <c r="M8" s="146">
        <v>5.5173970000000001E-4</v>
      </c>
    </row>
    <row r="9" spans="1:13">
      <c r="A9" s="8" t="s">
        <v>221</v>
      </c>
      <c r="B9" s="147">
        <v>6.8000000000000005E-2</v>
      </c>
      <c r="C9" s="147">
        <v>6.0999999999999999E-2</v>
      </c>
      <c r="D9" s="147">
        <v>5.5999999999999994E-2</v>
      </c>
      <c r="E9" s="147">
        <v>5.5E-2</v>
      </c>
      <c r="F9" s="147">
        <v>5.4000000000000006E-2</v>
      </c>
      <c r="G9" s="147">
        <v>5.2999999999999999E-2</v>
      </c>
      <c r="H9" s="147">
        <v>0.05</v>
      </c>
      <c r="I9" s="147">
        <v>0.05</v>
      </c>
      <c r="J9" s="147">
        <v>5.1999999999999998E-2</v>
      </c>
      <c r="K9" s="147">
        <v>5.2999999999999999E-2</v>
      </c>
      <c r="L9" s="147">
        <v>5.5E-2</v>
      </c>
      <c r="M9" s="147">
        <v>5.7826082899999999E-2</v>
      </c>
    </row>
    <row r="10" spans="1:13">
      <c r="A10" s="9" t="s">
        <v>222</v>
      </c>
      <c r="B10" s="146">
        <v>0.83499999999999996</v>
      </c>
      <c r="C10" s="146">
        <v>0.82299999999999995</v>
      </c>
      <c r="D10" s="146">
        <v>0.81700000000000006</v>
      </c>
      <c r="E10" s="146">
        <v>0.80400000000000005</v>
      </c>
      <c r="F10" s="146">
        <v>0.79500000000000004</v>
      </c>
      <c r="G10" s="146">
        <v>0.78700000000000003</v>
      </c>
      <c r="H10" s="146">
        <v>0.78400000000000003</v>
      </c>
      <c r="I10" s="146">
        <v>0.78099999999999992</v>
      </c>
      <c r="J10" s="146">
        <v>0.78100000000000003</v>
      </c>
      <c r="K10" s="146">
        <v>0.77800000000000002</v>
      </c>
      <c r="L10" s="146">
        <v>0.78300000000000003</v>
      </c>
      <c r="M10" s="146">
        <v>0.77118946929999999</v>
      </c>
    </row>
    <row r="11" spans="1:13">
      <c r="A11" s="10" t="s">
        <v>414</v>
      </c>
      <c r="B11" s="148">
        <v>0.61599999999999999</v>
      </c>
      <c r="C11" s="148">
        <v>0.58899999999999997</v>
      </c>
      <c r="D11" s="148">
        <v>0.56600000000000006</v>
      </c>
      <c r="E11" s="148">
        <v>0.56200000000000006</v>
      </c>
      <c r="F11" s="148">
        <v>0.56200000000000006</v>
      </c>
      <c r="G11" s="148">
        <v>0.55700000000000005</v>
      </c>
      <c r="H11" s="148">
        <v>0.55500000000000005</v>
      </c>
      <c r="I11" s="148">
        <v>0.54899999999999993</v>
      </c>
      <c r="J11" s="148">
        <v>0.55000000000000004</v>
      </c>
      <c r="K11" s="148">
        <v>0.55200000000000005</v>
      </c>
      <c r="L11" s="148">
        <v>0.54600000000000004</v>
      </c>
      <c r="M11" s="148">
        <v>0.5276057945</v>
      </c>
    </row>
    <row r="12" spans="1:13" ht="23.6">
      <c r="A12" s="9" t="s">
        <v>580</v>
      </c>
      <c r="B12" s="146">
        <v>6.9000000000000006E-2</v>
      </c>
      <c r="C12" s="146">
        <v>9.1999999999999998E-2</v>
      </c>
      <c r="D12" s="146">
        <v>0.107</v>
      </c>
      <c r="E12" s="146">
        <v>0.12300000000000001</v>
      </c>
      <c r="F12" s="146">
        <v>0.13400000000000001</v>
      </c>
      <c r="G12" s="146">
        <v>0.14800000000000002</v>
      </c>
      <c r="H12" s="146">
        <v>0.156</v>
      </c>
      <c r="I12" s="146">
        <v>0.159</v>
      </c>
      <c r="J12" s="146">
        <v>0.158</v>
      </c>
      <c r="K12" s="146">
        <v>0.161</v>
      </c>
      <c r="L12" s="146">
        <v>0.154</v>
      </c>
      <c r="M12" s="146">
        <v>0.14703549630000001</v>
      </c>
    </row>
    <row r="13" spans="1:13" ht="12.45" thickBot="1">
      <c r="A13" s="60" t="s">
        <v>223</v>
      </c>
      <c r="B13" s="149">
        <v>2.7000000000000003E-2</v>
      </c>
      <c r="C13" s="149">
        <v>2.2000000000000002E-2</v>
      </c>
      <c r="D13" s="149">
        <v>0.02</v>
      </c>
      <c r="E13" s="149">
        <v>1.7000000000000001E-2</v>
      </c>
      <c r="F13" s="149">
        <v>1.6E-2</v>
      </c>
      <c r="G13" s="149">
        <v>1.1000000000000001E-2</v>
      </c>
      <c r="H13" s="149">
        <v>0.01</v>
      </c>
      <c r="I13" s="149">
        <v>9.0000000000000011E-3</v>
      </c>
      <c r="J13" s="149">
        <v>8.0000000000000002E-3</v>
      </c>
      <c r="K13" s="149">
        <v>7.0000000000000001E-3</v>
      </c>
      <c r="L13" s="149">
        <v>7.0000000000000001E-3</v>
      </c>
      <c r="M13" s="149">
        <v>2.3397211800000001E-2</v>
      </c>
    </row>
    <row r="14" spans="1:13">
      <c r="A14" s="1378" t="s">
        <v>1708</v>
      </c>
      <c r="B14" s="162"/>
      <c r="C14" s="162"/>
      <c r="D14" s="162"/>
      <c r="E14" s="162"/>
      <c r="F14" s="162"/>
      <c r="G14" s="162"/>
      <c r="H14" s="162"/>
      <c r="I14" s="162"/>
      <c r="J14" s="162"/>
      <c r="K14" s="162"/>
    </row>
    <row r="15" spans="1:13" ht="11.45" customHeight="1">
      <c r="A15" s="2021" t="s">
        <v>1720</v>
      </c>
      <c r="B15" s="2021"/>
      <c r="C15" s="2021"/>
      <c r="D15" s="2021"/>
      <c r="E15" s="2021"/>
      <c r="F15" s="2021"/>
      <c r="G15" s="2021"/>
      <c r="H15" s="2021"/>
      <c r="I15" s="2021"/>
      <c r="J15" s="2021"/>
      <c r="K15" s="2021"/>
      <c r="L15" s="2021"/>
      <c r="M15" s="2021"/>
    </row>
    <row r="16" spans="1:13">
      <c r="H16" s="230"/>
    </row>
    <row r="17" spans="8:8">
      <c r="H17" s="230"/>
    </row>
    <row r="18" spans="8:8">
      <c r="H18" s="230"/>
    </row>
    <row r="19" spans="8:8">
      <c r="H19" s="230"/>
    </row>
    <row r="20" spans="8:8">
      <c r="H20" s="230"/>
    </row>
    <row r="21" spans="8:8">
      <c r="H21" s="230"/>
    </row>
    <row r="22" spans="8:8">
      <c r="H22" s="230"/>
    </row>
    <row r="23" spans="8:8">
      <c r="H23" s="230"/>
    </row>
    <row r="24" spans="8:8">
      <c r="H24" s="230"/>
    </row>
    <row r="25" spans="8:8">
      <c r="H25" s="230"/>
    </row>
    <row r="26" spans="8:8">
      <c r="H26" s="230"/>
    </row>
    <row r="27" spans="8:8">
      <c r="H27" s="230"/>
    </row>
    <row r="28" spans="8:8">
      <c r="H28" s="230"/>
    </row>
    <row r="29" spans="8:8">
      <c r="H29" s="230"/>
    </row>
    <row r="30" spans="8:8">
      <c r="H30" s="230"/>
    </row>
    <row r="31" spans="8:8">
      <c r="H31" s="230"/>
    </row>
    <row r="32" spans="8:8">
      <c r="H32" s="230"/>
    </row>
    <row r="33" spans="8:8">
      <c r="H33" s="230"/>
    </row>
    <row r="34" spans="8:8">
      <c r="H34" s="230"/>
    </row>
    <row r="35" spans="8:8">
      <c r="H35" s="230"/>
    </row>
    <row r="36" spans="8:8">
      <c r="H36" s="230"/>
    </row>
    <row r="37" spans="8:8">
      <c r="H37" s="230"/>
    </row>
    <row r="38" spans="8:8">
      <c r="H38" s="230"/>
    </row>
    <row r="39" spans="8:8">
      <c r="H39" s="230"/>
    </row>
    <row r="40" spans="8:8">
      <c r="H40" s="230"/>
    </row>
    <row r="41" spans="8:8">
      <c r="H41" s="230"/>
    </row>
    <row r="42" spans="8:8">
      <c r="H42" s="230"/>
    </row>
    <row r="43" spans="8:8">
      <c r="H43" s="230"/>
    </row>
    <row r="44" spans="8:8">
      <c r="H44" s="230"/>
    </row>
    <row r="45" spans="8:8">
      <c r="H45" s="230"/>
    </row>
    <row r="46" spans="8:8">
      <c r="H46" s="230"/>
    </row>
    <row r="47" spans="8:8">
      <c r="H47" s="230"/>
    </row>
    <row r="48" spans="8:8">
      <c r="H48" s="230"/>
    </row>
    <row r="49" spans="8:8">
      <c r="H49" s="230"/>
    </row>
    <row r="50" spans="8:8">
      <c r="H50" s="230"/>
    </row>
    <row r="51" spans="8:8">
      <c r="H51" s="230"/>
    </row>
    <row r="52" spans="8:8">
      <c r="H52" s="230"/>
    </row>
    <row r="53" spans="8:8">
      <c r="H53" s="230"/>
    </row>
    <row r="54" spans="8:8">
      <c r="H54" s="230"/>
    </row>
    <row r="55" spans="8:8">
      <c r="H55" s="230"/>
    </row>
    <row r="56" spans="8:8">
      <c r="H56" s="230"/>
    </row>
    <row r="57" spans="8:8">
      <c r="H57" s="230"/>
    </row>
    <row r="58" spans="8:8">
      <c r="H58" s="230"/>
    </row>
    <row r="59" spans="8:8">
      <c r="H59" s="230"/>
    </row>
    <row r="60" spans="8:8">
      <c r="H60" s="230"/>
    </row>
    <row r="61" spans="8:8">
      <c r="H61" s="230"/>
    </row>
    <row r="62" spans="8:8">
      <c r="H62" s="230"/>
    </row>
    <row r="63" spans="8:8">
      <c r="H63" s="230"/>
    </row>
    <row r="64" spans="8:8">
      <c r="H64" s="230"/>
    </row>
    <row r="65" spans="8:8">
      <c r="H65" s="230"/>
    </row>
    <row r="66" spans="8:8">
      <c r="H66" s="230"/>
    </row>
    <row r="67" spans="8:8">
      <c r="H67" s="230"/>
    </row>
    <row r="68" spans="8:8">
      <c r="H68" s="230"/>
    </row>
    <row r="69" spans="8:8">
      <c r="H69" s="230"/>
    </row>
    <row r="70" spans="8:8">
      <c r="H70" s="230"/>
    </row>
    <row r="71" spans="8:8">
      <c r="H71" s="230"/>
    </row>
    <row r="72" spans="8:8">
      <c r="H72" s="230"/>
    </row>
    <row r="73" spans="8:8">
      <c r="H73" s="230"/>
    </row>
    <row r="74" spans="8:8">
      <c r="H74" s="230"/>
    </row>
    <row r="75" spans="8:8">
      <c r="H75" s="230"/>
    </row>
    <row r="76" spans="8:8">
      <c r="H76" s="230"/>
    </row>
    <row r="77" spans="8:8">
      <c r="H77" s="230"/>
    </row>
    <row r="78" spans="8:8">
      <c r="H78" s="230"/>
    </row>
    <row r="79" spans="8:8">
      <c r="H79" s="230"/>
    </row>
    <row r="80" spans="8:8">
      <c r="H80" s="230"/>
    </row>
    <row r="81" spans="8:8">
      <c r="H81" s="230"/>
    </row>
    <row r="82" spans="8:8">
      <c r="H82" s="230"/>
    </row>
    <row r="83" spans="8:8">
      <c r="H83" s="230"/>
    </row>
    <row r="84" spans="8:8">
      <c r="H84" s="230"/>
    </row>
    <row r="85" spans="8:8">
      <c r="H85" s="230"/>
    </row>
    <row r="86" spans="8:8">
      <c r="H86" s="230"/>
    </row>
    <row r="87" spans="8:8">
      <c r="H87" s="230"/>
    </row>
    <row r="88" spans="8:8">
      <c r="H88" s="230"/>
    </row>
    <row r="89" spans="8:8">
      <c r="H89" s="230"/>
    </row>
    <row r="90" spans="8:8">
      <c r="H90" s="230"/>
    </row>
    <row r="91" spans="8:8">
      <c r="H91" s="230"/>
    </row>
    <row r="92" spans="8:8">
      <c r="H92" s="230"/>
    </row>
    <row r="93" spans="8:8">
      <c r="H93" s="230"/>
    </row>
    <row r="94" spans="8:8">
      <c r="H94" s="230"/>
    </row>
    <row r="95" spans="8:8">
      <c r="H95" s="230"/>
    </row>
    <row r="96" spans="8:8">
      <c r="H96" s="230"/>
    </row>
    <row r="97" spans="8:8">
      <c r="H97" s="230"/>
    </row>
    <row r="98" spans="8:8">
      <c r="H98" s="230"/>
    </row>
    <row r="99" spans="8:8">
      <c r="H99" s="230"/>
    </row>
    <row r="100" spans="8:8">
      <c r="H100" s="230"/>
    </row>
    <row r="101" spans="8:8">
      <c r="H101" s="230"/>
    </row>
    <row r="102" spans="8:8">
      <c r="H102" s="230"/>
    </row>
    <row r="103" spans="8:8">
      <c r="H103" s="230"/>
    </row>
    <row r="104" spans="8:8">
      <c r="H104" s="230"/>
    </row>
    <row r="105" spans="8:8">
      <c r="H105" s="230"/>
    </row>
    <row r="106" spans="8:8">
      <c r="H106" s="230"/>
    </row>
    <row r="107" spans="8:8">
      <c r="H107" s="230"/>
    </row>
    <row r="108" spans="8:8">
      <c r="H108" s="230"/>
    </row>
    <row r="109" spans="8:8">
      <c r="H109" s="230"/>
    </row>
    <row r="110" spans="8:8">
      <c r="H110" s="230"/>
    </row>
    <row r="111" spans="8:8">
      <c r="H111" s="230"/>
    </row>
    <row r="112" spans="8:8">
      <c r="H112" s="230"/>
    </row>
    <row r="113" spans="8:8">
      <c r="H113" s="230"/>
    </row>
    <row r="114" spans="8:8">
      <c r="H114" s="230"/>
    </row>
    <row r="115" spans="8:8">
      <c r="H115" s="230"/>
    </row>
    <row r="116" spans="8:8">
      <c r="H116" s="230"/>
    </row>
    <row r="117" spans="8:8">
      <c r="H117" s="230"/>
    </row>
    <row r="118" spans="8:8">
      <c r="H118" s="230"/>
    </row>
    <row r="119" spans="8:8">
      <c r="H119" s="230"/>
    </row>
    <row r="120" spans="8:8">
      <c r="H120" s="230"/>
    </row>
    <row r="121" spans="8:8">
      <c r="H121" s="230"/>
    </row>
    <row r="122" spans="8:8">
      <c r="H122" s="230"/>
    </row>
    <row r="123" spans="8:8">
      <c r="H123" s="230"/>
    </row>
    <row r="124" spans="8:8">
      <c r="H124" s="230"/>
    </row>
    <row r="125" spans="8:8">
      <c r="H125" s="230"/>
    </row>
    <row r="126" spans="8:8">
      <c r="H126" s="230"/>
    </row>
    <row r="127" spans="8:8">
      <c r="H127" s="230"/>
    </row>
    <row r="128" spans="8:8">
      <c r="H128" s="230"/>
    </row>
    <row r="129" spans="8:8">
      <c r="H129" s="230"/>
    </row>
    <row r="130" spans="8:8">
      <c r="H130" s="230"/>
    </row>
    <row r="131" spans="8:8">
      <c r="H131" s="230"/>
    </row>
    <row r="132" spans="8:8">
      <c r="H132" s="230"/>
    </row>
    <row r="133" spans="8:8">
      <c r="H133" s="230"/>
    </row>
    <row r="134" spans="8:8">
      <c r="H134" s="230"/>
    </row>
    <row r="135" spans="8:8">
      <c r="H135" s="230"/>
    </row>
    <row r="136" spans="8:8">
      <c r="H136" s="230"/>
    </row>
    <row r="137" spans="8:8">
      <c r="H137" s="230"/>
    </row>
    <row r="138" spans="8:8">
      <c r="H138" s="230"/>
    </row>
    <row r="139" spans="8:8">
      <c r="H139" s="230"/>
    </row>
    <row r="140" spans="8:8">
      <c r="H140" s="230"/>
    </row>
    <row r="141" spans="8:8">
      <c r="H141" s="230"/>
    </row>
    <row r="142" spans="8:8">
      <c r="H142" s="230"/>
    </row>
    <row r="143" spans="8:8">
      <c r="H143" s="230"/>
    </row>
    <row r="144" spans="8:8">
      <c r="H144" s="230"/>
    </row>
    <row r="145" spans="8:8">
      <c r="H145" s="230"/>
    </row>
    <row r="146" spans="8:8">
      <c r="H146" s="230"/>
    </row>
    <row r="147" spans="8:8">
      <c r="H147" s="230"/>
    </row>
    <row r="148" spans="8:8">
      <c r="H148" s="230"/>
    </row>
    <row r="149" spans="8:8">
      <c r="H149" s="230"/>
    </row>
    <row r="150" spans="8:8">
      <c r="H150" s="230"/>
    </row>
    <row r="151" spans="8:8">
      <c r="H151" s="230"/>
    </row>
    <row r="152" spans="8:8">
      <c r="H152" s="230"/>
    </row>
    <row r="153" spans="8:8">
      <c r="H153" s="230"/>
    </row>
    <row r="154" spans="8:8">
      <c r="H154" s="230"/>
    </row>
    <row r="155" spans="8:8">
      <c r="H155" s="230"/>
    </row>
    <row r="156" spans="8:8">
      <c r="H156" s="230"/>
    </row>
    <row r="157" spans="8:8">
      <c r="H157" s="230"/>
    </row>
    <row r="158" spans="8:8">
      <c r="H158" s="230"/>
    </row>
    <row r="159" spans="8:8">
      <c r="H159" s="230"/>
    </row>
    <row r="160" spans="8:8">
      <c r="H160" s="230"/>
    </row>
    <row r="161" spans="8:8">
      <c r="H161" s="230"/>
    </row>
    <row r="162" spans="8:8">
      <c r="H162" s="230"/>
    </row>
    <row r="163" spans="8:8">
      <c r="H163" s="230"/>
    </row>
    <row r="164" spans="8:8">
      <c r="H164" s="230"/>
    </row>
    <row r="165" spans="8:8">
      <c r="H165" s="230"/>
    </row>
    <row r="166" spans="8:8">
      <c r="H166" s="230"/>
    </row>
    <row r="167" spans="8:8">
      <c r="H167" s="230"/>
    </row>
    <row r="168" spans="8:8">
      <c r="H168" s="230"/>
    </row>
    <row r="169" spans="8:8">
      <c r="H169" s="230"/>
    </row>
    <row r="170" spans="8:8">
      <c r="H170" s="230"/>
    </row>
    <row r="171" spans="8:8">
      <c r="H171" s="230"/>
    </row>
    <row r="172" spans="8:8">
      <c r="H172" s="230"/>
    </row>
    <row r="173" spans="8:8">
      <c r="H173" s="230"/>
    </row>
    <row r="174" spans="8:8">
      <c r="H174" s="230"/>
    </row>
    <row r="175" spans="8:8">
      <c r="H175" s="230"/>
    </row>
    <row r="176" spans="8:8">
      <c r="H176" s="230"/>
    </row>
    <row r="177" spans="8:8">
      <c r="H177" s="230"/>
    </row>
    <row r="178" spans="8:8">
      <c r="H178" s="230"/>
    </row>
    <row r="179" spans="8:8">
      <c r="H179" s="230"/>
    </row>
    <row r="180" spans="8:8">
      <c r="H180" s="230"/>
    </row>
    <row r="181" spans="8:8">
      <c r="H181" s="230"/>
    </row>
    <row r="182" spans="8:8">
      <c r="H182" s="230"/>
    </row>
    <row r="183" spans="8:8">
      <c r="H183" s="230"/>
    </row>
    <row r="184" spans="8:8">
      <c r="H184" s="230"/>
    </row>
    <row r="185" spans="8:8">
      <c r="H185" s="230"/>
    </row>
    <row r="186" spans="8:8">
      <c r="H186" s="230"/>
    </row>
    <row r="187" spans="8:8">
      <c r="H187" s="230"/>
    </row>
    <row r="188" spans="8:8">
      <c r="H188" s="230"/>
    </row>
    <row r="189" spans="8:8">
      <c r="H189" s="230"/>
    </row>
    <row r="190" spans="8:8">
      <c r="H190" s="230"/>
    </row>
    <row r="191" spans="8:8">
      <c r="H191" s="230"/>
    </row>
    <row r="192" spans="8:8">
      <c r="H192" s="230"/>
    </row>
    <row r="193" spans="8:8">
      <c r="H193" s="230"/>
    </row>
    <row r="194" spans="8:8">
      <c r="H194" s="230"/>
    </row>
    <row r="195" spans="8:8">
      <c r="H195" s="230"/>
    </row>
    <row r="196" spans="8:8">
      <c r="H196" s="230"/>
    </row>
    <row r="197" spans="8:8">
      <c r="H197" s="230"/>
    </row>
    <row r="198" spans="8:8">
      <c r="H198" s="230"/>
    </row>
    <row r="199" spans="8:8">
      <c r="H199" s="230"/>
    </row>
    <row r="200" spans="8:8">
      <c r="H200" s="230"/>
    </row>
    <row r="201" spans="8:8">
      <c r="H201" s="230"/>
    </row>
    <row r="202" spans="8:8">
      <c r="H202" s="230"/>
    </row>
    <row r="203" spans="8:8">
      <c r="H203" s="230"/>
    </row>
    <row r="204" spans="8:8">
      <c r="H204" s="230"/>
    </row>
    <row r="205" spans="8:8">
      <c r="H205" s="230"/>
    </row>
    <row r="206" spans="8:8">
      <c r="H206" s="230"/>
    </row>
    <row r="207" spans="8:8">
      <c r="H207" s="230"/>
    </row>
    <row r="208" spans="8:8">
      <c r="H208" s="230"/>
    </row>
    <row r="209" spans="8:8">
      <c r="H209" s="230"/>
    </row>
    <row r="210" spans="8:8">
      <c r="H210" s="230"/>
    </row>
    <row r="211" spans="8:8">
      <c r="H211" s="230"/>
    </row>
    <row r="212" spans="8:8">
      <c r="H212" s="230"/>
    </row>
    <row r="213" spans="8:8">
      <c r="H213" s="230"/>
    </row>
    <row r="214" spans="8:8">
      <c r="H214" s="230"/>
    </row>
    <row r="215" spans="8:8">
      <c r="H215" s="230"/>
    </row>
    <row r="216" spans="8:8">
      <c r="H216" s="230"/>
    </row>
    <row r="217" spans="8:8">
      <c r="H217" s="230"/>
    </row>
    <row r="218" spans="8:8">
      <c r="H218" s="230"/>
    </row>
    <row r="219" spans="8:8">
      <c r="H219" s="230"/>
    </row>
    <row r="220" spans="8:8">
      <c r="H220" s="230"/>
    </row>
    <row r="221" spans="8:8">
      <c r="H221" s="230"/>
    </row>
    <row r="222" spans="8:8">
      <c r="H222" s="230"/>
    </row>
    <row r="223" spans="8:8">
      <c r="H223" s="230"/>
    </row>
    <row r="224" spans="8:8">
      <c r="H224" s="230"/>
    </row>
    <row r="225" spans="8:8">
      <c r="H225" s="230"/>
    </row>
    <row r="226" spans="8:8">
      <c r="H226" s="230"/>
    </row>
    <row r="227" spans="8:8">
      <c r="H227" s="230"/>
    </row>
    <row r="228" spans="8:8">
      <c r="H228" s="230"/>
    </row>
    <row r="229" spans="8:8">
      <c r="H229" s="230"/>
    </row>
    <row r="230" spans="8:8">
      <c r="H230" s="230"/>
    </row>
    <row r="231" spans="8:8">
      <c r="H231" s="230"/>
    </row>
    <row r="232" spans="8:8">
      <c r="H232" s="230"/>
    </row>
    <row r="233" spans="8:8">
      <c r="H233" s="230"/>
    </row>
    <row r="234" spans="8:8">
      <c r="H234" s="230"/>
    </row>
    <row r="235" spans="8:8">
      <c r="H235" s="230"/>
    </row>
    <row r="236" spans="8:8">
      <c r="H236" s="230"/>
    </row>
    <row r="237" spans="8:8">
      <c r="H237" s="230"/>
    </row>
    <row r="238" spans="8:8">
      <c r="H238" s="230"/>
    </row>
    <row r="239" spans="8:8">
      <c r="H239" s="230"/>
    </row>
    <row r="240" spans="8:8">
      <c r="H240" s="230"/>
    </row>
    <row r="241" spans="8:8">
      <c r="H241" s="230"/>
    </row>
    <row r="242" spans="8:8">
      <c r="H242" s="230"/>
    </row>
    <row r="243" spans="8:8">
      <c r="H243" s="230"/>
    </row>
    <row r="244" spans="8:8">
      <c r="H244" s="230"/>
    </row>
    <row r="245" spans="8:8">
      <c r="H245" s="230"/>
    </row>
    <row r="246" spans="8:8">
      <c r="H246" s="230"/>
    </row>
    <row r="247" spans="8:8">
      <c r="H247" s="230"/>
    </row>
    <row r="248" spans="8:8">
      <c r="H248" s="230"/>
    </row>
    <row r="249" spans="8:8">
      <c r="H249" s="230"/>
    </row>
    <row r="250" spans="8:8">
      <c r="H250" s="230"/>
    </row>
    <row r="251" spans="8:8">
      <c r="H251" s="230"/>
    </row>
    <row r="252" spans="8:8">
      <c r="H252" s="230"/>
    </row>
    <row r="253" spans="8:8">
      <c r="H253" s="230"/>
    </row>
    <row r="254" spans="8:8">
      <c r="H254" s="230"/>
    </row>
    <row r="255" spans="8:8">
      <c r="H255" s="230"/>
    </row>
    <row r="256" spans="8:8">
      <c r="H256" s="230"/>
    </row>
    <row r="257" spans="8:8">
      <c r="H257" s="230"/>
    </row>
    <row r="258" spans="8:8">
      <c r="H258" s="230"/>
    </row>
    <row r="259" spans="8:8">
      <c r="H259" s="230"/>
    </row>
    <row r="260" spans="8:8">
      <c r="H260" s="230"/>
    </row>
    <row r="261" spans="8:8">
      <c r="H261" s="230"/>
    </row>
    <row r="262" spans="8:8">
      <c r="H262" s="230"/>
    </row>
    <row r="263" spans="8:8">
      <c r="H263" s="230"/>
    </row>
    <row r="264" spans="8:8">
      <c r="H264" s="230"/>
    </row>
    <row r="265" spans="8:8">
      <c r="H265" s="230"/>
    </row>
    <row r="266" spans="8:8">
      <c r="H266" s="230"/>
    </row>
    <row r="267" spans="8:8">
      <c r="H267" s="230"/>
    </row>
    <row r="268" spans="8:8">
      <c r="H268" s="230"/>
    </row>
    <row r="269" spans="8:8">
      <c r="H269" s="230"/>
    </row>
    <row r="270" spans="8:8">
      <c r="H270" s="230"/>
    </row>
    <row r="271" spans="8:8">
      <c r="H271" s="230"/>
    </row>
    <row r="272" spans="8:8">
      <c r="H272" s="230"/>
    </row>
    <row r="273" spans="8:8">
      <c r="H273" s="230"/>
    </row>
    <row r="274" spans="8:8">
      <c r="H274" s="230"/>
    </row>
    <row r="275" spans="8:8">
      <c r="H275" s="230"/>
    </row>
    <row r="276" spans="8:8">
      <c r="H276" s="230"/>
    </row>
    <row r="277" spans="8:8">
      <c r="H277" s="230"/>
    </row>
    <row r="278" spans="8:8">
      <c r="H278" s="230"/>
    </row>
    <row r="279" spans="8:8">
      <c r="H279" s="230"/>
    </row>
    <row r="280" spans="8:8">
      <c r="H280" s="230"/>
    </row>
    <row r="281" spans="8:8">
      <c r="H281" s="230"/>
    </row>
    <row r="282" spans="8:8">
      <c r="H282" s="230"/>
    </row>
    <row r="283" spans="8:8">
      <c r="H283" s="230"/>
    </row>
    <row r="284" spans="8:8">
      <c r="H284" s="230"/>
    </row>
    <row r="285" spans="8:8">
      <c r="H285" s="230"/>
    </row>
    <row r="286" spans="8:8">
      <c r="H286" s="230"/>
    </row>
    <row r="287" spans="8:8">
      <c r="H287" s="230"/>
    </row>
    <row r="288" spans="8:8">
      <c r="H288" s="230"/>
    </row>
    <row r="289" spans="8:8">
      <c r="H289" s="230"/>
    </row>
    <row r="290" spans="8:8">
      <c r="H290" s="230"/>
    </row>
    <row r="291" spans="8:8">
      <c r="H291" s="230"/>
    </row>
    <row r="292" spans="8:8">
      <c r="H292" s="230"/>
    </row>
    <row r="293" spans="8:8">
      <c r="H293" s="230"/>
    </row>
    <row r="294" spans="8:8">
      <c r="H294" s="230"/>
    </row>
    <row r="295" spans="8:8">
      <c r="H295" s="230"/>
    </row>
    <row r="296" spans="8:8">
      <c r="H296" s="230"/>
    </row>
    <row r="297" spans="8:8">
      <c r="H297" s="230"/>
    </row>
    <row r="298" spans="8:8">
      <c r="H298" s="230"/>
    </row>
    <row r="299" spans="8:8">
      <c r="H299" s="230"/>
    </row>
    <row r="300" spans="8:8">
      <c r="H300" s="230"/>
    </row>
    <row r="301" spans="8:8">
      <c r="H301" s="230"/>
    </row>
    <row r="302" spans="8:8">
      <c r="H302" s="230"/>
    </row>
    <row r="303" spans="8:8">
      <c r="H303" s="230"/>
    </row>
    <row r="304" spans="8:8">
      <c r="H304" s="230"/>
    </row>
    <row r="305" spans="8:8">
      <c r="H305" s="230"/>
    </row>
    <row r="306" spans="8:8">
      <c r="H306" s="230"/>
    </row>
    <row r="307" spans="8:8">
      <c r="H307" s="230"/>
    </row>
    <row r="308" spans="8:8">
      <c r="H308" s="230"/>
    </row>
    <row r="309" spans="8:8">
      <c r="H309" s="230"/>
    </row>
    <row r="310" spans="8:8">
      <c r="H310" s="230"/>
    </row>
    <row r="311" spans="8:8">
      <c r="H311" s="230"/>
    </row>
    <row r="312" spans="8:8">
      <c r="H312" s="230"/>
    </row>
    <row r="313" spans="8:8">
      <c r="H313" s="230"/>
    </row>
    <row r="314" spans="8:8">
      <c r="H314" s="230"/>
    </row>
    <row r="315" spans="8:8">
      <c r="H315" s="230"/>
    </row>
    <row r="316" spans="8:8">
      <c r="H316" s="230"/>
    </row>
    <row r="317" spans="8:8">
      <c r="H317" s="230"/>
    </row>
    <row r="318" spans="8:8">
      <c r="H318" s="230"/>
    </row>
    <row r="319" spans="8:8">
      <c r="H319" s="230"/>
    </row>
    <row r="320" spans="8:8">
      <c r="H320" s="230"/>
    </row>
    <row r="321" spans="8:8">
      <c r="H321" s="230"/>
    </row>
    <row r="322" spans="8:8">
      <c r="H322" s="230"/>
    </row>
    <row r="323" spans="8:8">
      <c r="H323" s="230"/>
    </row>
    <row r="324" spans="8:8">
      <c r="H324" s="230"/>
    </row>
    <row r="325" spans="8:8">
      <c r="H325" s="230"/>
    </row>
    <row r="326" spans="8:8">
      <c r="H326" s="230"/>
    </row>
    <row r="327" spans="8:8">
      <c r="H327" s="230"/>
    </row>
    <row r="328" spans="8:8">
      <c r="H328" s="230"/>
    </row>
    <row r="329" spans="8:8">
      <c r="H329" s="230"/>
    </row>
    <row r="330" spans="8:8">
      <c r="H330" s="230"/>
    </row>
    <row r="331" spans="8:8">
      <c r="H331" s="230"/>
    </row>
    <row r="332" spans="8:8">
      <c r="H332" s="230"/>
    </row>
    <row r="333" spans="8:8">
      <c r="H333" s="230"/>
    </row>
    <row r="334" spans="8:8">
      <c r="H334" s="230"/>
    </row>
    <row r="335" spans="8:8">
      <c r="H335" s="230"/>
    </row>
    <row r="336" spans="8:8">
      <c r="H336" s="230"/>
    </row>
    <row r="337" spans="8:8">
      <c r="H337" s="230"/>
    </row>
    <row r="338" spans="8:8">
      <c r="H338" s="230"/>
    </row>
    <row r="339" spans="8:8">
      <c r="H339" s="230"/>
    </row>
    <row r="340" spans="8:8">
      <c r="H340" s="230"/>
    </row>
    <row r="341" spans="8:8">
      <c r="H341" s="230"/>
    </row>
    <row r="342" spans="8:8">
      <c r="H342" s="230"/>
    </row>
    <row r="343" spans="8:8">
      <c r="H343" s="230"/>
    </row>
    <row r="344" spans="8:8">
      <c r="H344" s="230"/>
    </row>
    <row r="345" spans="8:8">
      <c r="H345" s="230"/>
    </row>
    <row r="346" spans="8:8">
      <c r="H346" s="230"/>
    </row>
    <row r="347" spans="8:8">
      <c r="H347" s="230"/>
    </row>
    <row r="348" spans="8:8">
      <c r="H348" s="230"/>
    </row>
    <row r="349" spans="8:8">
      <c r="H349" s="230"/>
    </row>
    <row r="350" spans="8:8">
      <c r="H350" s="230"/>
    </row>
    <row r="351" spans="8:8">
      <c r="H351" s="230"/>
    </row>
    <row r="352" spans="8:8">
      <c r="H352" s="230"/>
    </row>
    <row r="353" spans="8:8">
      <c r="H353" s="230"/>
    </row>
    <row r="354" spans="8:8">
      <c r="H354" s="230"/>
    </row>
    <row r="355" spans="8:8">
      <c r="H355" s="230"/>
    </row>
    <row r="356" spans="8:8">
      <c r="H356" s="230"/>
    </row>
    <row r="357" spans="8:8">
      <c r="H357" s="230"/>
    </row>
    <row r="358" spans="8:8">
      <c r="H358" s="230"/>
    </row>
    <row r="359" spans="8:8">
      <c r="H359" s="230"/>
    </row>
    <row r="360" spans="8:8">
      <c r="H360" s="230"/>
    </row>
    <row r="361" spans="8:8">
      <c r="H361" s="230"/>
    </row>
    <row r="362" spans="8:8">
      <c r="H362" s="230"/>
    </row>
    <row r="363" spans="8:8">
      <c r="H363" s="230"/>
    </row>
    <row r="364" spans="8:8">
      <c r="H364" s="230"/>
    </row>
    <row r="365" spans="8:8">
      <c r="H365" s="230"/>
    </row>
    <row r="366" spans="8:8">
      <c r="H366" s="230"/>
    </row>
    <row r="367" spans="8:8">
      <c r="H367" s="230"/>
    </row>
    <row r="368" spans="8:8">
      <c r="H368" s="230"/>
    </row>
    <row r="369" spans="8:8">
      <c r="H369" s="230"/>
    </row>
    <row r="370" spans="8:8">
      <c r="H370" s="230"/>
    </row>
    <row r="371" spans="8:8">
      <c r="H371" s="230"/>
    </row>
    <row r="372" spans="8:8">
      <c r="H372" s="230"/>
    </row>
    <row r="373" spans="8:8">
      <c r="H373" s="230"/>
    </row>
    <row r="374" spans="8:8">
      <c r="H374" s="230"/>
    </row>
    <row r="375" spans="8:8">
      <c r="H375" s="230"/>
    </row>
    <row r="376" spans="8:8">
      <c r="H376" s="230"/>
    </row>
    <row r="377" spans="8:8">
      <c r="H377" s="230"/>
    </row>
    <row r="378" spans="8:8">
      <c r="H378" s="230"/>
    </row>
    <row r="379" spans="8:8">
      <c r="H379" s="230"/>
    </row>
    <row r="380" spans="8:8">
      <c r="H380" s="230"/>
    </row>
    <row r="381" spans="8:8">
      <c r="H381" s="230"/>
    </row>
    <row r="382" spans="8:8">
      <c r="H382" s="230"/>
    </row>
    <row r="383" spans="8:8">
      <c r="H383" s="230"/>
    </row>
    <row r="384" spans="8:8">
      <c r="H384" s="230"/>
    </row>
    <row r="385" spans="8:8">
      <c r="H385" s="230"/>
    </row>
    <row r="386" spans="8:8">
      <c r="H386" s="230"/>
    </row>
    <row r="387" spans="8:8">
      <c r="H387" s="230"/>
    </row>
    <row r="388" spans="8:8">
      <c r="H388" s="230"/>
    </row>
    <row r="389" spans="8:8">
      <c r="H389" s="230"/>
    </row>
    <row r="390" spans="8:8">
      <c r="H390" s="230"/>
    </row>
    <row r="391" spans="8:8">
      <c r="H391" s="230"/>
    </row>
    <row r="392" spans="8:8">
      <c r="H392" s="230"/>
    </row>
    <row r="393" spans="8:8">
      <c r="H393" s="230"/>
    </row>
    <row r="394" spans="8:8">
      <c r="H394" s="230"/>
    </row>
    <row r="395" spans="8:8">
      <c r="H395" s="230"/>
    </row>
    <row r="396" spans="8:8">
      <c r="H396" s="230"/>
    </row>
    <row r="397" spans="8:8">
      <c r="H397" s="230"/>
    </row>
    <row r="398" spans="8:8">
      <c r="H398" s="230"/>
    </row>
    <row r="399" spans="8:8">
      <c r="H399" s="230"/>
    </row>
    <row r="400" spans="8:8">
      <c r="H400" s="230"/>
    </row>
    <row r="401" spans="8:8">
      <c r="H401" s="230"/>
    </row>
    <row r="402" spans="8:8">
      <c r="H402" s="230"/>
    </row>
    <row r="403" spans="8:8">
      <c r="H403" s="230"/>
    </row>
    <row r="404" spans="8:8">
      <c r="H404" s="230"/>
    </row>
    <row r="405" spans="8:8">
      <c r="H405" s="230"/>
    </row>
    <row r="406" spans="8:8">
      <c r="H406" s="230"/>
    </row>
    <row r="407" spans="8:8">
      <c r="H407" s="230"/>
    </row>
    <row r="408" spans="8:8">
      <c r="H408" s="230"/>
    </row>
    <row r="409" spans="8:8">
      <c r="H409" s="230"/>
    </row>
    <row r="410" spans="8:8">
      <c r="H410" s="230"/>
    </row>
    <row r="411" spans="8:8">
      <c r="H411" s="230"/>
    </row>
    <row r="412" spans="8:8">
      <c r="H412" s="230"/>
    </row>
    <row r="413" spans="8:8">
      <c r="H413" s="230"/>
    </row>
    <row r="414" spans="8:8">
      <c r="H414" s="230"/>
    </row>
    <row r="415" spans="8:8">
      <c r="H415" s="230"/>
    </row>
    <row r="416" spans="8:8">
      <c r="H416" s="230"/>
    </row>
    <row r="417" spans="8:8">
      <c r="H417" s="230"/>
    </row>
    <row r="418" spans="8:8">
      <c r="H418" s="230"/>
    </row>
    <row r="419" spans="8:8">
      <c r="H419" s="230"/>
    </row>
    <row r="420" spans="8:8">
      <c r="H420" s="230"/>
    </row>
    <row r="421" spans="8:8">
      <c r="H421" s="230"/>
    </row>
    <row r="422" spans="8:8">
      <c r="H422" s="230"/>
    </row>
    <row r="423" spans="8:8">
      <c r="H423" s="230"/>
    </row>
    <row r="424" spans="8:8">
      <c r="H424" s="230"/>
    </row>
    <row r="425" spans="8:8">
      <c r="H425" s="230"/>
    </row>
    <row r="426" spans="8:8">
      <c r="H426" s="230"/>
    </row>
    <row r="427" spans="8:8">
      <c r="H427" s="230"/>
    </row>
    <row r="428" spans="8:8">
      <c r="H428" s="230"/>
    </row>
    <row r="429" spans="8:8">
      <c r="H429" s="230"/>
    </row>
    <row r="430" spans="8:8">
      <c r="H430" s="230"/>
    </row>
    <row r="431" spans="8:8">
      <c r="H431" s="230"/>
    </row>
    <row r="432" spans="8:8">
      <c r="H432" s="230"/>
    </row>
    <row r="433" spans="8:8">
      <c r="H433" s="230"/>
    </row>
    <row r="434" spans="8:8">
      <c r="H434" s="230"/>
    </row>
    <row r="435" spans="8:8">
      <c r="H435" s="230"/>
    </row>
    <row r="436" spans="8:8">
      <c r="H436" s="230"/>
    </row>
    <row r="437" spans="8:8">
      <c r="H437" s="230"/>
    </row>
    <row r="438" spans="8:8">
      <c r="H438" s="230"/>
    </row>
    <row r="439" spans="8:8">
      <c r="H439" s="230"/>
    </row>
    <row r="440" spans="8:8">
      <c r="H440" s="230"/>
    </row>
    <row r="441" spans="8:8">
      <c r="H441" s="230"/>
    </row>
    <row r="442" spans="8:8">
      <c r="H442" s="230"/>
    </row>
    <row r="443" spans="8:8">
      <c r="H443" s="230"/>
    </row>
    <row r="444" spans="8:8">
      <c r="H444" s="230"/>
    </row>
    <row r="445" spans="8:8">
      <c r="H445" s="230"/>
    </row>
    <row r="446" spans="8:8">
      <c r="H446" s="230"/>
    </row>
    <row r="447" spans="8:8">
      <c r="H447" s="230"/>
    </row>
    <row r="448" spans="8:8">
      <c r="H448" s="230"/>
    </row>
    <row r="449" spans="8:8">
      <c r="H449" s="230"/>
    </row>
    <row r="450" spans="8:8">
      <c r="H450" s="230"/>
    </row>
    <row r="451" spans="8:8">
      <c r="H451" s="230"/>
    </row>
    <row r="452" spans="8:8">
      <c r="H452" s="230"/>
    </row>
    <row r="453" spans="8:8">
      <c r="H453" s="230"/>
    </row>
    <row r="454" spans="8:8">
      <c r="H454" s="230"/>
    </row>
    <row r="455" spans="8:8">
      <c r="H455" s="230"/>
    </row>
    <row r="456" spans="8:8">
      <c r="H456" s="230"/>
    </row>
    <row r="457" spans="8:8">
      <c r="H457" s="230"/>
    </row>
    <row r="458" spans="8:8">
      <c r="H458" s="230"/>
    </row>
    <row r="459" spans="8:8">
      <c r="H459" s="230"/>
    </row>
    <row r="460" spans="8:8">
      <c r="H460" s="230"/>
    </row>
    <row r="461" spans="8:8">
      <c r="H461" s="230"/>
    </row>
    <row r="462" spans="8:8">
      <c r="H462" s="230"/>
    </row>
    <row r="463" spans="8:8">
      <c r="H463" s="230"/>
    </row>
    <row r="464" spans="8:8">
      <c r="H464" s="230"/>
    </row>
    <row r="465" spans="8:8">
      <c r="H465" s="230"/>
    </row>
    <row r="466" spans="8:8">
      <c r="H466" s="230"/>
    </row>
    <row r="467" spans="8:8">
      <c r="H467" s="230"/>
    </row>
    <row r="468" spans="8:8">
      <c r="H468" s="230"/>
    </row>
    <row r="469" spans="8:8">
      <c r="H469" s="230"/>
    </row>
    <row r="470" spans="8:8">
      <c r="H470" s="230"/>
    </row>
    <row r="471" spans="8:8">
      <c r="H471" s="230"/>
    </row>
    <row r="472" spans="8:8">
      <c r="H472" s="230"/>
    </row>
    <row r="473" spans="8:8">
      <c r="H473" s="230"/>
    </row>
    <row r="474" spans="8:8">
      <c r="H474" s="230"/>
    </row>
    <row r="475" spans="8:8">
      <c r="H475" s="230"/>
    </row>
    <row r="476" spans="8:8">
      <c r="H476" s="230"/>
    </row>
    <row r="477" spans="8:8">
      <c r="H477" s="230"/>
    </row>
    <row r="478" spans="8:8">
      <c r="H478" s="230"/>
    </row>
    <row r="479" spans="8:8">
      <c r="H479" s="230"/>
    </row>
    <row r="480" spans="8:8">
      <c r="H480" s="230"/>
    </row>
    <row r="481" spans="8:8">
      <c r="H481" s="230"/>
    </row>
    <row r="482" spans="8:8">
      <c r="H482" s="230"/>
    </row>
    <row r="483" spans="8:8">
      <c r="H483" s="230"/>
    </row>
    <row r="484" spans="8:8">
      <c r="H484" s="230"/>
    </row>
    <row r="485" spans="8:8">
      <c r="H485" s="230"/>
    </row>
    <row r="486" spans="8:8">
      <c r="H486" s="230"/>
    </row>
    <row r="487" spans="8:8">
      <c r="H487" s="230"/>
    </row>
    <row r="488" spans="8:8">
      <c r="H488" s="230"/>
    </row>
    <row r="489" spans="8:8">
      <c r="H489" s="230"/>
    </row>
    <row r="490" spans="8:8">
      <c r="H490" s="230"/>
    </row>
    <row r="491" spans="8:8">
      <c r="H491" s="230"/>
    </row>
    <row r="492" spans="8:8">
      <c r="H492" s="230"/>
    </row>
    <row r="493" spans="8:8">
      <c r="H493" s="230"/>
    </row>
    <row r="494" spans="8:8">
      <c r="H494" s="230"/>
    </row>
    <row r="495" spans="8:8">
      <c r="H495" s="230"/>
    </row>
    <row r="496" spans="8:8">
      <c r="H496" s="230"/>
    </row>
    <row r="497" spans="8:8">
      <c r="H497" s="230"/>
    </row>
    <row r="498" spans="8:8">
      <c r="H498" s="230"/>
    </row>
    <row r="499" spans="8:8">
      <c r="H499" s="230"/>
    </row>
    <row r="500" spans="8:8">
      <c r="H500" s="230"/>
    </row>
    <row r="501" spans="8:8">
      <c r="H501" s="230"/>
    </row>
    <row r="502" spans="8:8">
      <c r="H502" s="230"/>
    </row>
    <row r="503" spans="8:8">
      <c r="H503" s="230"/>
    </row>
    <row r="504" spans="8:8">
      <c r="H504" s="230"/>
    </row>
    <row r="505" spans="8:8">
      <c r="H505" s="230"/>
    </row>
    <row r="506" spans="8:8">
      <c r="H506" s="230"/>
    </row>
    <row r="507" spans="8:8">
      <c r="H507" s="230"/>
    </row>
    <row r="508" spans="8:8">
      <c r="H508" s="230"/>
    </row>
    <row r="509" spans="8:8">
      <c r="H509" s="230"/>
    </row>
    <row r="510" spans="8:8">
      <c r="H510" s="230"/>
    </row>
    <row r="511" spans="8:8">
      <c r="H511" s="230"/>
    </row>
    <row r="512" spans="8:8">
      <c r="H512" s="230"/>
    </row>
    <row r="513" spans="8:8">
      <c r="H513" s="230"/>
    </row>
    <row r="514" spans="8:8">
      <c r="H514" s="230"/>
    </row>
    <row r="515" spans="8:8">
      <c r="H515" s="230"/>
    </row>
    <row r="516" spans="8:8">
      <c r="H516" s="230"/>
    </row>
    <row r="517" spans="8:8">
      <c r="H517" s="230"/>
    </row>
    <row r="518" spans="8:8">
      <c r="H518" s="230"/>
    </row>
    <row r="519" spans="8:8">
      <c r="H519" s="230"/>
    </row>
    <row r="520" spans="8:8">
      <c r="H520" s="230"/>
    </row>
    <row r="521" spans="8:8">
      <c r="H521" s="230"/>
    </row>
    <row r="522" spans="8:8">
      <c r="H522" s="230"/>
    </row>
    <row r="523" spans="8:8">
      <c r="H523" s="230"/>
    </row>
    <row r="524" spans="8:8">
      <c r="H524" s="230"/>
    </row>
    <row r="525" spans="8:8">
      <c r="H525" s="230"/>
    </row>
    <row r="526" spans="8:8">
      <c r="H526" s="230"/>
    </row>
    <row r="527" spans="8:8">
      <c r="H527" s="230"/>
    </row>
    <row r="528" spans="8:8">
      <c r="H528" s="230"/>
    </row>
    <row r="529" spans="8:8">
      <c r="H529" s="230"/>
    </row>
    <row r="530" spans="8:8">
      <c r="H530" s="230"/>
    </row>
    <row r="531" spans="8:8">
      <c r="H531" s="230"/>
    </row>
    <row r="532" spans="8:8">
      <c r="H532" s="230"/>
    </row>
    <row r="533" spans="8:8">
      <c r="H533" s="230"/>
    </row>
    <row r="534" spans="8:8">
      <c r="H534" s="230"/>
    </row>
    <row r="535" spans="8:8">
      <c r="H535" s="230"/>
    </row>
    <row r="536" spans="8:8">
      <c r="H536" s="230"/>
    </row>
    <row r="537" spans="8:8">
      <c r="H537" s="230"/>
    </row>
    <row r="538" spans="8:8">
      <c r="H538" s="230"/>
    </row>
    <row r="539" spans="8:8">
      <c r="H539" s="230"/>
    </row>
    <row r="540" spans="8:8">
      <c r="H540" s="230"/>
    </row>
    <row r="541" spans="8:8">
      <c r="H541" s="230"/>
    </row>
    <row r="542" spans="8:8">
      <c r="H542" s="230"/>
    </row>
    <row r="543" spans="8:8">
      <c r="H543" s="230"/>
    </row>
    <row r="544" spans="8:8">
      <c r="H544" s="230"/>
    </row>
    <row r="545" spans="8:8">
      <c r="H545" s="230"/>
    </row>
    <row r="546" spans="8:8">
      <c r="H546" s="230"/>
    </row>
    <row r="547" spans="8:8">
      <c r="H547" s="230"/>
    </row>
    <row r="548" spans="8:8">
      <c r="H548" s="230"/>
    </row>
    <row r="549" spans="8:8">
      <c r="H549" s="230"/>
    </row>
    <row r="550" spans="8:8">
      <c r="H550" s="230"/>
    </row>
    <row r="551" spans="8:8">
      <c r="H551" s="230"/>
    </row>
    <row r="552" spans="8:8">
      <c r="H552" s="230"/>
    </row>
    <row r="553" spans="8:8">
      <c r="H553" s="230"/>
    </row>
    <row r="554" spans="8:8">
      <c r="H554" s="230"/>
    </row>
    <row r="555" spans="8:8">
      <c r="H555" s="230"/>
    </row>
    <row r="556" spans="8:8">
      <c r="H556" s="230"/>
    </row>
    <row r="557" spans="8:8">
      <c r="H557" s="230"/>
    </row>
    <row r="558" spans="8:8">
      <c r="H558" s="230"/>
    </row>
    <row r="559" spans="8:8">
      <c r="H559" s="230"/>
    </row>
    <row r="560" spans="8:8">
      <c r="H560" s="230"/>
    </row>
    <row r="561" spans="8:8">
      <c r="H561" s="230"/>
    </row>
    <row r="562" spans="8:8">
      <c r="H562" s="230"/>
    </row>
    <row r="563" spans="8:8">
      <c r="H563" s="230"/>
    </row>
    <row r="564" spans="8:8">
      <c r="H564" s="230"/>
    </row>
    <row r="565" spans="8:8">
      <c r="H565" s="230"/>
    </row>
    <row r="566" spans="8:8">
      <c r="H566" s="230"/>
    </row>
    <row r="567" spans="8:8">
      <c r="H567" s="230"/>
    </row>
    <row r="568" spans="8:8">
      <c r="H568" s="230"/>
    </row>
    <row r="569" spans="8:8">
      <c r="H569" s="230"/>
    </row>
    <row r="570" spans="8:8">
      <c r="H570" s="230"/>
    </row>
    <row r="571" spans="8:8">
      <c r="H571" s="230"/>
    </row>
    <row r="572" spans="8:8">
      <c r="H572" s="230"/>
    </row>
    <row r="573" spans="8:8">
      <c r="H573" s="230"/>
    </row>
    <row r="574" spans="8:8">
      <c r="H574" s="230"/>
    </row>
    <row r="575" spans="8:8">
      <c r="H575" s="230"/>
    </row>
    <row r="576" spans="8:8">
      <c r="H576" s="230"/>
    </row>
    <row r="577" spans="8:8">
      <c r="H577" s="230"/>
    </row>
    <row r="578" spans="8:8">
      <c r="H578" s="230"/>
    </row>
    <row r="579" spans="8:8">
      <c r="H579" s="230"/>
    </row>
    <row r="580" spans="8:8">
      <c r="H580" s="230"/>
    </row>
    <row r="581" spans="8:8">
      <c r="H581" s="230"/>
    </row>
    <row r="582" spans="8:8">
      <c r="H582" s="230"/>
    </row>
    <row r="583" spans="8:8">
      <c r="H583" s="230"/>
    </row>
    <row r="584" spans="8:8">
      <c r="H584" s="230"/>
    </row>
    <row r="585" spans="8:8">
      <c r="H585" s="230"/>
    </row>
    <row r="586" spans="8:8">
      <c r="H586" s="230"/>
    </row>
    <row r="587" spans="8:8">
      <c r="H587" s="230"/>
    </row>
    <row r="588" spans="8:8">
      <c r="H588" s="230"/>
    </row>
    <row r="589" spans="8:8">
      <c r="H589" s="230"/>
    </row>
    <row r="590" spans="8:8">
      <c r="H590" s="230"/>
    </row>
    <row r="591" spans="8:8">
      <c r="H591" s="230"/>
    </row>
    <row r="592" spans="8:8">
      <c r="H592" s="230"/>
    </row>
    <row r="593" spans="8:8">
      <c r="H593" s="230"/>
    </row>
    <row r="594" spans="8:8">
      <c r="H594" s="230"/>
    </row>
    <row r="595" spans="8:8">
      <c r="H595" s="230"/>
    </row>
    <row r="596" spans="8:8">
      <c r="H596" s="230"/>
    </row>
    <row r="597" spans="8:8">
      <c r="H597" s="230"/>
    </row>
    <row r="598" spans="8:8">
      <c r="H598" s="230"/>
    </row>
    <row r="599" spans="8:8">
      <c r="H599" s="230"/>
    </row>
    <row r="600" spans="8:8">
      <c r="H600" s="230"/>
    </row>
    <row r="601" spans="8:8">
      <c r="H601" s="230"/>
    </row>
    <row r="602" spans="8:8">
      <c r="H602" s="230"/>
    </row>
    <row r="603" spans="8:8">
      <c r="H603" s="230"/>
    </row>
    <row r="604" spans="8:8">
      <c r="H604" s="230"/>
    </row>
    <row r="605" spans="8:8">
      <c r="H605" s="230"/>
    </row>
    <row r="606" spans="8:8">
      <c r="H606" s="230"/>
    </row>
    <row r="607" spans="8:8">
      <c r="H607" s="230"/>
    </row>
    <row r="608" spans="8:8">
      <c r="H608" s="230"/>
    </row>
    <row r="609" spans="8:8">
      <c r="H609" s="230"/>
    </row>
    <row r="610" spans="8:8">
      <c r="H610" s="230"/>
    </row>
    <row r="611" spans="8:8">
      <c r="H611" s="230"/>
    </row>
    <row r="612" spans="8:8">
      <c r="H612" s="230"/>
    </row>
    <row r="613" spans="8:8">
      <c r="H613" s="230"/>
    </row>
    <row r="614" spans="8:8">
      <c r="H614" s="230"/>
    </row>
    <row r="615" spans="8:8">
      <c r="H615" s="230"/>
    </row>
    <row r="616" spans="8:8">
      <c r="H616" s="230"/>
    </row>
    <row r="617" spans="8:8">
      <c r="H617" s="230"/>
    </row>
    <row r="618" spans="8:8">
      <c r="H618" s="230"/>
    </row>
    <row r="619" spans="8:8">
      <c r="H619" s="230"/>
    </row>
    <row r="620" spans="8:8">
      <c r="H620" s="230"/>
    </row>
    <row r="621" spans="8:8">
      <c r="H621" s="230"/>
    </row>
    <row r="622" spans="8:8">
      <c r="H622" s="230"/>
    </row>
    <row r="623" spans="8:8">
      <c r="H623" s="230"/>
    </row>
    <row r="624" spans="8:8">
      <c r="H624" s="230"/>
    </row>
    <row r="625" spans="8:8">
      <c r="H625" s="230"/>
    </row>
    <row r="626" spans="8:8">
      <c r="H626" s="230"/>
    </row>
    <row r="627" spans="8:8">
      <c r="H627" s="230"/>
    </row>
    <row r="628" spans="8:8">
      <c r="H628" s="230"/>
    </row>
    <row r="629" spans="8:8">
      <c r="H629" s="230"/>
    </row>
    <row r="630" spans="8:8">
      <c r="H630" s="230"/>
    </row>
    <row r="631" spans="8:8">
      <c r="H631" s="230"/>
    </row>
    <row r="632" spans="8:8">
      <c r="H632" s="230"/>
    </row>
    <row r="633" spans="8:8">
      <c r="H633" s="230"/>
    </row>
    <row r="634" spans="8:8">
      <c r="H634" s="230"/>
    </row>
    <row r="635" spans="8:8">
      <c r="H635" s="230"/>
    </row>
    <row r="636" spans="8:8">
      <c r="H636" s="230"/>
    </row>
    <row r="637" spans="8:8">
      <c r="H637" s="230"/>
    </row>
    <row r="638" spans="8:8">
      <c r="H638" s="230"/>
    </row>
    <row r="639" spans="8:8">
      <c r="H639" s="230"/>
    </row>
    <row r="640" spans="8:8">
      <c r="H640" s="230"/>
    </row>
    <row r="641" spans="8:8">
      <c r="H641" s="230"/>
    </row>
    <row r="642" spans="8:8">
      <c r="H642" s="230"/>
    </row>
    <row r="643" spans="8:8">
      <c r="H643" s="230"/>
    </row>
    <row r="644" spans="8:8">
      <c r="H644" s="230"/>
    </row>
    <row r="645" spans="8:8">
      <c r="H645" s="230"/>
    </row>
    <row r="646" spans="8:8">
      <c r="H646" s="230"/>
    </row>
    <row r="647" spans="8:8">
      <c r="H647" s="230"/>
    </row>
    <row r="648" spans="8:8">
      <c r="H648" s="230"/>
    </row>
    <row r="649" spans="8:8">
      <c r="H649" s="230"/>
    </row>
    <row r="650" spans="8:8">
      <c r="H650" s="230"/>
    </row>
    <row r="651" spans="8:8">
      <c r="H651" s="230"/>
    </row>
    <row r="652" spans="8:8">
      <c r="H652" s="230"/>
    </row>
    <row r="653" spans="8:8">
      <c r="H653" s="230"/>
    </row>
    <row r="654" spans="8:8">
      <c r="H654" s="230"/>
    </row>
    <row r="655" spans="8:8">
      <c r="H655" s="230"/>
    </row>
    <row r="656" spans="8:8">
      <c r="H656" s="230"/>
    </row>
    <row r="657" spans="8:8">
      <c r="H657" s="230"/>
    </row>
    <row r="658" spans="8:8">
      <c r="H658" s="230"/>
    </row>
    <row r="659" spans="8:8">
      <c r="H659" s="230"/>
    </row>
    <row r="660" spans="8:8">
      <c r="H660" s="230"/>
    </row>
    <row r="661" spans="8:8">
      <c r="H661" s="230"/>
    </row>
    <row r="662" spans="8:8">
      <c r="H662" s="230"/>
    </row>
    <row r="663" spans="8:8">
      <c r="H663" s="230"/>
    </row>
    <row r="664" spans="8:8">
      <c r="H664" s="230"/>
    </row>
    <row r="665" spans="8:8">
      <c r="H665" s="230"/>
    </row>
    <row r="666" spans="8:8">
      <c r="H666" s="230"/>
    </row>
    <row r="667" spans="8:8">
      <c r="H667" s="230"/>
    </row>
    <row r="668" spans="8:8">
      <c r="H668" s="230"/>
    </row>
    <row r="669" spans="8:8">
      <c r="H669" s="230"/>
    </row>
    <row r="670" spans="8:8">
      <c r="H670" s="230"/>
    </row>
    <row r="671" spans="8:8">
      <c r="H671" s="230"/>
    </row>
    <row r="672" spans="8:8">
      <c r="H672" s="230"/>
    </row>
    <row r="673" spans="8:8">
      <c r="H673" s="230"/>
    </row>
    <row r="674" spans="8:8">
      <c r="H674" s="230"/>
    </row>
    <row r="675" spans="8:8">
      <c r="H675" s="230"/>
    </row>
    <row r="676" spans="8:8">
      <c r="H676" s="230"/>
    </row>
    <row r="677" spans="8:8">
      <c r="H677" s="230"/>
    </row>
    <row r="678" spans="8:8">
      <c r="H678" s="230"/>
    </row>
    <row r="679" spans="8:8">
      <c r="H679" s="230"/>
    </row>
    <row r="680" spans="8:8">
      <c r="H680" s="230"/>
    </row>
    <row r="681" spans="8:8">
      <c r="H681" s="230"/>
    </row>
    <row r="682" spans="8:8">
      <c r="H682" s="230"/>
    </row>
    <row r="683" spans="8:8">
      <c r="H683" s="230"/>
    </row>
    <row r="684" spans="8:8">
      <c r="H684" s="230"/>
    </row>
    <row r="685" spans="8:8">
      <c r="H685" s="230"/>
    </row>
    <row r="686" spans="8:8">
      <c r="H686" s="230"/>
    </row>
    <row r="687" spans="8:8">
      <c r="H687" s="230"/>
    </row>
    <row r="688" spans="8:8">
      <c r="H688" s="230"/>
    </row>
    <row r="689" spans="8:8">
      <c r="H689" s="230"/>
    </row>
    <row r="690" spans="8:8">
      <c r="H690" s="230"/>
    </row>
    <row r="691" spans="8:8">
      <c r="H691" s="230"/>
    </row>
    <row r="692" spans="8:8">
      <c r="H692" s="230"/>
    </row>
    <row r="693" spans="8:8">
      <c r="H693" s="230"/>
    </row>
    <row r="694" spans="8:8">
      <c r="H694" s="230"/>
    </row>
    <row r="695" spans="8:8">
      <c r="H695" s="230"/>
    </row>
    <row r="696" spans="8:8">
      <c r="H696" s="230"/>
    </row>
    <row r="697" spans="8:8">
      <c r="H697" s="230"/>
    </row>
    <row r="698" spans="8:8">
      <c r="H698" s="230"/>
    </row>
    <row r="699" spans="8:8">
      <c r="H699" s="230"/>
    </row>
    <row r="700" spans="8:8">
      <c r="H700" s="230"/>
    </row>
    <row r="701" spans="8:8">
      <c r="H701" s="230"/>
    </row>
    <row r="702" spans="8:8">
      <c r="H702" s="230"/>
    </row>
    <row r="703" spans="8:8">
      <c r="H703" s="230"/>
    </row>
    <row r="704" spans="8:8">
      <c r="H704" s="230"/>
    </row>
    <row r="705" spans="8:8">
      <c r="H705" s="230"/>
    </row>
    <row r="706" spans="8:8">
      <c r="H706" s="230"/>
    </row>
    <row r="707" spans="8:8">
      <c r="H707" s="230"/>
    </row>
    <row r="708" spans="8:8">
      <c r="H708" s="230"/>
    </row>
    <row r="709" spans="8:8">
      <c r="H709" s="230"/>
    </row>
    <row r="710" spans="8:8">
      <c r="H710" s="230"/>
    </row>
    <row r="711" spans="8:8">
      <c r="H711" s="230"/>
    </row>
    <row r="712" spans="8:8">
      <c r="H712" s="230"/>
    </row>
    <row r="713" spans="8:8">
      <c r="H713" s="230"/>
    </row>
    <row r="714" spans="8:8">
      <c r="H714" s="230"/>
    </row>
    <row r="715" spans="8:8">
      <c r="H715" s="230"/>
    </row>
    <row r="716" spans="8:8">
      <c r="H716" s="230"/>
    </row>
    <row r="717" spans="8:8">
      <c r="H717" s="230"/>
    </row>
    <row r="718" spans="8:8">
      <c r="H718" s="230"/>
    </row>
    <row r="719" spans="8:8">
      <c r="H719" s="230"/>
    </row>
    <row r="720" spans="8:8">
      <c r="H720" s="230"/>
    </row>
    <row r="721" spans="8:8">
      <c r="H721" s="230"/>
    </row>
    <row r="722" spans="8:8">
      <c r="H722" s="230"/>
    </row>
    <row r="723" spans="8:8">
      <c r="H723" s="230"/>
    </row>
    <row r="724" spans="8:8">
      <c r="H724" s="230"/>
    </row>
    <row r="725" spans="8:8">
      <c r="H725" s="230"/>
    </row>
    <row r="726" spans="8:8">
      <c r="H726" s="230"/>
    </row>
    <row r="727" spans="8:8">
      <c r="H727" s="230"/>
    </row>
    <row r="728" spans="8:8">
      <c r="H728" s="230"/>
    </row>
    <row r="729" spans="8:8">
      <c r="H729" s="230"/>
    </row>
    <row r="730" spans="8:8">
      <c r="H730" s="230"/>
    </row>
    <row r="731" spans="8:8">
      <c r="H731" s="230"/>
    </row>
    <row r="732" spans="8:8">
      <c r="H732" s="230"/>
    </row>
    <row r="733" spans="8:8">
      <c r="H733" s="230"/>
    </row>
    <row r="734" spans="8:8">
      <c r="H734" s="230"/>
    </row>
    <row r="735" spans="8:8">
      <c r="H735" s="230"/>
    </row>
    <row r="736" spans="8:8">
      <c r="H736" s="230"/>
    </row>
    <row r="737" spans="8:8">
      <c r="H737" s="230"/>
    </row>
    <row r="738" spans="8:8">
      <c r="H738" s="230"/>
    </row>
    <row r="739" spans="8:8">
      <c r="H739" s="230"/>
    </row>
    <row r="740" spans="8:8">
      <c r="H740" s="230"/>
    </row>
    <row r="741" spans="8:8">
      <c r="H741" s="230"/>
    </row>
    <row r="742" spans="8:8">
      <c r="H742" s="230"/>
    </row>
    <row r="743" spans="8:8">
      <c r="H743" s="230"/>
    </row>
    <row r="744" spans="8:8">
      <c r="H744" s="230"/>
    </row>
    <row r="745" spans="8:8">
      <c r="H745" s="230"/>
    </row>
    <row r="746" spans="8:8">
      <c r="H746" s="230"/>
    </row>
    <row r="747" spans="8:8">
      <c r="H747" s="230"/>
    </row>
    <row r="748" spans="8:8">
      <c r="H748" s="230"/>
    </row>
    <row r="749" spans="8:8">
      <c r="H749" s="230"/>
    </row>
    <row r="750" spans="8:8">
      <c r="H750" s="230"/>
    </row>
    <row r="751" spans="8:8">
      <c r="H751" s="230"/>
    </row>
    <row r="752" spans="8:8">
      <c r="H752" s="230"/>
    </row>
    <row r="753" spans="8:8">
      <c r="H753" s="230"/>
    </row>
    <row r="754" spans="8:8">
      <c r="H754" s="230"/>
    </row>
    <row r="755" spans="8:8">
      <c r="H755" s="230"/>
    </row>
    <row r="756" spans="8:8">
      <c r="H756" s="230"/>
    </row>
    <row r="757" spans="8:8">
      <c r="H757" s="230"/>
    </row>
    <row r="758" spans="8:8">
      <c r="H758" s="230"/>
    </row>
    <row r="759" spans="8:8">
      <c r="H759" s="230"/>
    </row>
    <row r="760" spans="8:8">
      <c r="H760" s="230"/>
    </row>
    <row r="761" spans="8:8">
      <c r="H761" s="230"/>
    </row>
    <row r="762" spans="8:8">
      <c r="H762" s="230"/>
    </row>
    <row r="763" spans="8:8">
      <c r="H763" s="230"/>
    </row>
    <row r="764" spans="8:8">
      <c r="H764" s="230"/>
    </row>
    <row r="765" spans="8:8">
      <c r="H765" s="230"/>
    </row>
    <row r="766" spans="8:8">
      <c r="H766" s="230"/>
    </row>
    <row r="767" spans="8:8">
      <c r="H767" s="230"/>
    </row>
    <row r="768" spans="8:8">
      <c r="H768" s="230"/>
    </row>
    <row r="769" spans="8:8">
      <c r="H769" s="230"/>
    </row>
    <row r="770" spans="8:8">
      <c r="H770" s="230"/>
    </row>
    <row r="771" spans="8:8">
      <c r="H771" s="230"/>
    </row>
    <row r="772" spans="8:8">
      <c r="H772" s="230"/>
    </row>
    <row r="773" spans="8:8">
      <c r="H773" s="230"/>
    </row>
    <row r="774" spans="8:8">
      <c r="H774" s="230"/>
    </row>
    <row r="775" spans="8:8">
      <c r="H775" s="230"/>
    </row>
    <row r="776" spans="8:8">
      <c r="H776" s="230"/>
    </row>
    <row r="777" spans="8:8">
      <c r="H777" s="230"/>
    </row>
    <row r="778" spans="8:8">
      <c r="H778" s="230"/>
    </row>
    <row r="779" spans="8:8">
      <c r="H779" s="230"/>
    </row>
    <row r="780" spans="8:8">
      <c r="H780" s="230"/>
    </row>
    <row r="781" spans="8:8">
      <c r="H781" s="230"/>
    </row>
    <row r="782" spans="8:8">
      <c r="H782" s="230"/>
    </row>
    <row r="783" spans="8:8">
      <c r="H783" s="230"/>
    </row>
    <row r="784" spans="8:8">
      <c r="H784" s="230"/>
    </row>
    <row r="785" spans="8:8">
      <c r="H785" s="230"/>
    </row>
    <row r="786" spans="8:8">
      <c r="H786" s="230"/>
    </row>
    <row r="787" spans="8:8">
      <c r="H787" s="230"/>
    </row>
    <row r="788" spans="8:8">
      <c r="H788" s="230"/>
    </row>
    <row r="789" spans="8:8">
      <c r="H789" s="230"/>
    </row>
    <row r="790" spans="8:8">
      <c r="H790" s="230"/>
    </row>
    <row r="791" spans="8:8">
      <c r="H791" s="230"/>
    </row>
    <row r="792" spans="8:8">
      <c r="H792" s="230"/>
    </row>
    <row r="793" spans="8:8">
      <c r="H793" s="230"/>
    </row>
    <row r="794" spans="8:8">
      <c r="H794" s="230"/>
    </row>
    <row r="795" spans="8:8">
      <c r="H795" s="230"/>
    </row>
    <row r="796" spans="8:8">
      <c r="H796" s="230"/>
    </row>
    <row r="797" spans="8:8">
      <c r="H797" s="230"/>
    </row>
    <row r="798" spans="8:8">
      <c r="H798" s="230"/>
    </row>
    <row r="799" spans="8:8">
      <c r="H799" s="230"/>
    </row>
    <row r="800" spans="8:8">
      <c r="H800" s="230"/>
    </row>
    <row r="801" spans="8:8">
      <c r="H801" s="230"/>
    </row>
    <row r="802" spans="8:8">
      <c r="H802" s="230"/>
    </row>
    <row r="803" spans="8:8">
      <c r="H803" s="230"/>
    </row>
    <row r="804" spans="8:8">
      <c r="H804" s="230"/>
    </row>
    <row r="805" spans="8:8">
      <c r="H805" s="230"/>
    </row>
    <row r="806" spans="8:8">
      <c r="H806" s="230"/>
    </row>
    <row r="807" spans="8:8">
      <c r="H807" s="230"/>
    </row>
    <row r="808" spans="8:8">
      <c r="H808" s="230"/>
    </row>
    <row r="809" spans="8:8">
      <c r="H809" s="230"/>
    </row>
    <row r="810" spans="8:8">
      <c r="H810" s="230"/>
    </row>
    <row r="811" spans="8:8">
      <c r="H811" s="230"/>
    </row>
    <row r="812" spans="8:8">
      <c r="H812" s="230"/>
    </row>
    <row r="813" spans="8:8">
      <c r="H813" s="230"/>
    </row>
    <row r="814" spans="8:8">
      <c r="H814" s="230"/>
    </row>
    <row r="815" spans="8:8">
      <c r="H815" s="230"/>
    </row>
    <row r="816" spans="8:8">
      <c r="H816" s="230"/>
    </row>
    <row r="817" spans="8:8">
      <c r="H817" s="230"/>
    </row>
    <row r="818" spans="8:8">
      <c r="H818" s="230"/>
    </row>
    <row r="819" spans="8:8">
      <c r="H819" s="230"/>
    </row>
    <row r="820" spans="8:8">
      <c r="H820" s="230"/>
    </row>
    <row r="821" spans="8:8">
      <c r="H821" s="230"/>
    </row>
    <row r="822" spans="8:8">
      <c r="H822" s="230"/>
    </row>
    <row r="823" spans="8:8">
      <c r="H823" s="230"/>
    </row>
    <row r="824" spans="8:8">
      <c r="H824" s="230"/>
    </row>
    <row r="825" spans="8:8">
      <c r="H825" s="230"/>
    </row>
    <row r="826" spans="8:8">
      <c r="H826" s="230"/>
    </row>
    <row r="827" spans="8:8">
      <c r="H827" s="230"/>
    </row>
    <row r="828" spans="8:8">
      <c r="H828" s="230"/>
    </row>
    <row r="829" spans="8:8">
      <c r="H829" s="230"/>
    </row>
    <row r="830" spans="8:8">
      <c r="H830" s="230"/>
    </row>
    <row r="831" spans="8:8">
      <c r="H831" s="230"/>
    </row>
    <row r="832" spans="8:8">
      <c r="H832" s="230"/>
    </row>
    <row r="833" spans="8:8">
      <c r="H833" s="230"/>
    </row>
    <row r="834" spans="8:8">
      <c r="H834" s="230"/>
    </row>
    <row r="835" spans="8:8">
      <c r="H835" s="230"/>
    </row>
    <row r="836" spans="8:8">
      <c r="H836" s="230"/>
    </row>
    <row r="837" spans="8:8">
      <c r="H837" s="230"/>
    </row>
    <row r="838" spans="8:8">
      <c r="H838" s="230"/>
    </row>
    <row r="839" spans="8:8">
      <c r="H839" s="230"/>
    </row>
    <row r="840" spans="8:8">
      <c r="H840" s="230"/>
    </row>
    <row r="841" spans="8:8">
      <c r="H841" s="230"/>
    </row>
    <row r="842" spans="8:8">
      <c r="H842" s="230"/>
    </row>
    <row r="843" spans="8:8">
      <c r="H843" s="230"/>
    </row>
    <row r="844" spans="8:8">
      <c r="H844" s="230"/>
    </row>
    <row r="845" spans="8:8">
      <c r="H845" s="230"/>
    </row>
    <row r="846" spans="8:8">
      <c r="H846" s="230"/>
    </row>
    <row r="847" spans="8:8">
      <c r="H847" s="230"/>
    </row>
    <row r="848" spans="8:8">
      <c r="H848" s="230"/>
    </row>
    <row r="849" spans="8:8">
      <c r="H849" s="230"/>
    </row>
    <row r="850" spans="8:8">
      <c r="H850" s="230"/>
    </row>
    <row r="851" spans="8:8">
      <c r="H851" s="230"/>
    </row>
    <row r="852" spans="8:8">
      <c r="H852" s="230"/>
    </row>
    <row r="853" spans="8:8">
      <c r="H853" s="230"/>
    </row>
    <row r="854" spans="8:8">
      <c r="H854" s="230"/>
    </row>
    <row r="855" spans="8:8">
      <c r="H855" s="230"/>
    </row>
    <row r="856" spans="8:8">
      <c r="H856" s="230"/>
    </row>
    <row r="857" spans="8:8">
      <c r="H857" s="230"/>
    </row>
    <row r="858" spans="8:8">
      <c r="H858" s="230"/>
    </row>
    <row r="859" spans="8:8">
      <c r="H859" s="230"/>
    </row>
    <row r="860" spans="8:8">
      <c r="H860" s="230"/>
    </row>
    <row r="861" spans="8:8">
      <c r="H861" s="230"/>
    </row>
    <row r="862" spans="8:8">
      <c r="H862" s="230"/>
    </row>
    <row r="863" spans="8:8">
      <c r="H863" s="230"/>
    </row>
    <row r="864" spans="8:8">
      <c r="H864" s="230"/>
    </row>
    <row r="865" spans="8:8">
      <c r="H865" s="230"/>
    </row>
    <row r="866" spans="8:8">
      <c r="H866" s="230"/>
    </row>
    <row r="867" spans="8:8">
      <c r="H867" s="230"/>
    </row>
    <row r="868" spans="8:8">
      <c r="H868" s="230"/>
    </row>
    <row r="869" spans="8:8">
      <c r="H869" s="230"/>
    </row>
    <row r="870" spans="8:8">
      <c r="H870" s="230"/>
    </row>
    <row r="871" spans="8:8">
      <c r="H871" s="230"/>
    </row>
    <row r="872" spans="8:8">
      <c r="H872" s="230"/>
    </row>
    <row r="873" spans="8:8">
      <c r="H873" s="230"/>
    </row>
    <row r="874" spans="8:8">
      <c r="H874" s="230"/>
    </row>
    <row r="875" spans="8:8">
      <c r="H875" s="230"/>
    </row>
    <row r="876" spans="8:8">
      <c r="H876" s="230"/>
    </row>
    <row r="877" spans="8:8">
      <c r="H877" s="230"/>
    </row>
    <row r="878" spans="8:8">
      <c r="H878" s="230"/>
    </row>
    <row r="879" spans="8:8">
      <c r="H879" s="230"/>
    </row>
    <row r="880" spans="8:8">
      <c r="H880" s="230"/>
    </row>
    <row r="881" spans="8:8">
      <c r="H881" s="230"/>
    </row>
    <row r="882" spans="8:8">
      <c r="H882" s="230"/>
    </row>
    <row r="883" spans="8:8">
      <c r="H883" s="230"/>
    </row>
    <row r="884" spans="8:8">
      <c r="H884" s="230"/>
    </row>
    <row r="885" spans="8:8">
      <c r="H885" s="230"/>
    </row>
    <row r="886" spans="8:8">
      <c r="H886" s="230"/>
    </row>
    <row r="887" spans="8:8">
      <c r="H887" s="230"/>
    </row>
    <row r="888" spans="8:8">
      <c r="H888" s="230"/>
    </row>
    <row r="889" spans="8:8">
      <c r="H889" s="230"/>
    </row>
    <row r="890" spans="8:8">
      <c r="H890" s="230"/>
    </row>
    <row r="891" spans="8:8">
      <c r="H891" s="230"/>
    </row>
    <row r="892" spans="8:8">
      <c r="H892" s="230"/>
    </row>
    <row r="893" spans="8:8">
      <c r="H893" s="230"/>
    </row>
    <row r="894" spans="8:8">
      <c r="H894" s="230"/>
    </row>
    <row r="895" spans="8:8">
      <c r="H895" s="230"/>
    </row>
    <row r="896" spans="8:8">
      <c r="H896" s="230"/>
    </row>
    <row r="897" spans="8:8">
      <c r="H897" s="230"/>
    </row>
    <row r="898" spans="8:8">
      <c r="H898" s="230"/>
    </row>
    <row r="899" spans="8:8">
      <c r="H899" s="230"/>
    </row>
    <row r="900" spans="8:8">
      <c r="H900" s="230"/>
    </row>
    <row r="901" spans="8:8">
      <c r="H901" s="230"/>
    </row>
    <row r="902" spans="8:8">
      <c r="H902" s="230"/>
    </row>
    <row r="903" spans="8:8">
      <c r="H903" s="230"/>
    </row>
    <row r="904" spans="8:8">
      <c r="H904" s="230"/>
    </row>
    <row r="905" spans="8:8">
      <c r="H905" s="230"/>
    </row>
    <row r="906" spans="8:8">
      <c r="H906" s="230"/>
    </row>
    <row r="907" spans="8:8">
      <c r="H907" s="230"/>
    </row>
    <row r="908" spans="8:8">
      <c r="H908" s="230"/>
    </row>
    <row r="909" spans="8:8">
      <c r="H909" s="230"/>
    </row>
    <row r="910" spans="8:8">
      <c r="H910" s="230"/>
    </row>
    <row r="911" spans="8:8">
      <c r="H911" s="230"/>
    </row>
    <row r="912" spans="8:8">
      <c r="H912" s="230"/>
    </row>
    <row r="913" spans="8:8">
      <c r="H913" s="230"/>
    </row>
    <row r="914" spans="8:8">
      <c r="H914" s="230"/>
    </row>
    <row r="915" spans="8:8">
      <c r="H915" s="230"/>
    </row>
    <row r="916" spans="8:8">
      <c r="H916" s="230"/>
    </row>
    <row r="917" spans="8:8">
      <c r="H917" s="230"/>
    </row>
    <row r="918" spans="8:8">
      <c r="H918" s="230"/>
    </row>
    <row r="919" spans="8:8">
      <c r="H919" s="230"/>
    </row>
    <row r="920" spans="8:8">
      <c r="H920" s="230"/>
    </row>
    <row r="921" spans="8:8">
      <c r="H921" s="230"/>
    </row>
    <row r="922" spans="8:8">
      <c r="H922" s="230"/>
    </row>
    <row r="923" spans="8:8">
      <c r="H923" s="230"/>
    </row>
    <row r="924" spans="8:8">
      <c r="H924" s="230"/>
    </row>
    <row r="925" spans="8:8">
      <c r="H925" s="230"/>
    </row>
    <row r="926" spans="8:8">
      <c r="H926" s="230"/>
    </row>
    <row r="927" spans="8:8">
      <c r="H927" s="230"/>
    </row>
    <row r="928" spans="8:8">
      <c r="H928" s="230"/>
    </row>
    <row r="929" spans="8:8">
      <c r="H929" s="230"/>
    </row>
    <row r="930" spans="8:8">
      <c r="H930" s="230"/>
    </row>
    <row r="931" spans="8:8">
      <c r="H931" s="230"/>
    </row>
    <row r="932" spans="8:8">
      <c r="H932" s="230"/>
    </row>
    <row r="933" spans="8:8">
      <c r="H933" s="230"/>
    </row>
    <row r="934" spans="8:8">
      <c r="H934" s="230"/>
    </row>
    <row r="935" spans="8:8">
      <c r="H935" s="230"/>
    </row>
    <row r="936" spans="8:8">
      <c r="H936" s="230"/>
    </row>
    <row r="937" spans="8:8">
      <c r="H937" s="230"/>
    </row>
    <row r="938" spans="8:8">
      <c r="H938" s="230"/>
    </row>
    <row r="939" spans="8:8">
      <c r="H939" s="230"/>
    </row>
    <row r="940" spans="8:8">
      <c r="H940" s="230"/>
    </row>
    <row r="941" spans="8:8">
      <c r="H941" s="230"/>
    </row>
    <row r="942" spans="8:8">
      <c r="H942" s="230"/>
    </row>
    <row r="943" spans="8:8">
      <c r="H943" s="230"/>
    </row>
    <row r="944" spans="8:8">
      <c r="H944" s="230"/>
    </row>
    <row r="945" spans="8:8">
      <c r="H945" s="230"/>
    </row>
    <row r="946" spans="8:8">
      <c r="H946" s="230"/>
    </row>
    <row r="947" spans="8:8">
      <c r="H947" s="230"/>
    </row>
    <row r="948" spans="8:8">
      <c r="H948" s="230"/>
    </row>
    <row r="949" spans="8:8">
      <c r="H949" s="230"/>
    </row>
    <row r="950" spans="8:8">
      <c r="H950" s="230"/>
    </row>
    <row r="951" spans="8:8">
      <c r="H951" s="230"/>
    </row>
    <row r="952" spans="8:8">
      <c r="H952" s="230"/>
    </row>
    <row r="953" spans="8:8">
      <c r="H953" s="230"/>
    </row>
    <row r="954" spans="8:8">
      <c r="H954" s="230"/>
    </row>
    <row r="955" spans="8:8">
      <c r="H955" s="230"/>
    </row>
    <row r="956" spans="8:8">
      <c r="H956" s="230"/>
    </row>
    <row r="957" spans="8:8">
      <c r="H957" s="230"/>
    </row>
    <row r="958" spans="8:8">
      <c r="H958" s="230"/>
    </row>
    <row r="959" spans="8:8">
      <c r="H959" s="230"/>
    </row>
    <row r="960" spans="8:8">
      <c r="H960" s="230"/>
    </row>
    <row r="961" spans="8:8">
      <c r="H961" s="230"/>
    </row>
    <row r="962" spans="8:8">
      <c r="H962" s="230"/>
    </row>
    <row r="963" spans="8:8">
      <c r="H963" s="230"/>
    </row>
    <row r="964" spans="8:8">
      <c r="H964" s="230"/>
    </row>
    <row r="965" spans="8:8">
      <c r="H965" s="230"/>
    </row>
    <row r="966" spans="8:8">
      <c r="H966" s="230"/>
    </row>
    <row r="967" spans="8:8">
      <c r="H967" s="230"/>
    </row>
    <row r="968" spans="8:8">
      <c r="H968" s="230"/>
    </row>
    <row r="969" spans="8:8">
      <c r="H969" s="230"/>
    </row>
    <row r="970" spans="8:8">
      <c r="H970" s="230"/>
    </row>
    <row r="971" spans="8:8">
      <c r="H971" s="230"/>
    </row>
    <row r="972" spans="8:8">
      <c r="H972" s="230"/>
    </row>
    <row r="973" spans="8:8">
      <c r="H973" s="230"/>
    </row>
    <row r="974" spans="8:8">
      <c r="H974" s="230"/>
    </row>
    <row r="975" spans="8:8">
      <c r="H975" s="230"/>
    </row>
    <row r="976" spans="8:8">
      <c r="H976" s="230"/>
    </row>
    <row r="977" spans="8:8">
      <c r="H977" s="230"/>
    </row>
    <row r="978" spans="8:8">
      <c r="H978" s="230"/>
    </row>
    <row r="979" spans="8:8">
      <c r="H979" s="230"/>
    </row>
    <row r="980" spans="8:8">
      <c r="H980" s="230"/>
    </row>
    <row r="981" spans="8:8">
      <c r="H981" s="230"/>
    </row>
    <row r="982" spans="8:8">
      <c r="H982" s="230"/>
    </row>
    <row r="983" spans="8:8">
      <c r="H983" s="230"/>
    </row>
    <row r="984" spans="8:8">
      <c r="H984" s="230"/>
    </row>
    <row r="985" spans="8:8">
      <c r="H985" s="230"/>
    </row>
    <row r="986" spans="8:8">
      <c r="H986" s="230"/>
    </row>
    <row r="987" spans="8:8">
      <c r="H987" s="230"/>
    </row>
    <row r="988" spans="8:8">
      <c r="H988" s="230"/>
    </row>
    <row r="989" spans="8:8">
      <c r="H989" s="230"/>
    </row>
    <row r="990" spans="8:8">
      <c r="H990" s="230"/>
    </row>
    <row r="991" spans="8:8">
      <c r="H991" s="230"/>
    </row>
    <row r="992" spans="8:8">
      <c r="H992" s="230"/>
    </row>
    <row r="993" spans="8:8">
      <c r="H993" s="230"/>
    </row>
    <row r="994" spans="8:8">
      <c r="H994" s="230"/>
    </row>
    <row r="995" spans="8:8">
      <c r="H995" s="230"/>
    </row>
    <row r="996" spans="8:8">
      <c r="H996" s="230"/>
    </row>
    <row r="997" spans="8:8">
      <c r="H997" s="230"/>
    </row>
    <row r="998" spans="8:8">
      <c r="H998" s="230"/>
    </row>
    <row r="999" spans="8:8">
      <c r="H999" s="230"/>
    </row>
    <row r="1000" spans="8:8">
      <c r="H1000" s="230"/>
    </row>
    <row r="1001" spans="8:8">
      <c r="H1001" s="230"/>
    </row>
    <row r="1002" spans="8:8">
      <c r="H1002" s="230"/>
    </row>
    <row r="1003" spans="8:8">
      <c r="H1003" s="230"/>
    </row>
    <row r="1004" spans="8:8">
      <c r="H1004" s="230"/>
    </row>
    <row r="1005" spans="8:8">
      <c r="H1005" s="230"/>
    </row>
    <row r="1006" spans="8:8">
      <c r="H1006" s="230"/>
    </row>
    <row r="1007" spans="8:8">
      <c r="H1007" s="230"/>
    </row>
    <row r="1008" spans="8:8">
      <c r="H1008" s="230"/>
    </row>
    <row r="1009" spans="8:8">
      <c r="H1009" s="230"/>
    </row>
    <row r="1010" spans="8:8">
      <c r="H1010" s="230"/>
    </row>
    <row r="1011" spans="8:8">
      <c r="H1011" s="230"/>
    </row>
    <row r="1012" spans="8:8">
      <c r="H1012" s="230"/>
    </row>
    <row r="1013" spans="8:8">
      <c r="H1013" s="230"/>
    </row>
    <row r="1014" spans="8:8">
      <c r="H1014" s="230"/>
    </row>
    <row r="1015" spans="8:8">
      <c r="H1015" s="230"/>
    </row>
    <row r="1016" spans="8:8">
      <c r="H1016" s="230"/>
    </row>
    <row r="1017" spans="8:8">
      <c r="H1017" s="230"/>
    </row>
    <row r="1018" spans="8:8">
      <c r="H1018" s="230"/>
    </row>
    <row r="1019" spans="8:8">
      <c r="H1019" s="230"/>
    </row>
    <row r="1020" spans="8:8">
      <c r="H1020" s="230"/>
    </row>
    <row r="1021" spans="8:8">
      <c r="H1021" s="230"/>
    </row>
    <row r="1022" spans="8:8">
      <c r="H1022" s="230"/>
    </row>
    <row r="1023" spans="8:8">
      <c r="H1023" s="230"/>
    </row>
    <row r="1024" spans="8:8">
      <c r="H1024" s="230"/>
    </row>
    <row r="1025" spans="8:8">
      <c r="H1025" s="230"/>
    </row>
    <row r="1026" spans="8:8">
      <c r="H1026" s="230"/>
    </row>
    <row r="1027" spans="8:8">
      <c r="H1027" s="230"/>
    </row>
    <row r="1028" spans="8:8">
      <c r="H1028" s="230"/>
    </row>
    <row r="1029" spans="8:8">
      <c r="H1029" s="230"/>
    </row>
    <row r="1030" spans="8:8">
      <c r="H1030" s="230"/>
    </row>
    <row r="1031" spans="8:8">
      <c r="H1031" s="230"/>
    </row>
    <row r="1032" spans="8:8">
      <c r="H1032" s="230"/>
    </row>
    <row r="1033" spans="8:8">
      <c r="H1033" s="230"/>
    </row>
    <row r="1034" spans="8:8">
      <c r="H1034" s="230"/>
    </row>
    <row r="1035" spans="8:8">
      <c r="H1035" s="230"/>
    </row>
    <row r="1036" spans="8:8">
      <c r="H1036" s="230"/>
    </row>
    <row r="1037" spans="8:8">
      <c r="H1037" s="230"/>
    </row>
    <row r="1038" spans="8:8">
      <c r="H1038" s="230"/>
    </row>
    <row r="1039" spans="8:8">
      <c r="H1039" s="230"/>
    </row>
    <row r="1040" spans="8:8">
      <c r="H1040" s="230"/>
    </row>
    <row r="1041" spans="8:8">
      <c r="H1041" s="230"/>
    </row>
    <row r="1042" spans="8:8">
      <c r="H1042" s="230"/>
    </row>
    <row r="1043" spans="8:8">
      <c r="H1043" s="230"/>
    </row>
    <row r="1044" spans="8:8">
      <c r="H1044" s="230"/>
    </row>
    <row r="1045" spans="8:8">
      <c r="H1045" s="230"/>
    </row>
    <row r="1046" spans="8:8">
      <c r="H1046" s="230"/>
    </row>
    <row r="1047" spans="8:8">
      <c r="H1047" s="230"/>
    </row>
    <row r="1048" spans="8:8">
      <c r="H1048" s="230"/>
    </row>
    <row r="1049" spans="8:8">
      <c r="H1049" s="230"/>
    </row>
    <row r="1050" spans="8:8">
      <c r="H1050" s="230"/>
    </row>
    <row r="1051" spans="8:8">
      <c r="H1051" s="230"/>
    </row>
    <row r="1052" spans="8:8">
      <c r="H1052" s="230"/>
    </row>
    <row r="1053" spans="8:8">
      <c r="H1053" s="230"/>
    </row>
    <row r="1054" spans="8:8">
      <c r="H1054" s="230"/>
    </row>
    <row r="1055" spans="8:8">
      <c r="H1055" s="230"/>
    </row>
    <row r="1056" spans="8:8">
      <c r="H1056" s="230"/>
    </row>
    <row r="1057" spans="8:8">
      <c r="H1057" s="230"/>
    </row>
    <row r="1058" spans="8:8">
      <c r="H1058" s="230"/>
    </row>
    <row r="1059" spans="8:8">
      <c r="H1059" s="230"/>
    </row>
    <row r="1060" spans="8:8">
      <c r="H1060" s="230"/>
    </row>
    <row r="1061" spans="8:8">
      <c r="H1061" s="230"/>
    </row>
    <row r="1062" spans="8:8">
      <c r="H1062" s="230"/>
    </row>
    <row r="1063" spans="8:8">
      <c r="H1063" s="230"/>
    </row>
    <row r="1064" spans="8:8">
      <c r="H1064" s="230"/>
    </row>
    <row r="1065" spans="8:8">
      <c r="H1065" s="230"/>
    </row>
    <row r="1066" spans="8:8">
      <c r="H1066" s="230"/>
    </row>
    <row r="1067" spans="8:8">
      <c r="H1067" s="230"/>
    </row>
    <row r="1068" spans="8:8">
      <c r="H1068" s="230"/>
    </row>
    <row r="1069" spans="8:8">
      <c r="H1069" s="230"/>
    </row>
    <row r="1070" spans="8:8">
      <c r="H1070" s="230"/>
    </row>
    <row r="1071" spans="8:8">
      <c r="H1071" s="230"/>
    </row>
    <row r="1072" spans="8:8">
      <c r="H1072" s="230"/>
    </row>
    <row r="1073" spans="8:8">
      <c r="H1073" s="230"/>
    </row>
    <row r="1074" spans="8:8">
      <c r="H1074" s="230"/>
    </row>
    <row r="1075" spans="8:8">
      <c r="H1075" s="230"/>
    </row>
    <row r="1076" spans="8:8">
      <c r="H1076" s="230"/>
    </row>
    <row r="1077" spans="8:8">
      <c r="H1077" s="230"/>
    </row>
    <row r="1078" spans="8:8">
      <c r="H1078" s="230"/>
    </row>
    <row r="1079" spans="8:8">
      <c r="H1079" s="230"/>
    </row>
    <row r="1080" spans="8:8">
      <c r="H1080" s="230"/>
    </row>
    <row r="1081" spans="8:8">
      <c r="H1081" s="230"/>
    </row>
    <row r="1082" spans="8:8">
      <c r="H1082" s="230"/>
    </row>
    <row r="1083" spans="8:8">
      <c r="H1083" s="230"/>
    </row>
    <row r="1084" spans="8:8">
      <c r="H1084" s="230"/>
    </row>
    <row r="1085" spans="8:8">
      <c r="H1085" s="230"/>
    </row>
    <row r="1086" spans="8:8">
      <c r="H1086" s="230"/>
    </row>
    <row r="1087" spans="8:8">
      <c r="H1087" s="230"/>
    </row>
    <row r="1088" spans="8:8">
      <c r="H1088" s="230"/>
    </row>
    <row r="1089" spans="8:8">
      <c r="H1089" s="230"/>
    </row>
    <row r="1090" spans="8:8">
      <c r="H1090" s="230"/>
    </row>
    <row r="1091" spans="8:8">
      <c r="H1091" s="230"/>
    </row>
    <row r="1092" spans="8:8">
      <c r="H1092" s="230"/>
    </row>
    <row r="1093" spans="8:8">
      <c r="H1093" s="230"/>
    </row>
    <row r="1094" spans="8:8">
      <c r="H1094" s="230"/>
    </row>
    <row r="1095" spans="8:8">
      <c r="H1095" s="230"/>
    </row>
    <row r="1096" spans="8:8">
      <c r="H1096" s="230"/>
    </row>
    <row r="1097" spans="8:8">
      <c r="H1097" s="230"/>
    </row>
    <row r="1098" spans="8:8">
      <c r="H1098" s="230"/>
    </row>
    <row r="1099" spans="8:8">
      <c r="H1099" s="230"/>
    </row>
    <row r="1100" spans="8:8">
      <c r="H1100" s="230"/>
    </row>
    <row r="1101" spans="8:8">
      <c r="H1101" s="230"/>
    </row>
    <row r="1102" spans="8:8">
      <c r="H1102" s="230"/>
    </row>
    <row r="1103" spans="8:8">
      <c r="H1103" s="230"/>
    </row>
    <row r="1104" spans="8:8">
      <c r="H1104" s="230"/>
    </row>
    <row r="1105" spans="8:8">
      <c r="H1105" s="230"/>
    </row>
    <row r="1106" spans="8:8">
      <c r="H1106" s="230"/>
    </row>
    <row r="1107" spans="8:8">
      <c r="H1107" s="230"/>
    </row>
    <row r="1108" spans="8:8">
      <c r="H1108" s="230"/>
    </row>
    <row r="1109" spans="8:8">
      <c r="H1109" s="230"/>
    </row>
    <row r="1110" spans="8:8">
      <c r="H1110" s="230"/>
    </row>
    <row r="1111" spans="8:8">
      <c r="H1111" s="230"/>
    </row>
    <row r="1112" spans="8:8">
      <c r="H1112" s="230"/>
    </row>
    <row r="1113" spans="8:8">
      <c r="H1113" s="230"/>
    </row>
    <row r="1114" spans="8:8">
      <c r="H1114" s="230"/>
    </row>
    <row r="1115" spans="8:8">
      <c r="H1115" s="230"/>
    </row>
    <row r="1116" spans="8:8">
      <c r="H1116" s="230"/>
    </row>
    <row r="1117" spans="8:8">
      <c r="H1117" s="230"/>
    </row>
    <row r="1118" spans="8:8">
      <c r="H1118" s="230"/>
    </row>
    <row r="1119" spans="8:8">
      <c r="H1119" s="230"/>
    </row>
    <row r="1120" spans="8:8">
      <c r="H1120" s="230"/>
    </row>
    <row r="1121" spans="8:8">
      <c r="H1121" s="230"/>
    </row>
    <row r="1122" spans="8:8">
      <c r="H1122" s="230"/>
    </row>
    <row r="1123" spans="8:8">
      <c r="H1123" s="230"/>
    </row>
    <row r="1124" spans="8:8">
      <c r="H1124" s="230"/>
    </row>
    <row r="1125" spans="8:8">
      <c r="H1125" s="230"/>
    </row>
    <row r="1126" spans="8:8">
      <c r="H1126" s="230"/>
    </row>
    <row r="1127" spans="8:8">
      <c r="H1127" s="230"/>
    </row>
    <row r="1128" spans="8:8">
      <c r="H1128" s="230"/>
    </row>
    <row r="1129" spans="8:8">
      <c r="H1129" s="230"/>
    </row>
    <row r="1130" spans="8:8">
      <c r="H1130" s="230"/>
    </row>
    <row r="1131" spans="8:8">
      <c r="H1131" s="230"/>
    </row>
    <row r="1132" spans="8:8">
      <c r="H1132" s="230"/>
    </row>
    <row r="1133" spans="8:8">
      <c r="H1133" s="230"/>
    </row>
    <row r="1134" spans="8:8">
      <c r="H1134" s="230"/>
    </row>
    <row r="1135" spans="8:8">
      <c r="H1135" s="230"/>
    </row>
    <row r="1136" spans="8:8">
      <c r="H1136" s="230"/>
    </row>
    <row r="1137" spans="8:8">
      <c r="H1137" s="230"/>
    </row>
    <row r="1138" spans="8:8">
      <c r="H1138" s="230"/>
    </row>
    <row r="1139" spans="8:8">
      <c r="H1139" s="230"/>
    </row>
    <row r="1140" spans="8:8">
      <c r="H1140" s="230"/>
    </row>
    <row r="1141" spans="8:8">
      <c r="H1141" s="230"/>
    </row>
    <row r="1142" spans="8:8">
      <c r="H1142" s="230"/>
    </row>
    <row r="1143" spans="8:8">
      <c r="H1143" s="230"/>
    </row>
    <row r="1144" spans="8:8">
      <c r="H1144" s="230"/>
    </row>
    <row r="1145" spans="8:8">
      <c r="H1145" s="230"/>
    </row>
    <row r="1146" spans="8:8">
      <c r="H1146" s="230"/>
    </row>
    <row r="1147" spans="8:8">
      <c r="H1147" s="230"/>
    </row>
    <row r="1148" spans="8:8">
      <c r="H1148" s="230"/>
    </row>
    <row r="1149" spans="8:8">
      <c r="H1149" s="230"/>
    </row>
    <row r="1150" spans="8:8">
      <c r="H1150" s="230"/>
    </row>
    <row r="1151" spans="8:8">
      <c r="H1151" s="230"/>
    </row>
    <row r="1152" spans="8:8">
      <c r="H1152" s="230"/>
    </row>
    <row r="1153" spans="8:8">
      <c r="H1153" s="230"/>
    </row>
    <row r="1154" spans="8:8">
      <c r="H1154" s="230"/>
    </row>
    <row r="1155" spans="8:8">
      <c r="H1155" s="230"/>
    </row>
    <row r="1156" spans="8:8">
      <c r="H1156" s="230"/>
    </row>
    <row r="1157" spans="8:8">
      <c r="H1157" s="230"/>
    </row>
    <row r="1158" spans="8:8">
      <c r="H1158" s="230"/>
    </row>
    <row r="1159" spans="8:8">
      <c r="H1159" s="230"/>
    </row>
    <row r="1160" spans="8:8">
      <c r="H1160" s="230"/>
    </row>
    <row r="1161" spans="8:8">
      <c r="H1161" s="230"/>
    </row>
    <row r="1162" spans="8:8">
      <c r="H1162" s="230"/>
    </row>
    <row r="1163" spans="8:8">
      <c r="H1163" s="230"/>
    </row>
    <row r="1164" spans="8:8">
      <c r="H1164" s="230"/>
    </row>
    <row r="1165" spans="8:8">
      <c r="H1165" s="230"/>
    </row>
    <row r="1166" spans="8:8">
      <c r="H1166" s="230"/>
    </row>
    <row r="1167" spans="8:8">
      <c r="H1167" s="230"/>
    </row>
    <row r="1168" spans="8:8">
      <c r="H1168" s="230"/>
    </row>
    <row r="1169" spans="8:8">
      <c r="H1169" s="230"/>
    </row>
    <row r="1170" spans="8:8">
      <c r="H1170" s="230"/>
    </row>
    <row r="1171" spans="8:8">
      <c r="H1171" s="230"/>
    </row>
    <row r="1172" spans="8:8">
      <c r="H1172" s="230"/>
    </row>
    <row r="1173" spans="8:8">
      <c r="H1173" s="230"/>
    </row>
    <row r="1174" spans="8:8">
      <c r="H1174" s="230"/>
    </row>
    <row r="1175" spans="8:8">
      <c r="H1175" s="230"/>
    </row>
    <row r="1176" spans="8:8">
      <c r="H1176" s="230"/>
    </row>
    <row r="1177" spans="8:8">
      <c r="H1177" s="230"/>
    </row>
    <row r="1178" spans="8:8">
      <c r="H1178" s="230"/>
    </row>
    <row r="1179" spans="8:8">
      <c r="H1179" s="230"/>
    </row>
    <row r="1180" spans="8:8">
      <c r="H1180" s="230"/>
    </row>
    <row r="1181" spans="8:8">
      <c r="H1181" s="230"/>
    </row>
    <row r="1182" spans="8:8">
      <c r="H1182" s="230"/>
    </row>
    <row r="1183" spans="8:8">
      <c r="H1183" s="230"/>
    </row>
    <row r="1184" spans="8:8">
      <c r="H1184" s="230"/>
    </row>
    <row r="1185" spans="8:8">
      <c r="H1185" s="230"/>
    </row>
    <row r="1186" spans="8:8">
      <c r="H1186" s="230"/>
    </row>
    <row r="1187" spans="8:8">
      <c r="H1187" s="230"/>
    </row>
    <row r="1188" spans="8:8">
      <c r="H1188" s="230"/>
    </row>
    <row r="1189" spans="8:8">
      <c r="H1189" s="230"/>
    </row>
    <row r="1190" spans="8:8">
      <c r="H1190" s="230"/>
    </row>
    <row r="1191" spans="8:8">
      <c r="H1191" s="230"/>
    </row>
    <row r="1192" spans="8:8">
      <c r="H1192" s="230"/>
    </row>
    <row r="1193" spans="8:8">
      <c r="H1193" s="230"/>
    </row>
    <row r="1194" spans="8:8">
      <c r="H1194" s="230"/>
    </row>
    <row r="1195" spans="8:8">
      <c r="H1195" s="230"/>
    </row>
    <row r="1196" spans="8:8">
      <c r="H1196" s="230"/>
    </row>
    <row r="1197" spans="8:8">
      <c r="H1197" s="230"/>
    </row>
    <row r="1198" spans="8:8">
      <c r="H1198" s="230"/>
    </row>
    <row r="1199" spans="8:8">
      <c r="H1199" s="230"/>
    </row>
    <row r="1200" spans="8:8">
      <c r="H1200" s="230"/>
    </row>
    <row r="1201" spans="8:8">
      <c r="H1201" s="230"/>
    </row>
    <row r="1202" spans="8:8">
      <c r="H1202" s="230"/>
    </row>
    <row r="1203" spans="8:8">
      <c r="H1203" s="230"/>
    </row>
    <row r="1204" spans="8:8">
      <c r="H1204" s="230"/>
    </row>
    <row r="1205" spans="8:8">
      <c r="H1205" s="230"/>
    </row>
    <row r="1206" spans="8:8">
      <c r="H1206" s="230"/>
    </row>
    <row r="1207" spans="8:8">
      <c r="H1207" s="230"/>
    </row>
    <row r="1208" spans="8:8">
      <c r="H1208" s="230"/>
    </row>
    <row r="1209" spans="8:8">
      <c r="H1209" s="230"/>
    </row>
    <row r="1210" spans="8:8">
      <c r="H1210" s="230"/>
    </row>
    <row r="1211" spans="8:8">
      <c r="H1211" s="230"/>
    </row>
    <row r="1212" spans="8:8">
      <c r="H1212" s="230"/>
    </row>
    <row r="1213" spans="8:8">
      <c r="H1213" s="230"/>
    </row>
    <row r="1214" spans="8:8">
      <c r="H1214" s="230"/>
    </row>
    <row r="1215" spans="8:8">
      <c r="H1215" s="230"/>
    </row>
    <row r="1216" spans="8:8">
      <c r="H1216" s="230"/>
    </row>
    <row r="1217" spans="8:8">
      <c r="H1217" s="230"/>
    </row>
    <row r="1218" spans="8:8">
      <c r="H1218" s="230"/>
    </row>
    <row r="1219" spans="8:8">
      <c r="H1219" s="230"/>
    </row>
    <row r="1220" spans="8:8">
      <c r="H1220" s="230"/>
    </row>
    <row r="1221" spans="8:8">
      <c r="H1221" s="230"/>
    </row>
    <row r="1222" spans="8:8">
      <c r="H1222" s="230"/>
    </row>
    <row r="1223" spans="8:8">
      <c r="H1223" s="230"/>
    </row>
    <row r="1224" spans="8:8">
      <c r="H1224" s="230"/>
    </row>
    <row r="1225" spans="8:8">
      <c r="H1225" s="230"/>
    </row>
    <row r="1226" spans="8:8">
      <c r="H1226" s="230"/>
    </row>
    <row r="1227" spans="8:8">
      <c r="H1227" s="230"/>
    </row>
    <row r="1228" spans="8:8">
      <c r="H1228" s="230"/>
    </row>
    <row r="1229" spans="8:8">
      <c r="H1229" s="230"/>
    </row>
    <row r="1230" spans="8:8">
      <c r="H1230" s="230"/>
    </row>
    <row r="1231" spans="8:8">
      <c r="H1231" s="230"/>
    </row>
    <row r="1232" spans="8:8">
      <c r="H1232" s="230"/>
    </row>
    <row r="1233" spans="8:8">
      <c r="H1233" s="230"/>
    </row>
    <row r="1234" spans="8:8">
      <c r="H1234" s="230"/>
    </row>
    <row r="1235" spans="8:8">
      <c r="H1235" s="230"/>
    </row>
    <row r="1236" spans="8:8">
      <c r="H1236" s="230"/>
    </row>
    <row r="1237" spans="8:8">
      <c r="H1237" s="230"/>
    </row>
    <row r="1238" spans="8:8">
      <c r="H1238" s="230"/>
    </row>
    <row r="1239" spans="8:8">
      <c r="H1239" s="230"/>
    </row>
    <row r="1240" spans="8:8">
      <c r="H1240" s="230"/>
    </row>
    <row r="1241" spans="8:8">
      <c r="H1241" s="230"/>
    </row>
    <row r="1242" spans="8:8">
      <c r="H1242" s="230"/>
    </row>
    <row r="1243" spans="8:8">
      <c r="H1243" s="230"/>
    </row>
    <row r="1244" spans="8:8">
      <c r="H1244" s="230"/>
    </row>
    <row r="1245" spans="8:8">
      <c r="H1245" s="230"/>
    </row>
    <row r="1246" spans="8:8">
      <c r="H1246" s="230"/>
    </row>
    <row r="1247" spans="8:8">
      <c r="H1247" s="230"/>
    </row>
    <row r="1248" spans="8:8">
      <c r="H1248" s="230"/>
    </row>
    <row r="1249" spans="8:8">
      <c r="H1249" s="230"/>
    </row>
    <row r="1250" spans="8:8">
      <c r="H1250" s="230"/>
    </row>
    <row r="1251" spans="8:8">
      <c r="H1251" s="230"/>
    </row>
    <row r="1252" spans="8:8">
      <c r="H1252" s="230"/>
    </row>
    <row r="1253" spans="8:8">
      <c r="H1253" s="230"/>
    </row>
    <row r="1254" spans="8:8">
      <c r="H1254" s="230"/>
    </row>
    <row r="1255" spans="8:8">
      <c r="H1255" s="230"/>
    </row>
    <row r="1256" spans="8:8">
      <c r="H1256" s="230"/>
    </row>
    <row r="1257" spans="8:8">
      <c r="H1257" s="230"/>
    </row>
    <row r="1258" spans="8:8">
      <c r="H1258" s="230"/>
    </row>
    <row r="1259" spans="8:8">
      <c r="H1259" s="230"/>
    </row>
    <row r="1260" spans="8:8">
      <c r="H1260" s="230"/>
    </row>
    <row r="1261" spans="8:8">
      <c r="H1261" s="230"/>
    </row>
    <row r="1262" spans="8:8">
      <c r="H1262" s="230"/>
    </row>
    <row r="1263" spans="8:8">
      <c r="H1263" s="230"/>
    </row>
    <row r="1264" spans="8:8">
      <c r="H1264" s="230"/>
    </row>
    <row r="1265" spans="8:8">
      <c r="H1265" s="230"/>
    </row>
    <row r="1266" spans="8:8">
      <c r="H1266" s="230"/>
    </row>
    <row r="1267" spans="8:8">
      <c r="H1267" s="230"/>
    </row>
    <row r="1268" spans="8:8">
      <c r="H1268" s="230"/>
    </row>
    <row r="1269" spans="8:8">
      <c r="H1269" s="230"/>
    </row>
    <row r="1270" spans="8:8">
      <c r="H1270" s="230"/>
    </row>
    <row r="1271" spans="8:8">
      <c r="H1271" s="230"/>
    </row>
    <row r="1272" spans="8:8">
      <c r="H1272" s="230"/>
    </row>
    <row r="1273" spans="8:8">
      <c r="H1273" s="230"/>
    </row>
    <row r="1274" spans="8:8">
      <c r="H1274" s="230"/>
    </row>
    <row r="1275" spans="8:8">
      <c r="H1275" s="230"/>
    </row>
    <row r="1276" spans="8:8">
      <c r="H1276" s="230"/>
    </row>
    <row r="1277" spans="8:8">
      <c r="H1277" s="230"/>
    </row>
    <row r="1278" spans="8:8">
      <c r="H1278" s="230"/>
    </row>
    <row r="1279" spans="8:8">
      <c r="H1279" s="230"/>
    </row>
    <row r="1280" spans="8:8">
      <c r="H1280" s="230"/>
    </row>
    <row r="1281" spans="8:8">
      <c r="H1281" s="230"/>
    </row>
    <row r="1282" spans="8:8">
      <c r="H1282" s="230"/>
    </row>
    <row r="1283" spans="8:8">
      <c r="H1283" s="230"/>
    </row>
    <row r="1284" spans="8:8">
      <c r="H1284" s="230"/>
    </row>
    <row r="1285" spans="8:8">
      <c r="H1285" s="230"/>
    </row>
    <row r="1286" spans="8:8">
      <c r="H1286" s="230"/>
    </row>
    <row r="1287" spans="8:8">
      <c r="H1287" s="230"/>
    </row>
    <row r="1288" spans="8:8">
      <c r="H1288" s="230"/>
    </row>
    <row r="1289" spans="8:8">
      <c r="H1289" s="230"/>
    </row>
    <row r="1290" spans="8:8">
      <c r="H1290" s="230"/>
    </row>
    <row r="1291" spans="8:8">
      <c r="H1291" s="230"/>
    </row>
    <row r="1292" spans="8:8">
      <c r="H1292" s="230"/>
    </row>
    <row r="1293" spans="8:8">
      <c r="H1293" s="230"/>
    </row>
    <row r="1294" spans="8:8">
      <c r="H1294" s="230"/>
    </row>
    <row r="1295" spans="8:8">
      <c r="H1295" s="230"/>
    </row>
    <row r="1296" spans="8:8">
      <c r="H1296" s="230"/>
    </row>
    <row r="1297" spans="8:8">
      <c r="H1297" s="230"/>
    </row>
    <row r="1298" spans="8:8">
      <c r="H1298" s="230"/>
    </row>
    <row r="1299" spans="8:8">
      <c r="H1299" s="230"/>
    </row>
    <row r="1300" spans="8:8">
      <c r="H1300" s="230"/>
    </row>
    <row r="1301" spans="8:8">
      <c r="H1301" s="230"/>
    </row>
    <row r="1302" spans="8:8">
      <c r="H1302" s="230"/>
    </row>
    <row r="1303" spans="8:8">
      <c r="H1303" s="230"/>
    </row>
    <row r="1304" spans="8:8">
      <c r="H1304" s="230"/>
    </row>
    <row r="1305" spans="8:8">
      <c r="H1305" s="230"/>
    </row>
    <row r="1306" spans="8:8">
      <c r="H1306" s="230"/>
    </row>
    <row r="1307" spans="8:8">
      <c r="H1307" s="230"/>
    </row>
    <row r="1308" spans="8:8">
      <c r="H1308" s="230"/>
    </row>
    <row r="1309" spans="8:8">
      <c r="H1309" s="230"/>
    </row>
    <row r="1310" spans="8:8">
      <c r="H1310" s="230"/>
    </row>
    <row r="1311" spans="8:8">
      <c r="H1311" s="230"/>
    </row>
    <row r="1312" spans="8:8">
      <c r="H1312" s="230"/>
    </row>
    <row r="1313" spans="8:8">
      <c r="H1313" s="230"/>
    </row>
    <row r="1314" spans="8:8">
      <c r="H1314" s="230"/>
    </row>
    <row r="1315" spans="8:8">
      <c r="H1315" s="230"/>
    </row>
    <row r="1316" spans="8:8">
      <c r="H1316" s="230"/>
    </row>
    <row r="1317" spans="8:8">
      <c r="H1317" s="230"/>
    </row>
    <row r="1318" spans="8:8">
      <c r="H1318" s="230"/>
    </row>
    <row r="1319" spans="8:8">
      <c r="H1319" s="230"/>
    </row>
    <row r="1320" spans="8:8">
      <c r="H1320" s="230"/>
    </row>
    <row r="1321" spans="8:8">
      <c r="H1321" s="230"/>
    </row>
    <row r="1322" spans="8:8">
      <c r="H1322" s="230"/>
    </row>
    <row r="1323" spans="8:8">
      <c r="H1323" s="230"/>
    </row>
    <row r="1324" spans="8:8">
      <c r="H1324" s="230"/>
    </row>
    <row r="1325" spans="8:8">
      <c r="H1325" s="230"/>
    </row>
    <row r="1326" spans="8:8">
      <c r="H1326" s="230"/>
    </row>
    <row r="1327" spans="8:8">
      <c r="H1327" s="230"/>
    </row>
    <row r="1328" spans="8:8">
      <c r="H1328" s="230"/>
    </row>
    <row r="1329" spans="8:8">
      <c r="H1329" s="230"/>
    </row>
    <row r="1330" spans="8:8">
      <c r="H1330" s="230"/>
    </row>
    <row r="1331" spans="8:8">
      <c r="H1331" s="230"/>
    </row>
    <row r="1332" spans="8:8">
      <c r="H1332" s="230"/>
    </row>
    <row r="1333" spans="8:8">
      <c r="H1333" s="230"/>
    </row>
    <row r="1334" spans="8:8">
      <c r="H1334" s="230"/>
    </row>
    <row r="1335" spans="8:8">
      <c r="H1335" s="230"/>
    </row>
    <row r="1336" spans="8:8">
      <c r="H1336" s="230"/>
    </row>
    <row r="1337" spans="8:8">
      <c r="H1337" s="230"/>
    </row>
    <row r="1338" spans="8:8">
      <c r="H1338" s="230"/>
    </row>
    <row r="1339" spans="8:8">
      <c r="H1339" s="230"/>
    </row>
    <row r="1340" spans="8:8">
      <c r="H1340" s="230"/>
    </row>
    <row r="1341" spans="8:8">
      <c r="H1341" s="230"/>
    </row>
    <row r="1342" spans="8:8">
      <c r="H1342" s="230"/>
    </row>
    <row r="1343" spans="8:8">
      <c r="H1343" s="230"/>
    </row>
    <row r="1344" spans="8:8">
      <c r="H1344" s="230"/>
    </row>
    <row r="1345" spans="8:8">
      <c r="H1345" s="230"/>
    </row>
    <row r="1346" spans="8:8">
      <c r="H1346" s="230"/>
    </row>
    <row r="1347" spans="8:8">
      <c r="H1347" s="230"/>
    </row>
    <row r="1348" spans="8:8">
      <c r="H1348" s="230"/>
    </row>
    <row r="1349" spans="8:8">
      <c r="H1349" s="230"/>
    </row>
    <row r="1350" spans="8:8">
      <c r="H1350" s="230"/>
    </row>
    <row r="1351" spans="8:8">
      <c r="H1351" s="230"/>
    </row>
    <row r="1352" spans="8:8">
      <c r="H1352" s="230"/>
    </row>
    <row r="1353" spans="8:8">
      <c r="H1353" s="230"/>
    </row>
    <row r="1354" spans="8:8">
      <c r="H1354" s="230"/>
    </row>
    <row r="1355" spans="8:8">
      <c r="H1355" s="230"/>
    </row>
    <row r="1356" spans="8:8">
      <c r="H1356" s="230"/>
    </row>
    <row r="1357" spans="8:8">
      <c r="H1357" s="230"/>
    </row>
    <row r="1358" spans="8:8">
      <c r="H1358" s="230"/>
    </row>
    <row r="1359" spans="8:8">
      <c r="H1359" s="230"/>
    </row>
    <row r="1360" spans="8:8">
      <c r="H1360" s="230"/>
    </row>
    <row r="1361" spans="8:8">
      <c r="H1361" s="230"/>
    </row>
    <row r="1362" spans="8:8">
      <c r="H1362" s="230"/>
    </row>
    <row r="1363" spans="8:8">
      <c r="H1363" s="230"/>
    </row>
    <row r="1364" spans="8:8">
      <c r="H1364" s="230"/>
    </row>
    <row r="1365" spans="8:8">
      <c r="H1365" s="230"/>
    </row>
    <row r="1366" spans="8:8">
      <c r="H1366" s="230"/>
    </row>
    <row r="1367" spans="8:8">
      <c r="H1367" s="230"/>
    </row>
    <row r="1368" spans="8:8">
      <c r="H1368" s="230"/>
    </row>
    <row r="1369" spans="8:8">
      <c r="H1369" s="230"/>
    </row>
    <row r="1370" spans="8:8">
      <c r="H1370" s="230"/>
    </row>
    <row r="1371" spans="8:8">
      <c r="H1371" s="230"/>
    </row>
    <row r="1372" spans="8:8">
      <c r="H1372" s="230"/>
    </row>
    <row r="1373" spans="8:8">
      <c r="H1373" s="230"/>
    </row>
    <row r="1374" spans="8:8">
      <c r="H1374" s="230"/>
    </row>
    <row r="1375" spans="8:8">
      <c r="H1375" s="230"/>
    </row>
    <row r="1376" spans="8:8">
      <c r="H1376" s="230"/>
    </row>
    <row r="1377" spans="8:8">
      <c r="H1377" s="230"/>
    </row>
    <row r="1378" spans="8:8">
      <c r="H1378" s="230"/>
    </row>
    <row r="1379" spans="8:8">
      <c r="H1379" s="230"/>
    </row>
    <row r="1380" spans="8:8">
      <c r="H1380" s="230"/>
    </row>
    <row r="1381" spans="8:8">
      <c r="H1381" s="230"/>
    </row>
    <row r="1382" spans="8:8">
      <c r="H1382" s="230"/>
    </row>
    <row r="1383" spans="8:8">
      <c r="H1383" s="230"/>
    </row>
    <row r="1384" spans="8:8">
      <c r="H1384" s="230"/>
    </row>
    <row r="1385" spans="8:8">
      <c r="H1385" s="230"/>
    </row>
    <row r="1386" spans="8:8">
      <c r="H1386" s="230"/>
    </row>
    <row r="1387" spans="8:8">
      <c r="H1387" s="230"/>
    </row>
    <row r="1388" spans="8:8">
      <c r="H1388" s="230"/>
    </row>
    <row r="1389" spans="8:8">
      <c r="H1389" s="230"/>
    </row>
    <row r="1390" spans="8:8">
      <c r="H1390" s="230"/>
    </row>
    <row r="1391" spans="8:8">
      <c r="H1391" s="230"/>
    </row>
    <row r="1392" spans="8:8">
      <c r="H1392" s="230"/>
    </row>
    <row r="1393" spans="8:8">
      <c r="H1393" s="230"/>
    </row>
    <row r="1394" spans="8:8">
      <c r="H1394" s="230"/>
    </row>
    <row r="1395" spans="8:8">
      <c r="H1395" s="230"/>
    </row>
    <row r="1396" spans="8:8">
      <c r="H1396" s="230"/>
    </row>
    <row r="1397" spans="8:8">
      <c r="H1397" s="230"/>
    </row>
    <row r="1398" spans="8:8">
      <c r="H1398" s="230"/>
    </row>
    <row r="1399" spans="8:8">
      <c r="H1399" s="230"/>
    </row>
    <row r="1400" spans="8:8">
      <c r="H1400" s="230"/>
    </row>
    <row r="1401" spans="8:8">
      <c r="H1401" s="230"/>
    </row>
    <row r="1402" spans="8:8">
      <c r="H1402" s="230"/>
    </row>
    <row r="1403" spans="8:8">
      <c r="H1403" s="230"/>
    </row>
    <row r="1404" spans="8:8">
      <c r="H1404" s="230"/>
    </row>
    <row r="1405" spans="8:8">
      <c r="H1405" s="230"/>
    </row>
    <row r="1406" spans="8:8">
      <c r="H1406" s="230"/>
    </row>
    <row r="1407" spans="8:8">
      <c r="H1407" s="230"/>
    </row>
    <row r="1408" spans="8:8">
      <c r="H1408" s="230"/>
    </row>
    <row r="1409" spans="8:8">
      <c r="H1409" s="230"/>
    </row>
    <row r="1410" spans="8:8">
      <c r="H1410" s="230"/>
    </row>
    <row r="1411" spans="8:8">
      <c r="H1411" s="230"/>
    </row>
    <row r="1412" spans="8:8">
      <c r="H1412" s="230"/>
    </row>
    <row r="1413" spans="8:8">
      <c r="H1413" s="230"/>
    </row>
    <row r="1414" spans="8:8">
      <c r="H1414" s="230"/>
    </row>
    <row r="1415" spans="8:8">
      <c r="H1415" s="230"/>
    </row>
    <row r="1416" spans="8:8">
      <c r="H1416" s="230"/>
    </row>
    <row r="1417" spans="8:8">
      <c r="H1417" s="230"/>
    </row>
    <row r="1418" spans="8:8">
      <c r="H1418" s="230"/>
    </row>
    <row r="1419" spans="8:8">
      <c r="H1419" s="230"/>
    </row>
    <row r="1420" spans="8:8">
      <c r="H1420" s="230"/>
    </row>
    <row r="1421" spans="8:8">
      <c r="H1421" s="230"/>
    </row>
    <row r="1422" spans="8:8">
      <c r="H1422" s="230"/>
    </row>
    <row r="1423" spans="8:8">
      <c r="H1423" s="230"/>
    </row>
    <row r="1424" spans="8:8">
      <c r="H1424" s="230"/>
    </row>
    <row r="1425" spans="8:8">
      <c r="H1425" s="230"/>
    </row>
    <row r="1426" spans="8:8">
      <c r="H1426" s="230"/>
    </row>
    <row r="1427" spans="8:8">
      <c r="H1427" s="230"/>
    </row>
    <row r="1428" spans="8:8">
      <c r="H1428" s="230"/>
    </row>
    <row r="1429" spans="8:8">
      <c r="H1429" s="230"/>
    </row>
    <row r="1430" spans="8:8">
      <c r="H1430" s="230"/>
    </row>
    <row r="1431" spans="8:8">
      <c r="H1431" s="230"/>
    </row>
    <row r="1432" spans="8:8">
      <c r="H1432" s="230"/>
    </row>
    <row r="1433" spans="8:8">
      <c r="H1433" s="230"/>
    </row>
    <row r="1434" spans="8:8">
      <c r="H1434" s="230"/>
    </row>
    <row r="1435" spans="8:8">
      <c r="H1435" s="230"/>
    </row>
    <row r="1436" spans="8:8">
      <c r="H1436" s="230"/>
    </row>
    <row r="1437" spans="8:8">
      <c r="H1437" s="230"/>
    </row>
    <row r="1438" spans="8:8">
      <c r="H1438" s="230"/>
    </row>
    <row r="1439" spans="8:8">
      <c r="H1439" s="230"/>
    </row>
    <row r="1440" spans="8:8">
      <c r="H1440" s="230"/>
    </row>
    <row r="1441" spans="8:8">
      <c r="H1441" s="230"/>
    </row>
    <row r="1442" spans="8:8">
      <c r="H1442" s="230"/>
    </row>
    <row r="1443" spans="8:8">
      <c r="H1443" s="230"/>
    </row>
    <row r="1444" spans="8:8">
      <c r="H1444" s="230"/>
    </row>
    <row r="1445" spans="8:8">
      <c r="H1445" s="230"/>
    </row>
    <row r="1446" spans="8:8">
      <c r="H1446" s="230"/>
    </row>
    <row r="1447" spans="8:8">
      <c r="H1447" s="230"/>
    </row>
    <row r="1448" spans="8:8">
      <c r="H1448" s="230"/>
    </row>
    <row r="1449" spans="8:8">
      <c r="H1449" s="230"/>
    </row>
    <row r="1450" spans="8:8">
      <c r="H1450" s="230"/>
    </row>
    <row r="1451" spans="8:8">
      <c r="H1451" s="230"/>
    </row>
    <row r="1452" spans="8:8">
      <c r="H1452" s="230"/>
    </row>
    <row r="1453" spans="8:8">
      <c r="H1453" s="230"/>
    </row>
    <row r="1454" spans="8:8">
      <c r="H1454" s="230"/>
    </row>
    <row r="1455" spans="8:8">
      <c r="H1455" s="230"/>
    </row>
    <row r="1456" spans="8:8">
      <c r="H1456" s="230"/>
    </row>
    <row r="1457" spans="8:8">
      <c r="H1457" s="230"/>
    </row>
    <row r="1458" spans="8:8">
      <c r="H1458" s="230"/>
    </row>
    <row r="1459" spans="8:8">
      <c r="H1459" s="230"/>
    </row>
    <row r="1460" spans="8:8">
      <c r="H1460" s="230"/>
    </row>
    <row r="1461" spans="8:8">
      <c r="H1461" s="230"/>
    </row>
    <row r="1462" spans="8:8">
      <c r="H1462" s="230"/>
    </row>
    <row r="1463" spans="8:8">
      <c r="H1463" s="230"/>
    </row>
    <row r="1464" spans="8:8">
      <c r="H1464" s="230"/>
    </row>
    <row r="1465" spans="8:8">
      <c r="H1465" s="230"/>
    </row>
    <row r="1466" spans="8:8">
      <c r="H1466" s="230"/>
    </row>
    <row r="1467" spans="8:8">
      <c r="H1467" s="230"/>
    </row>
    <row r="1468" spans="8:8">
      <c r="H1468" s="230"/>
    </row>
    <row r="1469" spans="8:8">
      <c r="H1469" s="230"/>
    </row>
    <row r="1470" spans="8:8">
      <c r="H1470" s="230"/>
    </row>
    <row r="1471" spans="8:8">
      <c r="H1471" s="230"/>
    </row>
    <row r="1472" spans="8:8">
      <c r="H1472" s="230"/>
    </row>
    <row r="1473" spans="8:8">
      <c r="H1473" s="230"/>
    </row>
    <row r="1474" spans="8:8">
      <c r="H1474" s="230"/>
    </row>
    <row r="1475" spans="8:8">
      <c r="H1475" s="230"/>
    </row>
    <row r="1476" spans="8:8">
      <c r="H1476" s="230"/>
    </row>
    <row r="1477" spans="8:8">
      <c r="H1477" s="230"/>
    </row>
    <row r="1478" spans="8:8">
      <c r="H1478" s="230"/>
    </row>
    <row r="1479" spans="8:8">
      <c r="H1479" s="230"/>
    </row>
    <row r="1480" spans="8:8">
      <c r="H1480" s="230"/>
    </row>
    <row r="1481" spans="8:8">
      <c r="H1481" s="230"/>
    </row>
    <row r="1482" spans="8:8">
      <c r="H1482" s="230"/>
    </row>
    <row r="1483" spans="8:8">
      <c r="H1483" s="230"/>
    </row>
    <row r="1484" spans="8:8">
      <c r="H1484" s="230"/>
    </row>
    <row r="1485" spans="8:8">
      <c r="H1485" s="230"/>
    </row>
    <row r="1486" spans="8:8">
      <c r="H1486" s="230"/>
    </row>
    <row r="1487" spans="8:8">
      <c r="H1487" s="230"/>
    </row>
    <row r="1488" spans="8:8">
      <c r="H1488" s="230"/>
    </row>
    <row r="1489" spans="8:8">
      <c r="H1489" s="230"/>
    </row>
    <row r="1490" spans="8:8">
      <c r="H1490" s="230"/>
    </row>
    <row r="1491" spans="8:8">
      <c r="H1491" s="230"/>
    </row>
    <row r="1492" spans="8:8">
      <c r="H1492" s="230"/>
    </row>
    <row r="1493" spans="8:8">
      <c r="H1493" s="230"/>
    </row>
    <row r="1494" spans="8:8">
      <c r="H1494" s="230"/>
    </row>
    <row r="1495" spans="8:8">
      <c r="H1495" s="230"/>
    </row>
    <row r="1496" spans="8:8">
      <c r="H1496" s="230"/>
    </row>
    <row r="1497" spans="8:8">
      <c r="H1497" s="230"/>
    </row>
    <row r="1498" spans="8:8">
      <c r="H1498" s="230"/>
    </row>
    <row r="1499" spans="8:8">
      <c r="H1499" s="230"/>
    </row>
    <row r="1500" spans="8:8">
      <c r="H1500" s="230"/>
    </row>
    <row r="1501" spans="8:8">
      <c r="H1501" s="230"/>
    </row>
    <row r="1502" spans="8:8">
      <c r="H1502" s="230"/>
    </row>
    <row r="1503" spans="8:8">
      <c r="H1503" s="230"/>
    </row>
    <row r="1504" spans="8:8">
      <c r="H1504" s="230"/>
    </row>
    <row r="1505" spans="8:8">
      <c r="H1505" s="230"/>
    </row>
    <row r="1506" spans="8:8">
      <c r="H1506" s="230"/>
    </row>
    <row r="1507" spans="8:8">
      <c r="H1507" s="230"/>
    </row>
    <row r="1508" spans="8:8">
      <c r="H1508" s="230"/>
    </row>
    <row r="1509" spans="8:8">
      <c r="H1509" s="230"/>
    </row>
    <row r="1510" spans="8:8">
      <c r="H1510" s="230"/>
    </row>
    <row r="1511" spans="8:8">
      <c r="H1511" s="230"/>
    </row>
    <row r="1512" spans="8:8">
      <c r="H1512" s="230"/>
    </row>
    <row r="1513" spans="8:8">
      <c r="H1513" s="230"/>
    </row>
    <row r="1514" spans="8:8">
      <c r="H1514" s="230"/>
    </row>
    <row r="1515" spans="8:8">
      <c r="H1515" s="230"/>
    </row>
    <row r="1516" spans="8:8">
      <c r="H1516" s="230"/>
    </row>
    <row r="1517" spans="8:8">
      <c r="H1517" s="230"/>
    </row>
    <row r="1518" spans="8:8">
      <c r="H1518" s="230"/>
    </row>
    <row r="1519" spans="8:8">
      <c r="H1519" s="230"/>
    </row>
    <row r="1520" spans="8:8">
      <c r="H1520" s="230"/>
    </row>
    <row r="1521" spans="8:8">
      <c r="H1521" s="230"/>
    </row>
    <row r="1522" spans="8:8">
      <c r="H1522" s="230"/>
    </row>
    <row r="1523" spans="8:8">
      <c r="H1523" s="230"/>
    </row>
    <row r="1524" spans="8:8">
      <c r="H1524" s="230"/>
    </row>
    <row r="1525" spans="8:8">
      <c r="H1525" s="230"/>
    </row>
    <row r="1526" spans="8:8">
      <c r="H1526" s="230"/>
    </row>
    <row r="1527" spans="8:8">
      <c r="H1527" s="230"/>
    </row>
    <row r="1528" spans="8:8">
      <c r="H1528" s="230"/>
    </row>
    <row r="1529" spans="8:8">
      <c r="H1529" s="230"/>
    </row>
    <row r="1530" spans="8:8">
      <c r="H1530" s="230"/>
    </row>
    <row r="1531" spans="8:8">
      <c r="H1531" s="230"/>
    </row>
    <row r="1532" spans="8:8">
      <c r="H1532" s="230"/>
    </row>
    <row r="1533" spans="8:8">
      <c r="H1533" s="230"/>
    </row>
    <row r="1534" spans="8:8">
      <c r="H1534" s="230"/>
    </row>
    <row r="1535" spans="8:8">
      <c r="H1535" s="230"/>
    </row>
    <row r="1536" spans="8:8">
      <c r="H1536" s="230"/>
    </row>
    <row r="1537" spans="8:8">
      <c r="H1537" s="230"/>
    </row>
    <row r="1538" spans="8:8">
      <c r="H1538" s="230"/>
    </row>
    <row r="1539" spans="8:8">
      <c r="H1539" s="230"/>
    </row>
    <row r="1540" spans="8:8">
      <c r="H1540" s="230"/>
    </row>
    <row r="1541" spans="8:8">
      <c r="H1541" s="230"/>
    </row>
    <row r="1542" spans="8:8">
      <c r="H1542" s="230"/>
    </row>
    <row r="1543" spans="8:8">
      <c r="H1543" s="230"/>
    </row>
    <row r="1544" spans="8:8">
      <c r="H1544" s="230"/>
    </row>
    <row r="1545" spans="8:8">
      <c r="H1545" s="230"/>
    </row>
    <row r="1546" spans="8:8">
      <c r="H1546" s="230"/>
    </row>
    <row r="1547" spans="8:8">
      <c r="H1547" s="230"/>
    </row>
    <row r="1548" spans="8:8">
      <c r="H1548" s="230"/>
    </row>
    <row r="1549" spans="8:8">
      <c r="H1549" s="230"/>
    </row>
    <row r="1550" spans="8:8">
      <c r="H1550" s="230"/>
    </row>
    <row r="1551" spans="8:8">
      <c r="H1551" s="230"/>
    </row>
    <row r="1552" spans="8:8">
      <c r="H1552" s="230"/>
    </row>
    <row r="1553" spans="8:8">
      <c r="H1553" s="230"/>
    </row>
    <row r="1554" spans="8:8">
      <c r="H1554" s="230"/>
    </row>
    <row r="1555" spans="8:8">
      <c r="H1555" s="230"/>
    </row>
    <row r="1556" spans="8:8">
      <c r="H1556" s="230"/>
    </row>
    <row r="1557" spans="8:8">
      <c r="H1557" s="230"/>
    </row>
    <row r="1558" spans="8:8">
      <c r="H1558" s="230"/>
    </row>
    <row r="1559" spans="8:8">
      <c r="H1559" s="230"/>
    </row>
    <row r="1560" spans="8:8">
      <c r="H1560" s="230"/>
    </row>
    <row r="1561" spans="8:8">
      <c r="H1561" s="230"/>
    </row>
    <row r="1562" spans="8:8">
      <c r="H1562" s="230"/>
    </row>
    <row r="1563" spans="8:8">
      <c r="H1563" s="230"/>
    </row>
    <row r="1564" spans="8:8">
      <c r="H1564" s="230"/>
    </row>
    <row r="1565" spans="8:8">
      <c r="H1565" s="230"/>
    </row>
    <row r="1566" spans="8:8">
      <c r="H1566" s="230"/>
    </row>
    <row r="1567" spans="8:8">
      <c r="H1567" s="230"/>
    </row>
    <row r="1568" spans="8:8">
      <c r="H1568" s="230"/>
    </row>
    <row r="1569" spans="8:8">
      <c r="H1569" s="230"/>
    </row>
    <row r="1570" spans="8:8">
      <c r="H1570" s="230"/>
    </row>
    <row r="1571" spans="8:8">
      <c r="H1571" s="230"/>
    </row>
    <row r="1572" spans="8:8">
      <c r="H1572" s="230"/>
    </row>
    <row r="1573" spans="8:8">
      <c r="H1573" s="230"/>
    </row>
    <row r="1574" spans="8:8">
      <c r="H1574" s="230"/>
    </row>
    <row r="1575" spans="8:8">
      <c r="H1575" s="230"/>
    </row>
    <row r="1576" spans="8:8">
      <c r="H1576" s="230"/>
    </row>
    <row r="1577" spans="8:8">
      <c r="H1577" s="230"/>
    </row>
    <row r="1578" spans="8:8">
      <c r="H1578" s="230"/>
    </row>
    <row r="1579" spans="8:8">
      <c r="H1579" s="230"/>
    </row>
    <row r="1580" spans="8:8">
      <c r="H1580" s="230"/>
    </row>
    <row r="1581" spans="8:8">
      <c r="H1581" s="230"/>
    </row>
    <row r="1582" spans="8:8">
      <c r="H1582" s="230"/>
    </row>
    <row r="1583" spans="8:8">
      <c r="H1583" s="230"/>
    </row>
    <row r="1584" spans="8:8">
      <c r="H1584" s="230"/>
    </row>
    <row r="1585" spans="8:8">
      <c r="H1585" s="230"/>
    </row>
    <row r="1586" spans="8:8">
      <c r="H1586" s="230"/>
    </row>
    <row r="1587" spans="8:8">
      <c r="H1587" s="230"/>
    </row>
    <row r="1588" spans="8:8">
      <c r="H1588" s="230"/>
    </row>
    <row r="1589" spans="8:8">
      <c r="H1589" s="230"/>
    </row>
    <row r="1590" spans="8:8">
      <c r="H1590" s="230"/>
    </row>
    <row r="1591" spans="8:8">
      <c r="H1591" s="230"/>
    </row>
    <row r="1592" spans="8:8">
      <c r="H1592" s="230"/>
    </row>
    <row r="1593" spans="8:8">
      <c r="H1593" s="230"/>
    </row>
    <row r="1594" spans="8:8">
      <c r="H1594" s="230"/>
    </row>
    <row r="1595" spans="8:8">
      <c r="H1595" s="230"/>
    </row>
    <row r="1596" spans="8:8">
      <c r="H1596" s="230"/>
    </row>
    <row r="1597" spans="8:8">
      <c r="H1597" s="230"/>
    </row>
    <row r="1598" spans="8:8">
      <c r="H1598" s="230"/>
    </row>
    <row r="1599" spans="8:8">
      <c r="H1599" s="230"/>
    </row>
    <row r="1600" spans="8:8">
      <c r="H1600" s="230"/>
    </row>
    <row r="1601" spans="8:8">
      <c r="H1601" s="230"/>
    </row>
    <row r="1602" spans="8:8">
      <c r="H1602" s="230"/>
    </row>
    <row r="1603" spans="8:8">
      <c r="H1603" s="230"/>
    </row>
    <row r="1604" spans="8:8">
      <c r="H1604" s="230"/>
    </row>
    <row r="1605" spans="8:8">
      <c r="H1605" s="230"/>
    </row>
    <row r="1606" spans="8:8">
      <c r="H1606" s="230"/>
    </row>
    <row r="1607" spans="8:8">
      <c r="H1607" s="230"/>
    </row>
    <row r="1608" spans="8:8">
      <c r="H1608" s="230"/>
    </row>
    <row r="1609" spans="8:8">
      <c r="H1609" s="230"/>
    </row>
    <row r="1610" spans="8:8">
      <c r="H1610" s="230"/>
    </row>
    <row r="1611" spans="8:8">
      <c r="H1611" s="230"/>
    </row>
    <row r="1612" spans="8:8">
      <c r="H1612" s="230"/>
    </row>
    <row r="1613" spans="8:8">
      <c r="H1613" s="230"/>
    </row>
    <row r="1614" spans="8:8">
      <c r="H1614" s="230"/>
    </row>
    <row r="1615" spans="8:8">
      <c r="H1615" s="230"/>
    </row>
    <row r="1616" spans="8:8">
      <c r="H1616" s="230"/>
    </row>
    <row r="1617" spans="8:8">
      <c r="H1617" s="230"/>
    </row>
    <row r="1618" spans="8:8">
      <c r="H1618" s="230"/>
    </row>
    <row r="1619" spans="8:8">
      <c r="H1619" s="230"/>
    </row>
    <row r="1620" spans="8:8">
      <c r="H1620" s="230"/>
    </row>
    <row r="1621" spans="8:8">
      <c r="H1621" s="230"/>
    </row>
    <row r="1622" spans="8:8">
      <c r="H1622" s="230"/>
    </row>
    <row r="1623" spans="8:8">
      <c r="H1623" s="230"/>
    </row>
    <row r="1624" spans="8:8">
      <c r="H1624" s="230"/>
    </row>
    <row r="1625" spans="8:8">
      <c r="H1625" s="230"/>
    </row>
    <row r="1626" spans="8:8">
      <c r="H1626" s="230"/>
    </row>
    <row r="1627" spans="8:8">
      <c r="H1627" s="230"/>
    </row>
    <row r="1628" spans="8:8">
      <c r="H1628" s="230"/>
    </row>
    <row r="1629" spans="8:8">
      <c r="H1629" s="230"/>
    </row>
    <row r="1630" spans="8:8">
      <c r="H1630" s="230"/>
    </row>
    <row r="1631" spans="8:8">
      <c r="H1631" s="230"/>
    </row>
    <row r="1632" spans="8:8">
      <c r="H1632" s="230"/>
    </row>
    <row r="1633" spans="8:8">
      <c r="H1633" s="230"/>
    </row>
    <row r="1634" spans="8:8">
      <c r="H1634" s="230"/>
    </row>
    <row r="1635" spans="8:8">
      <c r="H1635" s="230"/>
    </row>
    <row r="1636" spans="8:8">
      <c r="H1636" s="230"/>
    </row>
    <row r="1637" spans="8:8">
      <c r="H1637" s="230"/>
    </row>
    <row r="1638" spans="8:8">
      <c r="H1638" s="230"/>
    </row>
    <row r="1639" spans="8:8">
      <c r="H1639" s="230"/>
    </row>
    <row r="1640" spans="8:8">
      <c r="H1640" s="230"/>
    </row>
    <row r="1641" spans="8:8">
      <c r="H1641" s="230"/>
    </row>
    <row r="1642" spans="8:8">
      <c r="H1642" s="230"/>
    </row>
    <row r="1643" spans="8:8">
      <c r="H1643" s="230"/>
    </row>
    <row r="1644" spans="8:8">
      <c r="H1644" s="230"/>
    </row>
    <row r="1645" spans="8:8">
      <c r="H1645" s="230"/>
    </row>
    <row r="1646" spans="8:8">
      <c r="H1646" s="230"/>
    </row>
    <row r="1647" spans="8:8">
      <c r="H1647" s="230"/>
    </row>
    <row r="1648" spans="8:8">
      <c r="H1648" s="230"/>
    </row>
    <row r="1649" spans="8:8">
      <c r="H1649" s="230"/>
    </row>
    <row r="1650" spans="8:8">
      <c r="H1650" s="230"/>
    </row>
    <row r="1651" spans="8:8">
      <c r="H1651" s="230"/>
    </row>
    <row r="1652" spans="8:8">
      <c r="H1652" s="230"/>
    </row>
    <row r="1653" spans="8:8">
      <c r="H1653" s="230"/>
    </row>
    <row r="1654" spans="8:8">
      <c r="H1654" s="230"/>
    </row>
    <row r="1655" spans="8:8">
      <c r="H1655" s="230"/>
    </row>
    <row r="1656" spans="8:8">
      <c r="H1656" s="230"/>
    </row>
    <row r="1657" spans="8:8">
      <c r="H1657" s="230"/>
    </row>
    <row r="1658" spans="8:8">
      <c r="H1658" s="230"/>
    </row>
    <row r="1659" spans="8:8">
      <c r="H1659" s="230"/>
    </row>
    <row r="1660" spans="8:8">
      <c r="H1660" s="230"/>
    </row>
    <row r="1661" spans="8:8">
      <c r="H1661" s="230"/>
    </row>
    <row r="1662" spans="8:8">
      <c r="H1662" s="230"/>
    </row>
    <row r="1663" spans="8:8">
      <c r="H1663" s="230"/>
    </row>
    <row r="1664" spans="8:8">
      <c r="H1664" s="230"/>
    </row>
    <row r="1665" spans="8:8">
      <c r="H1665" s="230"/>
    </row>
    <row r="1666" spans="8:8">
      <c r="H1666" s="230"/>
    </row>
    <row r="1667" spans="8:8">
      <c r="H1667" s="230"/>
    </row>
    <row r="1668" spans="8:8">
      <c r="H1668" s="230"/>
    </row>
    <row r="1669" spans="8:8">
      <c r="H1669" s="230"/>
    </row>
    <row r="1670" spans="8:8">
      <c r="H1670" s="230"/>
    </row>
    <row r="1671" spans="8:8">
      <c r="H1671" s="230"/>
    </row>
    <row r="1672" spans="8:8">
      <c r="H1672" s="230"/>
    </row>
    <row r="1673" spans="8:8">
      <c r="H1673" s="230"/>
    </row>
    <row r="1674" spans="8:8">
      <c r="H1674" s="230"/>
    </row>
    <row r="1675" spans="8:8">
      <c r="H1675" s="230"/>
    </row>
    <row r="1676" spans="8:8">
      <c r="H1676" s="230"/>
    </row>
    <row r="1677" spans="8:8">
      <c r="H1677" s="230"/>
    </row>
    <row r="1678" spans="8:8">
      <c r="H1678" s="230"/>
    </row>
    <row r="1679" spans="8:8">
      <c r="H1679" s="230"/>
    </row>
    <row r="1680" spans="8:8">
      <c r="H1680" s="230"/>
    </row>
    <row r="1681" spans="8:8">
      <c r="H1681" s="230"/>
    </row>
    <row r="1682" spans="8:8">
      <c r="H1682" s="230"/>
    </row>
    <row r="1683" spans="8:8">
      <c r="H1683" s="230"/>
    </row>
    <row r="1684" spans="8:8">
      <c r="H1684" s="230"/>
    </row>
    <row r="1685" spans="8:8">
      <c r="H1685" s="230"/>
    </row>
    <row r="1686" spans="8:8">
      <c r="H1686" s="230"/>
    </row>
    <row r="1687" spans="8:8">
      <c r="H1687" s="230"/>
    </row>
    <row r="1688" spans="8:8">
      <c r="H1688" s="230"/>
    </row>
    <row r="1689" spans="8:8">
      <c r="H1689" s="230"/>
    </row>
    <row r="1690" spans="8:8">
      <c r="H1690" s="230"/>
    </row>
    <row r="1691" spans="8:8">
      <c r="H1691" s="230"/>
    </row>
    <row r="1692" spans="8:8">
      <c r="H1692" s="230"/>
    </row>
    <row r="1693" spans="8:8">
      <c r="H1693" s="230"/>
    </row>
    <row r="1694" spans="8:8">
      <c r="H1694" s="230"/>
    </row>
    <row r="1695" spans="8:8">
      <c r="H1695" s="230"/>
    </row>
    <row r="1696" spans="8:8">
      <c r="H1696" s="230"/>
    </row>
    <row r="1697" spans="8:8">
      <c r="H1697" s="230"/>
    </row>
    <row r="1698" spans="8:8">
      <c r="H1698" s="230"/>
    </row>
    <row r="1699" spans="8:8">
      <c r="H1699" s="230"/>
    </row>
    <row r="1700" spans="8:8">
      <c r="H1700" s="230"/>
    </row>
    <row r="1701" spans="8:8">
      <c r="H1701" s="230"/>
    </row>
    <row r="1702" spans="8:8">
      <c r="H1702" s="230"/>
    </row>
    <row r="1703" spans="8:8">
      <c r="H1703" s="230"/>
    </row>
    <row r="1704" spans="8:8">
      <c r="H1704" s="230"/>
    </row>
    <row r="1705" spans="8:8">
      <c r="H1705" s="230"/>
    </row>
    <row r="1706" spans="8:8">
      <c r="H1706" s="230"/>
    </row>
    <row r="1707" spans="8:8">
      <c r="H1707" s="230"/>
    </row>
    <row r="1708" spans="8:8">
      <c r="H1708" s="230"/>
    </row>
    <row r="1709" spans="8:8">
      <c r="H1709" s="230"/>
    </row>
    <row r="1710" spans="8:8">
      <c r="H1710" s="230"/>
    </row>
    <row r="1711" spans="8:8">
      <c r="H1711" s="230"/>
    </row>
    <row r="1712" spans="8:8">
      <c r="H1712" s="230"/>
    </row>
    <row r="1713" spans="8:8">
      <c r="H1713" s="230"/>
    </row>
    <row r="1714" spans="8:8">
      <c r="H1714" s="230"/>
    </row>
    <row r="1715" spans="8:8">
      <c r="H1715" s="230"/>
    </row>
    <row r="1716" spans="8:8">
      <c r="H1716" s="230"/>
    </row>
    <row r="1717" spans="8:8">
      <c r="H1717" s="230"/>
    </row>
    <row r="1718" spans="8:8">
      <c r="H1718" s="230"/>
    </row>
    <row r="1719" spans="8:8">
      <c r="H1719" s="230"/>
    </row>
    <row r="1720" spans="8:8">
      <c r="H1720" s="230"/>
    </row>
    <row r="1721" spans="8:8">
      <c r="H1721" s="230"/>
    </row>
    <row r="1722" spans="8:8">
      <c r="H1722" s="230"/>
    </row>
    <row r="1723" spans="8:8">
      <c r="H1723" s="230"/>
    </row>
    <row r="1724" spans="8:8">
      <c r="H1724" s="230"/>
    </row>
    <row r="1725" spans="8:8">
      <c r="H1725" s="230"/>
    </row>
    <row r="1726" spans="8:8">
      <c r="H1726" s="230"/>
    </row>
    <row r="1727" spans="8:8">
      <c r="H1727" s="230"/>
    </row>
    <row r="1728" spans="8:8">
      <c r="H1728" s="230"/>
    </row>
    <row r="1729" spans="8:8">
      <c r="H1729" s="230"/>
    </row>
    <row r="1730" spans="8:8">
      <c r="H1730" s="230"/>
    </row>
    <row r="1731" spans="8:8">
      <c r="H1731" s="230"/>
    </row>
    <row r="1732" spans="8:8">
      <c r="H1732" s="230"/>
    </row>
    <row r="1733" spans="8:8">
      <c r="H1733" s="230"/>
    </row>
    <row r="1734" spans="8:8">
      <c r="H1734" s="230"/>
    </row>
    <row r="1735" spans="8:8">
      <c r="H1735" s="230"/>
    </row>
    <row r="1736" spans="8:8">
      <c r="H1736" s="230"/>
    </row>
    <row r="1737" spans="8:8">
      <c r="H1737" s="230"/>
    </row>
    <row r="1738" spans="8:8">
      <c r="H1738" s="230"/>
    </row>
    <row r="1739" spans="8:8">
      <c r="H1739" s="230"/>
    </row>
    <row r="1740" spans="8:8">
      <c r="H1740" s="230"/>
    </row>
    <row r="1741" spans="8:8">
      <c r="H1741" s="230"/>
    </row>
    <row r="1742" spans="8:8">
      <c r="H1742" s="230"/>
    </row>
    <row r="1743" spans="8:8">
      <c r="H1743" s="230"/>
    </row>
    <row r="1744" spans="8:8">
      <c r="H1744" s="230"/>
    </row>
    <row r="1745" spans="8:8">
      <c r="H1745" s="230"/>
    </row>
    <row r="1746" spans="8:8">
      <c r="H1746" s="230"/>
    </row>
    <row r="1747" spans="8:8">
      <c r="H1747" s="230"/>
    </row>
    <row r="1748" spans="8:8">
      <c r="H1748" s="230"/>
    </row>
    <row r="1749" spans="8:8">
      <c r="H1749" s="230"/>
    </row>
    <row r="1750" spans="8:8">
      <c r="H1750" s="230"/>
    </row>
    <row r="1751" spans="8:8">
      <c r="H1751" s="230"/>
    </row>
    <row r="1752" spans="8:8">
      <c r="H1752" s="230"/>
    </row>
    <row r="1753" spans="8:8">
      <c r="H1753" s="230"/>
    </row>
    <row r="1754" spans="8:8">
      <c r="H1754" s="230"/>
    </row>
    <row r="1755" spans="8:8">
      <c r="H1755" s="230"/>
    </row>
    <row r="1756" spans="8:8">
      <c r="H1756" s="230"/>
    </row>
    <row r="1757" spans="8:8">
      <c r="H1757" s="230"/>
    </row>
    <row r="1758" spans="8:8">
      <c r="H1758" s="230"/>
    </row>
    <row r="1759" spans="8:8">
      <c r="H1759" s="230"/>
    </row>
    <row r="1760" spans="8:8">
      <c r="H1760" s="230"/>
    </row>
    <row r="1761" spans="8:8">
      <c r="H1761" s="230"/>
    </row>
    <row r="1762" spans="8:8">
      <c r="H1762" s="230"/>
    </row>
    <row r="1763" spans="8:8">
      <c r="H1763" s="230"/>
    </row>
    <row r="1764" spans="8:8">
      <c r="H1764" s="230"/>
    </row>
    <row r="1765" spans="8:8">
      <c r="H1765" s="230"/>
    </row>
    <row r="1766" spans="8:8">
      <c r="H1766" s="230"/>
    </row>
    <row r="1767" spans="8:8">
      <c r="H1767" s="230"/>
    </row>
    <row r="1768" spans="8:8">
      <c r="H1768" s="230"/>
    </row>
    <row r="1769" spans="8:8">
      <c r="H1769" s="230"/>
    </row>
    <row r="1770" spans="8:8">
      <c r="H1770" s="230"/>
    </row>
    <row r="1771" spans="8:8">
      <c r="H1771" s="230"/>
    </row>
    <row r="1772" spans="8:8">
      <c r="H1772" s="230"/>
    </row>
    <row r="1773" spans="8:8">
      <c r="H1773" s="230"/>
    </row>
    <row r="1774" spans="8:8">
      <c r="H1774" s="230"/>
    </row>
    <row r="1775" spans="8:8">
      <c r="H1775" s="230"/>
    </row>
    <row r="1776" spans="8:8">
      <c r="H1776" s="230"/>
    </row>
    <row r="1777" spans="8:8">
      <c r="H1777" s="230"/>
    </row>
    <row r="1778" spans="8:8">
      <c r="H1778" s="230"/>
    </row>
    <row r="1779" spans="8:8">
      <c r="H1779" s="230"/>
    </row>
    <row r="1780" spans="8:8">
      <c r="H1780" s="230"/>
    </row>
    <row r="1781" spans="8:8">
      <c r="H1781" s="230"/>
    </row>
    <row r="1782" spans="8:8">
      <c r="H1782" s="230"/>
    </row>
    <row r="1783" spans="8:8">
      <c r="H1783" s="230"/>
    </row>
    <row r="1784" spans="8:8">
      <c r="H1784" s="230"/>
    </row>
    <row r="1785" spans="8:8">
      <c r="H1785" s="230"/>
    </row>
    <row r="1786" spans="8:8">
      <c r="H1786" s="230"/>
    </row>
    <row r="1787" spans="8:8">
      <c r="H1787" s="230"/>
    </row>
    <row r="1788" spans="8:8">
      <c r="H1788" s="230"/>
    </row>
    <row r="1789" spans="8:8">
      <c r="H1789" s="230"/>
    </row>
    <row r="1790" spans="8:8">
      <c r="H1790" s="230"/>
    </row>
    <row r="1791" spans="8:8">
      <c r="H1791" s="230"/>
    </row>
    <row r="1792" spans="8:8">
      <c r="H1792" s="230"/>
    </row>
    <row r="1793" spans="8:8">
      <c r="H1793" s="230"/>
    </row>
    <row r="1794" spans="8:8">
      <c r="H1794" s="230"/>
    </row>
    <row r="1795" spans="8:8">
      <c r="H1795" s="230"/>
    </row>
    <row r="1796" spans="8:8">
      <c r="H1796" s="230"/>
    </row>
    <row r="1797" spans="8:8">
      <c r="H1797" s="230"/>
    </row>
    <row r="1798" spans="8:8">
      <c r="H1798" s="230"/>
    </row>
    <row r="1799" spans="8:8">
      <c r="H1799" s="230"/>
    </row>
    <row r="1800" spans="8:8">
      <c r="H1800" s="230"/>
    </row>
    <row r="1801" spans="8:8">
      <c r="H1801" s="230"/>
    </row>
    <row r="1802" spans="8:8">
      <c r="H1802" s="230"/>
    </row>
    <row r="1803" spans="8:8">
      <c r="H1803" s="230"/>
    </row>
    <row r="1804" spans="8:8">
      <c r="H1804" s="230"/>
    </row>
    <row r="1805" spans="8:8">
      <c r="H1805" s="230"/>
    </row>
    <row r="1806" spans="8:8">
      <c r="H1806" s="230"/>
    </row>
    <row r="1807" spans="8:8">
      <c r="H1807" s="230"/>
    </row>
    <row r="1808" spans="8:8">
      <c r="H1808" s="230"/>
    </row>
    <row r="1809" spans="8:8">
      <c r="H1809" s="230"/>
    </row>
    <row r="1810" spans="8:8">
      <c r="H1810" s="230"/>
    </row>
    <row r="1811" spans="8:8">
      <c r="H1811" s="230"/>
    </row>
    <row r="1812" spans="8:8">
      <c r="H1812" s="230"/>
    </row>
    <row r="1813" spans="8:8">
      <c r="H1813" s="230"/>
    </row>
    <row r="1814" spans="8:8">
      <c r="H1814" s="230"/>
    </row>
    <row r="1815" spans="8:8">
      <c r="H1815" s="230"/>
    </row>
    <row r="1816" spans="8:8">
      <c r="H1816" s="230"/>
    </row>
    <row r="1817" spans="8:8">
      <c r="H1817" s="230"/>
    </row>
    <row r="1818" spans="8:8">
      <c r="H1818" s="230"/>
    </row>
    <row r="1819" spans="8:8">
      <c r="H1819" s="230"/>
    </row>
    <row r="1820" spans="8:8">
      <c r="H1820" s="230"/>
    </row>
    <row r="1821" spans="8:8">
      <c r="H1821" s="230"/>
    </row>
    <row r="1822" spans="8:8">
      <c r="H1822" s="230"/>
    </row>
    <row r="1823" spans="8:8">
      <c r="H1823" s="230"/>
    </row>
    <row r="1824" spans="8:8">
      <c r="H1824" s="230"/>
    </row>
    <row r="1825" spans="8:8">
      <c r="H1825" s="230"/>
    </row>
    <row r="1826" spans="8:8">
      <c r="H1826" s="230"/>
    </row>
    <row r="1827" spans="8:8">
      <c r="H1827" s="230"/>
    </row>
    <row r="1828" spans="8:8">
      <c r="H1828" s="230"/>
    </row>
    <row r="1829" spans="8:8">
      <c r="H1829" s="230"/>
    </row>
    <row r="1830" spans="8:8">
      <c r="H1830" s="230"/>
    </row>
    <row r="1831" spans="8:8">
      <c r="H1831" s="230"/>
    </row>
    <row r="1832" spans="8:8">
      <c r="H1832" s="230"/>
    </row>
    <row r="1833" spans="8:8">
      <c r="H1833" s="230"/>
    </row>
    <row r="1834" spans="8:8">
      <c r="H1834" s="230"/>
    </row>
    <row r="1835" spans="8:8">
      <c r="H1835" s="230"/>
    </row>
    <row r="1836" spans="8:8">
      <c r="H1836" s="230"/>
    </row>
    <row r="1837" spans="8:8">
      <c r="H1837" s="230"/>
    </row>
    <row r="1838" spans="8:8">
      <c r="H1838" s="230"/>
    </row>
    <row r="1839" spans="8:8">
      <c r="H1839" s="230"/>
    </row>
    <row r="1840" spans="8:8">
      <c r="H1840" s="230"/>
    </row>
    <row r="1841" spans="8:8">
      <c r="H1841" s="230"/>
    </row>
    <row r="1842" spans="8:8">
      <c r="H1842" s="230"/>
    </row>
    <row r="1843" spans="8:8">
      <c r="H1843" s="230"/>
    </row>
    <row r="1844" spans="8:8">
      <c r="H1844" s="230"/>
    </row>
    <row r="1845" spans="8:8">
      <c r="H1845" s="230"/>
    </row>
    <row r="1846" spans="8:8">
      <c r="H1846" s="230"/>
    </row>
    <row r="1847" spans="8:8">
      <c r="H1847" s="230"/>
    </row>
    <row r="1848" spans="8:8">
      <c r="H1848" s="230"/>
    </row>
    <row r="1849" spans="8:8">
      <c r="H1849" s="230"/>
    </row>
    <row r="1850" spans="8:8">
      <c r="H1850" s="230"/>
    </row>
    <row r="1851" spans="8:8">
      <c r="H1851" s="230"/>
    </row>
    <row r="1852" spans="8:8">
      <c r="H1852" s="230"/>
    </row>
    <row r="1853" spans="8:8">
      <c r="H1853" s="230"/>
    </row>
    <row r="1854" spans="8:8">
      <c r="H1854" s="230"/>
    </row>
    <row r="1855" spans="8:8">
      <c r="H1855" s="230"/>
    </row>
    <row r="1856" spans="8:8">
      <c r="H1856" s="230"/>
    </row>
    <row r="1857" spans="8:8">
      <c r="H1857" s="230"/>
    </row>
    <row r="1858" spans="8:8">
      <c r="H1858" s="230"/>
    </row>
    <row r="1859" spans="8:8">
      <c r="H1859" s="230"/>
    </row>
    <row r="1860" spans="8:8">
      <c r="H1860" s="230"/>
    </row>
    <row r="1861" spans="8:8">
      <c r="H1861" s="230"/>
    </row>
    <row r="1862" spans="8:8">
      <c r="H1862" s="230"/>
    </row>
    <row r="1863" spans="8:8">
      <c r="H1863" s="230"/>
    </row>
    <row r="1864" spans="8:8">
      <c r="H1864" s="230"/>
    </row>
    <row r="1865" spans="8:8">
      <c r="H1865" s="230"/>
    </row>
    <row r="1866" spans="8:8">
      <c r="H1866" s="230"/>
    </row>
    <row r="1867" spans="8:8">
      <c r="H1867" s="230"/>
    </row>
    <row r="1868" spans="8:8">
      <c r="H1868" s="230"/>
    </row>
    <row r="1869" spans="8:8">
      <c r="H1869" s="230"/>
    </row>
    <row r="1870" spans="8:8">
      <c r="H1870" s="230"/>
    </row>
    <row r="1871" spans="8:8">
      <c r="H1871" s="230"/>
    </row>
    <row r="1872" spans="8:8">
      <c r="H1872" s="230"/>
    </row>
    <row r="1873" spans="8:8">
      <c r="H1873" s="230"/>
    </row>
    <row r="1874" spans="8:8">
      <c r="H1874" s="230"/>
    </row>
    <row r="1875" spans="8:8">
      <c r="H1875" s="230"/>
    </row>
    <row r="1876" spans="8:8">
      <c r="H1876" s="230"/>
    </row>
    <row r="1877" spans="8:8">
      <c r="H1877" s="230"/>
    </row>
    <row r="1878" spans="8:8">
      <c r="H1878" s="230"/>
    </row>
    <row r="1879" spans="8:8">
      <c r="H1879" s="230"/>
    </row>
    <row r="1880" spans="8:8">
      <c r="H1880" s="230"/>
    </row>
    <row r="1881" spans="8:8">
      <c r="H1881" s="230"/>
    </row>
    <row r="1882" spans="8:8">
      <c r="H1882" s="230"/>
    </row>
    <row r="1883" spans="8:8">
      <c r="H1883" s="230"/>
    </row>
    <row r="1884" spans="8:8">
      <c r="H1884" s="230"/>
    </row>
    <row r="1885" spans="8:8">
      <c r="H1885" s="230"/>
    </row>
    <row r="1886" spans="8:8">
      <c r="H1886" s="230"/>
    </row>
    <row r="1887" spans="8:8">
      <c r="H1887" s="230"/>
    </row>
    <row r="1888" spans="8:8">
      <c r="H1888" s="230"/>
    </row>
    <row r="1889" spans="8:8">
      <c r="H1889" s="230"/>
    </row>
    <row r="1890" spans="8:8">
      <c r="H1890" s="230"/>
    </row>
    <row r="1891" spans="8:8">
      <c r="H1891" s="230"/>
    </row>
    <row r="1892" spans="8:8">
      <c r="H1892" s="230"/>
    </row>
    <row r="1893" spans="8:8">
      <c r="H1893" s="230"/>
    </row>
    <row r="1894" spans="8:8">
      <c r="H1894" s="230"/>
    </row>
    <row r="1895" spans="8:8">
      <c r="H1895" s="230"/>
    </row>
    <row r="1896" spans="8:8">
      <c r="H1896" s="230"/>
    </row>
    <row r="1897" spans="8:8">
      <c r="H1897" s="230"/>
    </row>
    <row r="1898" spans="8:8">
      <c r="H1898" s="230"/>
    </row>
    <row r="1899" spans="8:8">
      <c r="H1899" s="230"/>
    </row>
    <row r="1900" spans="8:8">
      <c r="H1900" s="230"/>
    </row>
    <row r="1901" spans="8:8">
      <c r="H1901" s="230"/>
    </row>
    <row r="1902" spans="8:8">
      <c r="H1902" s="230"/>
    </row>
    <row r="1903" spans="8:8">
      <c r="H1903" s="230"/>
    </row>
    <row r="1904" spans="8:8">
      <c r="H1904" s="230"/>
    </row>
    <row r="1905" spans="8:8">
      <c r="H1905" s="230"/>
    </row>
    <row r="1906" spans="8:8">
      <c r="H1906" s="230"/>
    </row>
    <row r="1907" spans="8:8">
      <c r="H1907" s="230"/>
    </row>
    <row r="1908" spans="8:8">
      <c r="H1908" s="230"/>
    </row>
    <row r="1909" spans="8:8">
      <c r="H1909" s="230"/>
    </row>
    <row r="1910" spans="8:8">
      <c r="H1910" s="230"/>
    </row>
    <row r="1911" spans="8:8">
      <c r="H1911" s="230"/>
    </row>
    <row r="1912" spans="8:8">
      <c r="H1912" s="230"/>
    </row>
    <row r="1913" spans="8:8">
      <c r="H1913" s="230"/>
    </row>
    <row r="1914" spans="8:8">
      <c r="H1914" s="230"/>
    </row>
    <row r="1915" spans="8:8">
      <c r="H1915" s="230"/>
    </row>
    <row r="1916" spans="8:8">
      <c r="H1916" s="230"/>
    </row>
    <row r="1917" spans="8:8">
      <c r="H1917" s="230"/>
    </row>
    <row r="1918" spans="8:8">
      <c r="H1918" s="230"/>
    </row>
    <row r="1919" spans="8:8">
      <c r="H1919" s="230"/>
    </row>
    <row r="1920" spans="8:8">
      <c r="H1920" s="230"/>
    </row>
    <row r="1921" spans="8:8">
      <c r="H1921" s="230"/>
    </row>
    <row r="1922" spans="8:8">
      <c r="H1922" s="230"/>
    </row>
    <row r="1923" spans="8:8">
      <c r="H1923" s="230"/>
    </row>
    <row r="1924" spans="8:8">
      <c r="H1924" s="230"/>
    </row>
    <row r="1925" spans="8:8">
      <c r="H1925" s="230"/>
    </row>
    <row r="1926" spans="8:8">
      <c r="H1926" s="230"/>
    </row>
    <row r="1927" spans="8:8">
      <c r="H1927" s="230"/>
    </row>
    <row r="1928" spans="8:8">
      <c r="H1928" s="230"/>
    </row>
    <row r="1929" spans="8:8">
      <c r="H1929" s="230"/>
    </row>
    <row r="1930" spans="8:8">
      <c r="H1930" s="230"/>
    </row>
    <row r="1931" spans="8:8">
      <c r="H1931" s="230"/>
    </row>
    <row r="1932" spans="8:8">
      <c r="H1932" s="230"/>
    </row>
    <row r="1933" spans="8:8">
      <c r="H1933" s="230"/>
    </row>
    <row r="1934" spans="8:8">
      <c r="H1934" s="230"/>
    </row>
    <row r="1935" spans="8:8">
      <c r="H1935" s="230"/>
    </row>
    <row r="1936" spans="8:8">
      <c r="H1936" s="230"/>
    </row>
    <row r="1937" spans="8:8">
      <c r="H1937" s="230"/>
    </row>
    <row r="1938" spans="8:8">
      <c r="H1938" s="230"/>
    </row>
    <row r="1939" spans="8:8">
      <c r="H1939" s="230"/>
    </row>
    <row r="1940" spans="8:8">
      <c r="H1940" s="230"/>
    </row>
    <row r="1941" spans="8:8">
      <c r="H1941" s="230"/>
    </row>
    <row r="1942" spans="8:8">
      <c r="H1942" s="230"/>
    </row>
    <row r="1943" spans="8:8">
      <c r="H1943" s="230"/>
    </row>
    <row r="1944" spans="8:8">
      <c r="H1944" s="230"/>
    </row>
    <row r="1945" spans="8:8">
      <c r="H1945" s="230"/>
    </row>
    <row r="1946" spans="8:8">
      <c r="H1946" s="230"/>
    </row>
    <row r="1947" spans="8:8">
      <c r="H1947" s="230"/>
    </row>
    <row r="1948" spans="8:8">
      <c r="H1948" s="230"/>
    </row>
    <row r="1949" spans="8:8">
      <c r="H1949" s="230"/>
    </row>
    <row r="1950" spans="8:8">
      <c r="H1950" s="230"/>
    </row>
    <row r="1951" spans="8:8">
      <c r="H1951" s="230"/>
    </row>
    <row r="1952" spans="8:8">
      <c r="H1952" s="230"/>
    </row>
    <row r="1953" spans="8:8">
      <c r="H1953" s="230"/>
    </row>
    <row r="1954" spans="8:8">
      <c r="H1954" s="230"/>
    </row>
    <row r="1955" spans="8:8">
      <c r="H1955" s="230"/>
    </row>
    <row r="1956" spans="8:8">
      <c r="H1956" s="230"/>
    </row>
    <row r="1957" spans="8:8">
      <c r="H1957" s="230"/>
    </row>
    <row r="1958" spans="8:8">
      <c r="H1958" s="230"/>
    </row>
    <row r="1959" spans="8:8">
      <c r="H1959" s="230"/>
    </row>
    <row r="1960" spans="8:8">
      <c r="H1960" s="230"/>
    </row>
    <row r="1961" spans="8:8">
      <c r="H1961" s="230"/>
    </row>
    <row r="1962" spans="8:8">
      <c r="H1962" s="230"/>
    </row>
    <row r="1963" spans="8:8">
      <c r="H1963" s="230"/>
    </row>
    <row r="1964" spans="8:8">
      <c r="H1964" s="230"/>
    </row>
    <row r="1965" spans="8:8">
      <c r="H1965" s="230"/>
    </row>
    <row r="1966" spans="8:8">
      <c r="H1966" s="230"/>
    </row>
    <row r="1967" spans="8:8">
      <c r="H1967" s="230"/>
    </row>
    <row r="1968" spans="8:8">
      <c r="H1968" s="230"/>
    </row>
    <row r="1969" spans="8:8">
      <c r="H1969" s="230"/>
    </row>
    <row r="1970" spans="8:8">
      <c r="H1970" s="230"/>
    </row>
    <row r="1971" spans="8:8">
      <c r="H1971" s="230"/>
    </row>
    <row r="1972" spans="8:8">
      <c r="H1972" s="230"/>
    </row>
    <row r="1973" spans="8:8">
      <c r="H1973" s="230"/>
    </row>
    <row r="1974" spans="8:8">
      <c r="H1974" s="230"/>
    </row>
    <row r="1975" spans="8:8">
      <c r="H1975" s="230"/>
    </row>
    <row r="1976" spans="8:8">
      <c r="H1976" s="230"/>
    </row>
    <row r="1977" spans="8:8">
      <c r="H1977" s="230"/>
    </row>
    <row r="1978" spans="8:8">
      <c r="H1978" s="230"/>
    </row>
    <row r="1979" spans="8:8">
      <c r="H1979" s="230"/>
    </row>
    <row r="1980" spans="8:8">
      <c r="H1980" s="230"/>
    </row>
    <row r="1981" spans="8:8">
      <c r="H1981" s="230"/>
    </row>
    <row r="1982" spans="8:8">
      <c r="H1982" s="230"/>
    </row>
    <row r="1983" spans="8:8">
      <c r="H1983" s="230"/>
    </row>
    <row r="1984" spans="8:8">
      <c r="H1984" s="230"/>
    </row>
    <row r="1985" spans="8:8">
      <c r="H1985" s="230"/>
    </row>
    <row r="1986" spans="8:8">
      <c r="H1986" s="230"/>
    </row>
    <row r="1987" spans="8:8">
      <c r="H1987" s="230"/>
    </row>
    <row r="1988" spans="8:8">
      <c r="H1988" s="230"/>
    </row>
    <row r="1989" spans="8:8">
      <c r="H1989" s="230"/>
    </row>
    <row r="1990" spans="8:8">
      <c r="H1990" s="230"/>
    </row>
    <row r="1991" spans="8:8">
      <c r="H1991" s="230"/>
    </row>
    <row r="1992" spans="8:8">
      <c r="H1992" s="230"/>
    </row>
    <row r="1993" spans="8:8">
      <c r="H1993" s="230"/>
    </row>
    <row r="1994" spans="8:8">
      <c r="H1994" s="230"/>
    </row>
    <row r="1995" spans="8:8">
      <c r="H1995" s="230"/>
    </row>
    <row r="1996" spans="8:8">
      <c r="H1996" s="230"/>
    </row>
    <row r="1997" spans="8:8">
      <c r="H1997" s="230"/>
    </row>
    <row r="1998" spans="8:8">
      <c r="H1998" s="230"/>
    </row>
    <row r="1999" spans="8:8">
      <c r="H1999" s="230"/>
    </row>
    <row r="2000" spans="8:8">
      <c r="H2000" s="230"/>
    </row>
    <row r="2001" spans="8:8">
      <c r="H2001" s="230"/>
    </row>
    <row r="2002" spans="8:8">
      <c r="H2002" s="230"/>
    </row>
    <row r="2003" spans="8:8">
      <c r="H2003" s="230"/>
    </row>
    <row r="2004" spans="8:8">
      <c r="H2004" s="230"/>
    </row>
    <row r="2005" spans="8:8">
      <c r="H2005" s="230"/>
    </row>
    <row r="2006" spans="8:8">
      <c r="H2006" s="230"/>
    </row>
    <row r="2007" spans="8:8">
      <c r="H2007" s="230"/>
    </row>
    <row r="2008" spans="8:8">
      <c r="H2008" s="230"/>
    </row>
    <row r="2009" spans="8:8">
      <c r="H2009" s="230"/>
    </row>
    <row r="2010" spans="8:8">
      <c r="H2010" s="230"/>
    </row>
    <row r="2011" spans="8:8">
      <c r="H2011" s="230"/>
    </row>
    <row r="2012" spans="8:8">
      <c r="H2012" s="230"/>
    </row>
    <row r="2013" spans="8:8">
      <c r="H2013" s="230"/>
    </row>
    <row r="2014" spans="8:8">
      <c r="H2014" s="230"/>
    </row>
    <row r="2015" spans="8:8">
      <c r="H2015" s="230"/>
    </row>
    <row r="2016" spans="8:8">
      <c r="H2016" s="230"/>
    </row>
    <row r="2017" spans="8:8">
      <c r="H2017" s="230"/>
    </row>
    <row r="2018" spans="8:8">
      <c r="H2018" s="230"/>
    </row>
    <row r="2019" spans="8:8">
      <c r="H2019" s="230"/>
    </row>
    <row r="2020" spans="8:8">
      <c r="H2020" s="230"/>
    </row>
    <row r="2021" spans="8:8">
      <c r="H2021" s="230"/>
    </row>
    <row r="2022" spans="8:8">
      <c r="H2022" s="230"/>
    </row>
    <row r="2023" spans="8:8">
      <c r="H2023" s="230"/>
    </row>
    <row r="2024" spans="8:8">
      <c r="H2024" s="230"/>
    </row>
    <row r="2025" spans="8:8">
      <c r="H2025" s="230"/>
    </row>
    <row r="2026" spans="8:8">
      <c r="H2026" s="230"/>
    </row>
    <row r="2027" spans="8:8">
      <c r="H2027" s="230"/>
    </row>
    <row r="2028" spans="8:8">
      <c r="H2028" s="230"/>
    </row>
    <row r="2029" spans="8:8">
      <c r="H2029" s="230"/>
    </row>
    <row r="2030" spans="8:8">
      <c r="H2030" s="230"/>
    </row>
    <row r="2031" spans="8:8">
      <c r="H2031" s="230"/>
    </row>
    <row r="2032" spans="8:8">
      <c r="H2032" s="230"/>
    </row>
    <row r="2033" spans="8:8">
      <c r="H2033" s="230"/>
    </row>
    <row r="2034" spans="8:8">
      <c r="H2034" s="230"/>
    </row>
    <row r="2035" spans="8:8">
      <c r="H2035" s="230"/>
    </row>
    <row r="2036" spans="8:8">
      <c r="H2036" s="230"/>
    </row>
    <row r="2037" spans="8:8">
      <c r="H2037" s="230"/>
    </row>
    <row r="2038" spans="8:8">
      <c r="H2038" s="230"/>
    </row>
    <row r="2039" spans="8:8">
      <c r="H2039" s="230"/>
    </row>
    <row r="2040" spans="8:8">
      <c r="H2040" s="230"/>
    </row>
    <row r="2041" spans="8:8">
      <c r="H2041" s="230"/>
    </row>
    <row r="2042" spans="8:8">
      <c r="H2042" s="230"/>
    </row>
    <row r="2043" spans="8:8">
      <c r="H2043" s="230"/>
    </row>
    <row r="2044" spans="8:8">
      <c r="H2044" s="230"/>
    </row>
    <row r="2045" spans="8:8">
      <c r="H2045" s="230"/>
    </row>
    <row r="2046" spans="8:8">
      <c r="H2046" s="230"/>
    </row>
    <row r="2047" spans="8:8">
      <c r="H2047" s="230"/>
    </row>
    <row r="2048" spans="8:8">
      <c r="H2048" s="230"/>
    </row>
    <row r="2049" spans="8:8">
      <c r="H2049" s="230"/>
    </row>
    <row r="2050" spans="8:8">
      <c r="H2050" s="230"/>
    </row>
    <row r="2051" spans="8:8">
      <c r="H2051" s="230"/>
    </row>
    <row r="2052" spans="8:8">
      <c r="H2052" s="230"/>
    </row>
    <row r="2053" spans="8:8">
      <c r="H2053" s="230"/>
    </row>
    <row r="2054" spans="8:8">
      <c r="H2054" s="230"/>
    </row>
    <row r="2055" spans="8:8">
      <c r="H2055" s="230"/>
    </row>
    <row r="2056" spans="8:8">
      <c r="H2056" s="230"/>
    </row>
    <row r="2057" spans="8:8">
      <c r="H2057" s="230"/>
    </row>
    <row r="2058" spans="8:8">
      <c r="H2058" s="230"/>
    </row>
    <row r="2059" spans="8:8">
      <c r="H2059" s="230"/>
    </row>
    <row r="2060" spans="8:8">
      <c r="H2060" s="230"/>
    </row>
    <row r="2061" spans="8:8">
      <c r="H2061" s="230"/>
    </row>
    <row r="2062" spans="8:8">
      <c r="H2062" s="230"/>
    </row>
    <row r="2063" spans="8:8">
      <c r="H2063" s="230"/>
    </row>
    <row r="2064" spans="8:8">
      <c r="H2064" s="230"/>
    </row>
    <row r="2065" spans="8:8">
      <c r="H2065" s="230"/>
    </row>
    <row r="2066" spans="8:8">
      <c r="H2066" s="230"/>
    </row>
    <row r="2067" spans="8:8">
      <c r="H2067" s="230"/>
    </row>
    <row r="2068" spans="8:8">
      <c r="H2068" s="230"/>
    </row>
    <row r="2069" spans="8:8">
      <c r="H2069" s="230"/>
    </row>
    <row r="2070" spans="8:8">
      <c r="H2070" s="230"/>
    </row>
    <row r="2071" spans="8:8">
      <c r="H2071" s="230"/>
    </row>
    <row r="2072" spans="8:8">
      <c r="H2072" s="230"/>
    </row>
    <row r="2073" spans="8:8">
      <c r="H2073" s="230"/>
    </row>
    <row r="2074" spans="8:8">
      <c r="H2074" s="230"/>
    </row>
    <row r="2075" spans="8:8">
      <c r="H2075" s="230"/>
    </row>
    <row r="2076" spans="8:8">
      <c r="H2076" s="230"/>
    </row>
    <row r="2077" spans="8:8">
      <c r="H2077" s="230"/>
    </row>
    <row r="2078" spans="8:8">
      <c r="H2078" s="230"/>
    </row>
    <row r="2079" spans="8:8">
      <c r="H2079" s="230"/>
    </row>
    <row r="2080" spans="8:8">
      <c r="H2080" s="230"/>
    </row>
    <row r="2081" spans="8:8">
      <c r="H2081" s="230"/>
    </row>
    <row r="2082" spans="8:8">
      <c r="H2082" s="230"/>
    </row>
    <row r="2083" spans="8:8">
      <c r="H2083" s="230"/>
    </row>
    <row r="2084" spans="8:8">
      <c r="H2084" s="230"/>
    </row>
    <row r="2085" spans="8:8">
      <c r="H2085" s="230"/>
    </row>
    <row r="2086" spans="8:8">
      <c r="H2086" s="230"/>
    </row>
    <row r="2087" spans="8:8">
      <c r="H2087" s="230"/>
    </row>
    <row r="2088" spans="8:8">
      <c r="H2088" s="230"/>
    </row>
    <row r="2089" spans="8:8">
      <c r="H2089" s="230"/>
    </row>
    <row r="2090" spans="8:8">
      <c r="H2090" s="230"/>
    </row>
    <row r="2091" spans="8:8">
      <c r="H2091" s="230"/>
    </row>
    <row r="2092" spans="8:8">
      <c r="H2092" s="230"/>
    </row>
    <row r="2093" spans="8:8">
      <c r="H2093" s="230"/>
    </row>
    <row r="2094" spans="8:8">
      <c r="H2094" s="230"/>
    </row>
    <row r="2095" spans="8:8">
      <c r="H2095" s="230"/>
    </row>
    <row r="2096" spans="8:8">
      <c r="H2096" s="230"/>
    </row>
    <row r="2097" spans="8:8">
      <c r="H2097" s="230"/>
    </row>
    <row r="2098" spans="8:8">
      <c r="H2098" s="230"/>
    </row>
    <row r="2099" spans="8:8">
      <c r="H2099" s="230"/>
    </row>
    <row r="2100" spans="8:8">
      <c r="H2100" s="230"/>
    </row>
    <row r="2101" spans="8:8">
      <c r="H2101" s="230"/>
    </row>
    <row r="2102" spans="8:8">
      <c r="H2102" s="230"/>
    </row>
    <row r="2103" spans="8:8">
      <c r="H2103" s="230"/>
    </row>
    <row r="2104" spans="8:8">
      <c r="H2104" s="230"/>
    </row>
    <row r="2105" spans="8:8">
      <c r="H2105" s="230"/>
    </row>
    <row r="2106" spans="8:8">
      <c r="H2106" s="230"/>
    </row>
    <row r="2107" spans="8:8">
      <c r="H2107" s="230"/>
    </row>
    <row r="2108" spans="8:8">
      <c r="H2108" s="230"/>
    </row>
    <row r="2109" spans="8:8">
      <c r="H2109" s="230"/>
    </row>
    <row r="2110" spans="8:8">
      <c r="H2110" s="230"/>
    </row>
    <row r="2111" spans="8:8">
      <c r="H2111" s="230"/>
    </row>
    <row r="2112" spans="8:8">
      <c r="H2112" s="230"/>
    </row>
    <row r="2113" spans="8:8">
      <c r="H2113" s="230"/>
    </row>
    <row r="2114" spans="8:8">
      <c r="H2114" s="230"/>
    </row>
    <row r="2115" spans="8:8">
      <c r="H2115" s="230"/>
    </row>
    <row r="2116" spans="8:8">
      <c r="H2116" s="230"/>
    </row>
    <row r="2117" spans="8:8">
      <c r="H2117" s="230"/>
    </row>
    <row r="2118" spans="8:8">
      <c r="H2118" s="230"/>
    </row>
    <row r="2119" spans="8:8">
      <c r="H2119" s="230"/>
    </row>
    <row r="2120" spans="8:8">
      <c r="H2120" s="230"/>
    </row>
    <row r="2121" spans="8:8">
      <c r="H2121" s="230"/>
    </row>
    <row r="2122" spans="8:8">
      <c r="H2122" s="230"/>
    </row>
    <row r="2123" spans="8:8">
      <c r="H2123" s="230"/>
    </row>
    <row r="2124" spans="8:8">
      <c r="H2124" s="230"/>
    </row>
    <row r="2125" spans="8:8">
      <c r="H2125" s="230"/>
    </row>
    <row r="2126" spans="8:8">
      <c r="H2126" s="230"/>
    </row>
    <row r="2127" spans="8:8">
      <c r="H2127" s="230"/>
    </row>
    <row r="2128" spans="8:8">
      <c r="H2128" s="230"/>
    </row>
    <row r="2129" spans="8:8">
      <c r="H2129" s="230"/>
    </row>
    <row r="2130" spans="8:8">
      <c r="H2130" s="230"/>
    </row>
    <row r="2131" spans="8:8">
      <c r="H2131" s="230"/>
    </row>
    <row r="2132" spans="8:8">
      <c r="H2132" s="230"/>
    </row>
    <row r="2133" spans="8:8">
      <c r="H2133" s="230"/>
    </row>
    <row r="2134" spans="8:8">
      <c r="H2134" s="230"/>
    </row>
    <row r="2135" spans="8:8">
      <c r="H2135" s="230"/>
    </row>
    <row r="2136" spans="8:8">
      <c r="H2136" s="230"/>
    </row>
    <row r="2137" spans="8:8">
      <c r="H2137" s="230"/>
    </row>
    <row r="2138" spans="8:8">
      <c r="H2138" s="230"/>
    </row>
    <row r="2139" spans="8:8">
      <c r="H2139" s="230"/>
    </row>
    <row r="2140" spans="8:8">
      <c r="H2140" s="230"/>
    </row>
    <row r="2141" spans="8:8">
      <c r="H2141" s="230"/>
    </row>
    <row r="2142" spans="8:8">
      <c r="H2142" s="230"/>
    </row>
    <row r="2143" spans="8:8">
      <c r="H2143" s="230"/>
    </row>
    <row r="2144" spans="8:8">
      <c r="H2144" s="230"/>
    </row>
    <row r="2145" spans="8:8">
      <c r="H2145" s="230"/>
    </row>
    <row r="2146" spans="8:8">
      <c r="H2146" s="230"/>
    </row>
    <row r="2147" spans="8:8">
      <c r="H2147" s="230"/>
    </row>
    <row r="2148" spans="8:8">
      <c r="H2148" s="230"/>
    </row>
    <row r="2149" spans="8:8">
      <c r="H2149" s="230"/>
    </row>
    <row r="2150" spans="8:8">
      <c r="H2150" s="230"/>
    </row>
    <row r="2151" spans="8:8">
      <c r="H2151" s="230"/>
    </row>
    <row r="2152" spans="8:8">
      <c r="H2152" s="230"/>
    </row>
    <row r="2153" spans="8:8">
      <c r="H2153" s="230"/>
    </row>
    <row r="2154" spans="8:8">
      <c r="H2154" s="230"/>
    </row>
    <row r="2155" spans="8:8">
      <c r="H2155" s="230"/>
    </row>
    <row r="2156" spans="8:8">
      <c r="H2156" s="230"/>
    </row>
    <row r="2157" spans="8:8">
      <c r="H2157" s="230"/>
    </row>
    <row r="2158" spans="8:8">
      <c r="H2158" s="230"/>
    </row>
    <row r="2159" spans="8:8">
      <c r="H2159" s="230"/>
    </row>
    <row r="2160" spans="8:8">
      <c r="H2160" s="230"/>
    </row>
    <row r="2161" spans="8:8">
      <c r="H2161" s="230"/>
    </row>
    <row r="2162" spans="8:8">
      <c r="H2162" s="230"/>
    </row>
    <row r="2163" spans="8:8">
      <c r="H2163" s="230"/>
    </row>
    <row r="2164" spans="8:8">
      <c r="H2164" s="230"/>
    </row>
    <row r="2165" spans="8:8">
      <c r="H2165" s="230"/>
    </row>
    <row r="2166" spans="8:8">
      <c r="H2166" s="230"/>
    </row>
    <row r="2167" spans="8:8">
      <c r="H2167" s="230"/>
    </row>
    <row r="2168" spans="8:8">
      <c r="H2168" s="230"/>
    </row>
    <row r="2169" spans="8:8">
      <c r="H2169" s="230"/>
    </row>
    <row r="2170" spans="8:8">
      <c r="H2170" s="230"/>
    </row>
    <row r="2171" spans="8:8">
      <c r="H2171" s="230"/>
    </row>
    <row r="2172" spans="8:8">
      <c r="H2172" s="230"/>
    </row>
    <row r="2173" spans="8:8">
      <c r="H2173" s="230"/>
    </row>
    <row r="2174" spans="8:8">
      <c r="H2174" s="230"/>
    </row>
    <row r="2175" spans="8:8">
      <c r="H2175" s="230"/>
    </row>
    <row r="2176" spans="8:8">
      <c r="H2176" s="230"/>
    </row>
    <row r="2177" spans="8:8">
      <c r="H2177" s="230"/>
    </row>
    <row r="2178" spans="8:8">
      <c r="H2178" s="230"/>
    </row>
    <row r="2179" spans="8:8">
      <c r="H2179" s="230"/>
    </row>
    <row r="2180" spans="8:8">
      <c r="H2180" s="230"/>
    </row>
    <row r="2181" spans="8:8">
      <c r="H2181" s="230"/>
    </row>
    <row r="2182" spans="8:8">
      <c r="H2182" s="230"/>
    </row>
    <row r="2183" spans="8:8">
      <c r="H2183" s="230"/>
    </row>
    <row r="2184" spans="8:8">
      <c r="H2184" s="230"/>
    </row>
    <row r="2185" spans="8:8">
      <c r="H2185" s="230"/>
    </row>
    <row r="2186" spans="8:8">
      <c r="H2186" s="230"/>
    </row>
    <row r="2187" spans="8:8">
      <c r="H2187" s="230"/>
    </row>
    <row r="2188" spans="8:8">
      <c r="H2188" s="230"/>
    </row>
    <row r="2189" spans="8:8">
      <c r="H2189" s="230"/>
    </row>
    <row r="2190" spans="8:8">
      <c r="H2190" s="230"/>
    </row>
    <row r="2191" spans="8:8">
      <c r="H2191" s="230"/>
    </row>
    <row r="2192" spans="8:8">
      <c r="H2192" s="230"/>
    </row>
    <row r="2193" spans="8:8">
      <c r="H2193" s="230"/>
    </row>
    <row r="2194" spans="8:8">
      <c r="H2194" s="230"/>
    </row>
    <row r="2195" spans="8:8">
      <c r="H2195" s="230"/>
    </row>
    <row r="2196" spans="8:8">
      <c r="H2196" s="230"/>
    </row>
    <row r="2197" spans="8:8">
      <c r="H2197" s="230"/>
    </row>
    <row r="2198" spans="8:8">
      <c r="H2198" s="230"/>
    </row>
    <row r="2199" spans="8:8">
      <c r="H2199" s="230"/>
    </row>
    <row r="2200" spans="8:8">
      <c r="H2200" s="230"/>
    </row>
    <row r="2201" spans="8:8">
      <c r="H2201" s="230"/>
    </row>
    <row r="2202" spans="8:8">
      <c r="H2202" s="230"/>
    </row>
    <row r="2203" spans="8:8">
      <c r="H2203" s="230"/>
    </row>
    <row r="2204" spans="8:8">
      <c r="H2204" s="230"/>
    </row>
    <row r="2205" spans="8:8">
      <c r="H2205" s="230"/>
    </row>
    <row r="2206" spans="8:8">
      <c r="H2206" s="230"/>
    </row>
    <row r="2207" spans="8:8">
      <c r="H2207" s="230"/>
    </row>
    <row r="2208" spans="8:8">
      <c r="H2208" s="230"/>
    </row>
    <row r="2209" spans="8:8">
      <c r="H2209" s="230"/>
    </row>
    <row r="2210" spans="8:8">
      <c r="H2210" s="230"/>
    </row>
    <row r="2211" spans="8:8">
      <c r="H2211" s="230"/>
    </row>
    <row r="2212" spans="8:8">
      <c r="H2212" s="230"/>
    </row>
    <row r="2213" spans="8:8">
      <c r="H2213" s="230"/>
    </row>
    <row r="2214" spans="8:8">
      <c r="H2214" s="230"/>
    </row>
    <row r="2215" spans="8:8">
      <c r="H2215" s="230"/>
    </row>
    <row r="2216" spans="8:8">
      <c r="H2216" s="230"/>
    </row>
    <row r="2217" spans="8:8">
      <c r="H2217" s="230"/>
    </row>
    <row r="2218" spans="8:8">
      <c r="H2218" s="230"/>
    </row>
    <row r="2219" spans="8:8">
      <c r="H2219" s="230"/>
    </row>
    <row r="2220" spans="8:8">
      <c r="H2220" s="230"/>
    </row>
    <row r="2221" spans="8:8">
      <c r="H2221" s="230"/>
    </row>
    <row r="2222" spans="8:8">
      <c r="H2222" s="230"/>
    </row>
    <row r="2223" spans="8:8">
      <c r="H2223" s="230"/>
    </row>
    <row r="2224" spans="8:8">
      <c r="H2224" s="230"/>
    </row>
    <row r="2225" spans="8:8">
      <c r="H2225" s="230"/>
    </row>
    <row r="2226" spans="8:8">
      <c r="H2226" s="230"/>
    </row>
    <row r="2227" spans="8:8">
      <c r="H2227" s="230"/>
    </row>
    <row r="2228" spans="8:8">
      <c r="H2228" s="230"/>
    </row>
    <row r="2229" spans="8:8">
      <c r="H2229" s="230"/>
    </row>
    <row r="2230" spans="8:8">
      <c r="H2230" s="230"/>
    </row>
    <row r="2231" spans="8:8">
      <c r="H2231" s="230"/>
    </row>
    <row r="2232" spans="8:8">
      <c r="H2232" s="230"/>
    </row>
    <row r="2233" spans="8:8">
      <c r="H2233" s="230"/>
    </row>
    <row r="2234" spans="8:8">
      <c r="H2234" s="230"/>
    </row>
    <row r="2235" spans="8:8">
      <c r="H2235" s="230"/>
    </row>
    <row r="2236" spans="8:8">
      <c r="H2236" s="230"/>
    </row>
    <row r="2237" spans="8:8">
      <c r="H2237" s="230"/>
    </row>
    <row r="2238" spans="8:8">
      <c r="H2238" s="230"/>
    </row>
    <row r="2239" spans="8:8">
      <c r="H2239" s="230"/>
    </row>
    <row r="2240" spans="8:8">
      <c r="H2240" s="230"/>
    </row>
    <row r="2241" spans="8:8">
      <c r="H2241" s="230"/>
    </row>
    <row r="2242" spans="8:8">
      <c r="H2242" s="230"/>
    </row>
    <row r="2243" spans="8:8">
      <c r="H2243" s="230"/>
    </row>
    <row r="2244" spans="8:8">
      <c r="H2244" s="230"/>
    </row>
    <row r="2245" spans="8:8">
      <c r="H2245" s="230"/>
    </row>
    <row r="2246" spans="8:8">
      <c r="H2246" s="230"/>
    </row>
    <row r="2247" spans="8:8">
      <c r="H2247" s="230"/>
    </row>
    <row r="2248" spans="8:8">
      <c r="H2248" s="230"/>
    </row>
    <row r="2249" spans="8:8">
      <c r="H2249" s="230"/>
    </row>
    <row r="2250" spans="8:8">
      <c r="H2250" s="230"/>
    </row>
    <row r="2251" spans="8:8">
      <c r="H2251" s="230"/>
    </row>
    <row r="2252" spans="8:8">
      <c r="H2252" s="230"/>
    </row>
    <row r="2253" spans="8:8">
      <c r="H2253" s="230"/>
    </row>
    <row r="2254" spans="8:8">
      <c r="H2254" s="230"/>
    </row>
    <row r="2255" spans="8:8">
      <c r="H2255" s="230"/>
    </row>
    <row r="2256" spans="8:8">
      <c r="H2256" s="230"/>
    </row>
    <row r="2257" spans="8:8">
      <c r="H2257" s="230"/>
    </row>
    <row r="2258" spans="8:8">
      <c r="H2258" s="230"/>
    </row>
    <row r="2259" spans="8:8">
      <c r="H2259" s="230"/>
    </row>
    <row r="2260" spans="8:8">
      <c r="H2260" s="230"/>
    </row>
    <row r="2261" spans="8:8">
      <c r="H2261" s="230"/>
    </row>
    <row r="2262" spans="8:8">
      <c r="H2262" s="230"/>
    </row>
    <row r="2263" spans="8:8">
      <c r="H2263" s="230"/>
    </row>
    <row r="2264" spans="8:8">
      <c r="H2264" s="230"/>
    </row>
    <row r="2265" spans="8:8">
      <c r="H2265" s="230"/>
    </row>
    <row r="2266" spans="8:8">
      <c r="H2266" s="230"/>
    </row>
    <row r="2267" spans="8:8">
      <c r="H2267" s="230"/>
    </row>
    <row r="2268" spans="8:8">
      <c r="H2268" s="230"/>
    </row>
    <row r="2269" spans="8:8">
      <c r="H2269" s="230"/>
    </row>
    <row r="2270" spans="8:8">
      <c r="H2270" s="230"/>
    </row>
    <row r="2271" spans="8:8">
      <c r="H2271" s="230"/>
    </row>
    <row r="2272" spans="8:8">
      <c r="H2272" s="230"/>
    </row>
    <row r="2273" spans="8:8">
      <c r="H2273" s="230"/>
    </row>
    <row r="2274" spans="8:8">
      <c r="H2274" s="230"/>
    </row>
    <row r="2275" spans="8:8">
      <c r="H2275" s="230"/>
    </row>
    <row r="2276" spans="8:8">
      <c r="H2276" s="230"/>
    </row>
    <row r="2277" spans="8:8">
      <c r="H2277" s="230"/>
    </row>
    <row r="2278" spans="8:8">
      <c r="H2278" s="230"/>
    </row>
    <row r="2279" spans="8:8">
      <c r="H2279" s="230"/>
    </row>
    <row r="2280" spans="8:8">
      <c r="H2280" s="230"/>
    </row>
    <row r="2281" spans="8:8">
      <c r="H2281" s="230"/>
    </row>
    <row r="2282" spans="8:8">
      <c r="H2282" s="230"/>
    </row>
    <row r="2283" spans="8:8">
      <c r="H2283" s="230"/>
    </row>
    <row r="2284" spans="8:8">
      <c r="H2284" s="230"/>
    </row>
    <row r="2285" spans="8:8">
      <c r="H2285" s="230"/>
    </row>
    <row r="2286" spans="8:8">
      <c r="H2286" s="230"/>
    </row>
    <row r="2287" spans="8:8">
      <c r="H2287" s="230"/>
    </row>
    <row r="2288" spans="8:8">
      <c r="H2288" s="230"/>
    </row>
    <row r="2289" spans="8:8">
      <c r="H2289" s="230"/>
    </row>
    <row r="2290" spans="8:8">
      <c r="H2290" s="230"/>
    </row>
    <row r="2291" spans="8:8">
      <c r="H2291" s="230"/>
    </row>
    <row r="2292" spans="8:8">
      <c r="H2292" s="230"/>
    </row>
    <row r="2293" spans="8:8">
      <c r="H2293" s="230"/>
    </row>
    <row r="2294" spans="8:8">
      <c r="H2294" s="230"/>
    </row>
    <row r="2295" spans="8:8">
      <c r="H2295" s="230"/>
    </row>
    <row r="2296" spans="8:8">
      <c r="H2296" s="230"/>
    </row>
    <row r="2297" spans="8:8">
      <c r="H2297" s="230"/>
    </row>
    <row r="2298" spans="8:8">
      <c r="H2298" s="230"/>
    </row>
    <row r="2299" spans="8:8">
      <c r="H2299" s="230"/>
    </row>
    <row r="2300" spans="8:8">
      <c r="H2300" s="230"/>
    </row>
    <row r="2301" spans="8:8">
      <c r="H2301" s="230"/>
    </row>
    <row r="2302" spans="8:8">
      <c r="H2302" s="230"/>
    </row>
    <row r="2303" spans="8:8">
      <c r="H2303" s="230"/>
    </row>
    <row r="2304" spans="8:8">
      <c r="H2304" s="230"/>
    </row>
    <row r="2305" spans="8:8">
      <c r="H2305" s="230"/>
    </row>
    <row r="2306" spans="8:8">
      <c r="H2306" s="230"/>
    </row>
    <row r="2307" spans="8:8">
      <c r="H2307" s="230"/>
    </row>
    <row r="2308" spans="8:8">
      <c r="H2308" s="230"/>
    </row>
    <row r="2309" spans="8:8">
      <c r="H2309" s="230"/>
    </row>
    <row r="2310" spans="8:8">
      <c r="H2310" s="230"/>
    </row>
    <row r="2311" spans="8:8">
      <c r="H2311" s="230"/>
    </row>
    <row r="2312" spans="8:8">
      <c r="H2312" s="230"/>
    </row>
    <row r="2313" spans="8:8">
      <c r="H2313" s="230"/>
    </row>
    <row r="2314" spans="8:8">
      <c r="H2314" s="230"/>
    </row>
    <row r="2315" spans="8:8">
      <c r="H2315" s="230"/>
    </row>
    <row r="2316" spans="8:8">
      <c r="H2316" s="230"/>
    </row>
    <row r="2317" spans="8:8">
      <c r="H2317" s="230"/>
    </row>
    <row r="2318" spans="8:8">
      <c r="H2318" s="230"/>
    </row>
    <row r="2319" spans="8:8">
      <c r="H2319" s="230"/>
    </row>
    <row r="2320" spans="8:8">
      <c r="H2320" s="230"/>
    </row>
    <row r="2321" spans="8:8">
      <c r="H2321" s="230"/>
    </row>
    <row r="2322" spans="8:8">
      <c r="H2322" s="230"/>
    </row>
    <row r="2323" spans="8:8">
      <c r="H2323" s="230"/>
    </row>
    <row r="2324" spans="8:8">
      <c r="H2324" s="230"/>
    </row>
    <row r="2325" spans="8:8">
      <c r="H2325" s="230"/>
    </row>
    <row r="2326" spans="8:8">
      <c r="H2326" s="230"/>
    </row>
    <row r="2327" spans="8:8">
      <c r="H2327" s="230"/>
    </row>
    <row r="2328" spans="8:8">
      <c r="H2328" s="230"/>
    </row>
    <row r="2329" spans="8:8">
      <c r="H2329" s="230"/>
    </row>
    <row r="2330" spans="8:8">
      <c r="H2330" s="230"/>
    </row>
    <row r="2331" spans="8:8">
      <c r="H2331" s="230"/>
    </row>
    <row r="2332" spans="8:8">
      <c r="H2332" s="230"/>
    </row>
    <row r="2333" spans="8:8">
      <c r="H2333" s="230"/>
    </row>
    <row r="2334" spans="8:8">
      <c r="H2334" s="230"/>
    </row>
    <row r="2335" spans="8:8">
      <c r="H2335" s="230"/>
    </row>
    <row r="2336" spans="8:8">
      <c r="H2336" s="230"/>
    </row>
    <row r="2337" spans="8:8">
      <c r="H2337" s="230"/>
    </row>
    <row r="2338" spans="8:8">
      <c r="H2338" s="230"/>
    </row>
    <row r="2339" spans="8:8">
      <c r="H2339" s="230"/>
    </row>
    <row r="2340" spans="8:8">
      <c r="H2340" s="230"/>
    </row>
    <row r="2341" spans="8:8">
      <c r="H2341" s="230"/>
    </row>
    <row r="2342" spans="8:8">
      <c r="H2342" s="230"/>
    </row>
    <row r="2343" spans="8:8">
      <c r="H2343" s="230"/>
    </row>
    <row r="2344" spans="8:8">
      <c r="H2344" s="230"/>
    </row>
    <row r="2345" spans="8:8">
      <c r="H2345" s="230"/>
    </row>
    <row r="2346" spans="8:8">
      <c r="H2346" s="230"/>
    </row>
    <row r="2347" spans="8:8">
      <c r="H2347" s="230"/>
    </row>
    <row r="2348" spans="8:8">
      <c r="H2348" s="230"/>
    </row>
    <row r="2349" spans="8:8">
      <c r="H2349" s="230"/>
    </row>
    <row r="2350" spans="8:8">
      <c r="H2350" s="230"/>
    </row>
    <row r="2351" spans="8:8">
      <c r="H2351" s="230"/>
    </row>
    <row r="2352" spans="8:8">
      <c r="H2352" s="230"/>
    </row>
    <row r="2353" spans="8:8">
      <c r="H2353" s="230"/>
    </row>
    <row r="2354" spans="8:8">
      <c r="H2354" s="230"/>
    </row>
    <row r="2355" spans="8:8">
      <c r="H2355" s="230"/>
    </row>
    <row r="2356" spans="8:8">
      <c r="H2356" s="230"/>
    </row>
    <row r="2357" spans="8:8">
      <c r="H2357" s="230"/>
    </row>
    <row r="2358" spans="8:8">
      <c r="H2358" s="230"/>
    </row>
    <row r="2359" spans="8:8">
      <c r="H2359" s="230"/>
    </row>
    <row r="2360" spans="8:8">
      <c r="H2360" s="230"/>
    </row>
    <row r="2361" spans="8:8">
      <c r="H2361" s="230"/>
    </row>
    <row r="2362" spans="8:8">
      <c r="H2362" s="230"/>
    </row>
    <row r="2363" spans="8:8">
      <c r="H2363" s="230"/>
    </row>
    <row r="2364" spans="8:8">
      <c r="H2364" s="230"/>
    </row>
    <row r="2365" spans="8:8">
      <c r="H2365" s="230"/>
    </row>
    <row r="2366" spans="8:8">
      <c r="H2366" s="230"/>
    </row>
    <row r="2367" spans="8:8">
      <c r="H2367" s="230"/>
    </row>
    <row r="2368" spans="8:8">
      <c r="H2368" s="230"/>
    </row>
    <row r="2369" spans="8:8">
      <c r="H2369" s="230"/>
    </row>
    <row r="2370" spans="8:8">
      <c r="H2370" s="230"/>
    </row>
    <row r="2371" spans="8:8">
      <c r="H2371" s="230"/>
    </row>
    <row r="2372" spans="8:8">
      <c r="H2372" s="230"/>
    </row>
    <row r="2373" spans="8:8">
      <c r="H2373" s="230"/>
    </row>
    <row r="2374" spans="8:8">
      <c r="H2374" s="230"/>
    </row>
    <row r="2375" spans="8:8">
      <c r="H2375" s="230"/>
    </row>
    <row r="2376" spans="8:8">
      <c r="H2376" s="230"/>
    </row>
    <row r="2377" spans="8:8">
      <c r="H2377" s="230"/>
    </row>
    <row r="2378" spans="8:8">
      <c r="H2378" s="230"/>
    </row>
    <row r="2379" spans="8:8">
      <c r="H2379" s="230"/>
    </row>
    <row r="2380" spans="8:8">
      <c r="H2380" s="230"/>
    </row>
    <row r="2381" spans="8:8">
      <c r="H2381" s="230"/>
    </row>
    <row r="2382" spans="8:8">
      <c r="H2382" s="230"/>
    </row>
    <row r="2383" spans="8:8">
      <c r="H2383" s="230"/>
    </row>
    <row r="2384" spans="8:8">
      <c r="H2384" s="230"/>
    </row>
    <row r="2385" spans="8:8">
      <c r="H2385" s="230"/>
    </row>
    <row r="2386" spans="8:8">
      <c r="H2386" s="230"/>
    </row>
    <row r="2387" spans="8:8">
      <c r="H2387" s="230"/>
    </row>
    <row r="2388" spans="8:8">
      <c r="H2388" s="230"/>
    </row>
    <row r="2389" spans="8:8">
      <c r="H2389" s="230"/>
    </row>
    <row r="2390" spans="8:8">
      <c r="H2390" s="230"/>
    </row>
    <row r="2391" spans="8:8">
      <c r="H2391" s="230"/>
    </row>
    <row r="2392" spans="8:8">
      <c r="H2392" s="230"/>
    </row>
    <row r="2393" spans="8:8">
      <c r="H2393" s="230"/>
    </row>
    <row r="2394" spans="8:8">
      <c r="H2394" s="230"/>
    </row>
    <row r="2395" spans="8:8">
      <c r="H2395" s="230"/>
    </row>
    <row r="2396" spans="8:8">
      <c r="H2396" s="230"/>
    </row>
    <row r="2397" spans="8:8">
      <c r="H2397" s="230"/>
    </row>
    <row r="2398" spans="8:8">
      <c r="H2398" s="230"/>
    </row>
    <row r="2399" spans="8:8">
      <c r="H2399" s="230"/>
    </row>
    <row r="2400" spans="8:8">
      <c r="H2400" s="230"/>
    </row>
    <row r="2401" spans="8:8">
      <c r="H2401" s="230"/>
    </row>
    <row r="2402" spans="8:8">
      <c r="H2402" s="230"/>
    </row>
    <row r="2403" spans="8:8">
      <c r="H2403" s="230"/>
    </row>
    <row r="2404" spans="8:8">
      <c r="H2404" s="230"/>
    </row>
    <row r="2405" spans="8:8">
      <c r="H2405" s="230"/>
    </row>
    <row r="2406" spans="8:8">
      <c r="H2406" s="230"/>
    </row>
    <row r="2407" spans="8:8">
      <c r="H2407" s="230"/>
    </row>
    <row r="2408" spans="8:8">
      <c r="H2408" s="230"/>
    </row>
    <row r="2409" spans="8:8">
      <c r="H2409" s="230"/>
    </row>
    <row r="2410" spans="8:8">
      <c r="H2410" s="230"/>
    </row>
    <row r="2411" spans="8:8">
      <c r="H2411" s="230"/>
    </row>
    <row r="2412" spans="8:8">
      <c r="H2412" s="230"/>
    </row>
    <row r="2413" spans="8:8">
      <c r="H2413" s="230"/>
    </row>
    <row r="2414" spans="8:8">
      <c r="H2414" s="230"/>
    </row>
    <row r="2415" spans="8:8">
      <c r="H2415" s="230"/>
    </row>
    <row r="2416" spans="8:8">
      <c r="H2416" s="230"/>
    </row>
    <row r="2417" spans="8:8">
      <c r="H2417" s="230"/>
    </row>
    <row r="2418" spans="8:8">
      <c r="H2418" s="230"/>
    </row>
    <row r="2419" spans="8:8">
      <c r="H2419" s="230"/>
    </row>
    <row r="2420" spans="8:8">
      <c r="H2420" s="230"/>
    </row>
    <row r="2421" spans="8:8">
      <c r="H2421" s="230"/>
    </row>
    <row r="2422" spans="8:8">
      <c r="H2422" s="230"/>
    </row>
    <row r="2423" spans="8:8">
      <c r="H2423" s="230"/>
    </row>
    <row r="2424" spans="8:8">
      <c r="H2424" s="230"/>
    </row>
    <row r="2425" spans="8:8">
      <c r="H2425" s="230"/>
    </row>
    <row r="2426" spans="8:8">
      <c r="H2426" s="230"/>
    </row>
    <row r="2427" spans="8:8">
      <c r="H2427" s="230"/>
    </row>
    <row r="2428" spans="8:8">
      <c r="H2428" s="230"/>
    </row>
    <row r="2429" spans="8:8">
      <c r="H2429" s="230"/>
    </row>
    <row r="2430" spans="8:8">
      <c r="H2430" s="230"/>
    </row>
    <row r="2431" spans="8:8">
      <c r="H2431" s="230"/>
    </row>
    <row r="2432" spans="8:8">
      <c r="H2432" s="230"/>
    </row>
    <row r="2433" spans="8:8">
      <c r="H2433" s="230"/>
    </row>
    <row r="2434" spans="8:8">
      <c r="H2434" s="230"/>
    </row>
    <row r="2435" spans="8:8">
      <c r="H2435" s="230"/>
    </row>
    <row r="2436" spans="8:8">
      <c r="H2436" s="230"/>
    </row>
    <row r="2437" spans="8:8">
      <c r="H2437" s="230"/>
    </row>
    <row r="2438" spans="8:8">
      <c r="H2438" s="230"/>
    </row>
    <row r="2439" spans="8:8">
      <c r="H2439" s="230"/>
    </row>
    <row r="2440" spans="8:8">
      <c r="H2440" s="230"/>
    </row>
    <row r="2441" spans="8:8">
      <c r="H2441" s="230"/>
    </row>
    <row r="2442" spans="8:8">
      <c r="H2442" s="230"/>
    </row>
    <row r="2443" spans="8:8">
      <c r="H2443" s="230"/>
    </row>
    <row r="2444" spans="8:8">
      <c r="H2444" s="230"/>
    </row>
    <row r="2445" spans="8:8">
      <c r="H2445" s="230"/>
    </row>
    <row r="2446" spans="8:8">
      <c r="H2446" s="230"/>
    </row>
    <row r="2447" spans="8:8">
      <c r="H2447" s="230"/>
    </row>
    <row r="2448" spans="8:8">
      <c r="H2448" s="230"/>
    </row>
    <row r="2449" spans="8:8">
      <c r="H2449" s="230"/>
    </row>
    <row r="2450" spans="8:8">
      <c r="H2450" s="230"/>
    </row>
    <row r="2451" spans="8:8">
      <c r="H2451" s="230"/>
    </row>
    <row r="2452" spans="8:8">
      <c r="H2452" s="230"/>
    </row>
    <row r="2453" spans="8:8">
      <c r="H2453" s="230"/>
    </row>
    <row r="2454" spans="8:8">
      <c r="H2454" s="230"/>
    </row>
    <row r="2455" spans="8:8">
      <c r="H2455" s="230"/>
    </row>
    <row r="2456" spans="8:8">
      <c r="H2456" s="230"/>
    </row>
    <row r="2457" spans="8:8">
      <c r="H2457" s="230"/>
    </row>
    <row r="2458" spans="8:8">
      <c r="H2458" s="230"/>
    </row>
    <row r="2459" spans="8:8">
      <c r="H2459" s="230"/>
    </row>
    <row r="2460" spans="8:8">
      <c r="H2460" s="230"/>
    </row>
    <row r="2461" spans="8:8">
      <c r="H2461" s="230"/>
    </row>
    <row r="2462" spans="8:8">
      <c r="H2462" s="230"/>
    </row>
    <row r="2463" spans="8:8">
      <c r="H2463" s="230"/>
    </row>
    <row r="2464" spans="8:8">
      <c r="H2464" s="230"/>
    </row>
    <row r="2465" spans="8:8">
      <c r="H2465" s="230"/>
    </row>
    <row r="2466" spans="8:8">
      <c r="H2466" s="230"/>
    </row>
    <row r="2467" spans="8:8">
      <c r="H2467" s="230"/>
    </row>
    <row r="2468" spans="8:8">
      <c r="H2468" s="230"/>
    </row>
    <row r="2469" spans="8:8">
      <c r="H2469" s="230"/>
    </row>
    <row r="2470" spans="8:8">
      <c r="H2470" s="230"/>
    </row>
    <row r="2471" spans="8:8">
      <c r="H2471" s="230"/>
    </row>
    <row r="2472" spans="8:8">
      <c r="H2472" s="230"/>
    </row>
    <row r="2473" spans="8:8">
      <c r="H2473" s="230"/>
    </row>
    <row r="2474" spans="8:8">
      <c r="H2474" s="230"/>
    </row>
    <row r="2475" spans="8:8">
      <c r="H2475" s="230"/>
    </row>
    <row r="2476" spans="8:8">
      <c r="H2476" s="230"/>
    </row>
    <row r="2477" spans="8:8">
      <c r="H2477" s="230"/>
    </row>
    <row r="2478" spans="8:8">
      <c r="H2478" s="230"/>
    </row>
    <row r="2479" spans="8:8">
      <c r="H2479" s="230"/>
    </row>
    <row r="2480" spans="8:8">
      <c r="H2480" s="230"/>
    </row>
    <row r="2481" spans="8:8">
      <c r="H2481" s="230"/>
    </row>
    <row r="2482" spans="8:8">
      <c r="H2482" s="230"/>
    </row>
    <row r="2483" spans="8:8">
      <c r="H2483" s="230"/>
    </row>
    <row r="2484" spans="8:8">
      <c r="H2484" s="230"/>
    </row>
    <row r="2485" spans="8:8">
      <c r="H2485" s="230"/>
    </row>
    <row r="2486" spans="8:8">
      <c r="H2486" s="230"/>
    </row>
    <row r="2487" spans="8:8">
      <c r="H2487" s="230"/>
    </row>
    <row r="2488" spans="8:8">
      <c r="H2488" s="230"/>
    </row>
    <row r="2489" spans="8:8">
      <c r="H2489" s="230"/>
    </row>
    <row r="2490" spans="8:8">
      <c r="H2490" s="230"/>
    </row>
    <row r="2491" spans="8:8">
      <c r="H2491" s="230"/>
    </row>
    <row r="2492" spans="8:8">
      <c r="H2492" s="230"/>
    </row>
    <row r="2493" spans="8:8">
      <c r="H2493" s="230"/>
    </row>
    <row r="2494" spans="8:8">
      <c r="H2494" s="230"/>
    </row>
    <row r="2495" spans="8:8">
      <c r="H2495" s="230"/>
    </row>
    <row r="2496" spans="8:8">
      <c r="H2496" s="230"/>
    </row>
    <row r="2497" spans="8:8">
      <c r="H2497" s="230"/>
    </row>
    <row r="2498" spans="8:8">
      <c r="H2498" s="230"/>
    </row>
    <row r="2499" spans="8:8">
      <c r="H2499" s="230"/>
    </row>
    <row r="2500" spans="8:8">
      <c r="H2500" s="230"/>
    </row>
    <row r="2501" spans="8:8">
      <c r="H2501" s="230"/>
    </row>
    <row r="2502" spans="8:8">
      <c r="H2502" s="230"/>
    </row>
    <row r="2503" spans="8:8">
      <c r="H2503" s="230"/>
    </row>
    <row r="2504" spans="8:8">
      <c r="H2504" s="230"/>
    </row>
    <row r="2505" spans="8:8">
      <c r="H2505" s="230"/>
    </row>
    <row r="2506" spans="8:8">
      <c r="H2506" s="230"/>
    </row>
    <row r="2507" spans="8:8">
      <c r="H2507" s="230"/>
    </row>
    <row r="2508" spans="8:8">
      <c r="H2508" s="230"/>
    </row>
    <row r="2509" spans="8:8">
      <c r="H2509" s="230"/>
    </row>
    <row r="2510" spans="8:8">
      <c r="H2510" s="230"/>
    </row>
    <row r="2511" spans="8:8">
      <c r="H2511" s="230"/>
    </row>
    <row r="2512" spans="8:8">
      <c r="H2512" s="230"/>
    </row>
    <row r="2513" spans="8:8">
      <c r="H2513" s="230"/>
    </row>
    <row r="2514" spans="8:8">
      <c r="H2514" s="230"/>
    </row>
    <row r="2515" spans="8:8">
      <c r="H2515" s="230"/>
    </row>
    <row r="2516" spans="8:8">
      <c r="H2516" s="230"/>
    </row>
    <row r="2517" spans="8:8">
      <c r="H2517" s="230"/>
    </row>
    <row r="2518" spans="8:8">
      <c r="H2518" s="230"/>
    </row>
    <row r="2519" spans="8:8">
      <c r="H2519" s="230"/>
    </row>
    <row r="2520" spans="8:8">
      <c r="H2520" s="230"/>
    </row>
    <row r="2521" spans="8:8">
      <c r="H2521" s="230"/>
    </row>
    <row r="2522" spans="8:8">
      <c r="H2522" s="230"/>
    </row>
    <row r="2523" spans="8:8">
      <c r="H2523" s="230"/>
    </row>
    <row r="2524" spans="8:8">
      <c r="H2524" s="230"/>
    </row>
    <row r="2525" spans="8:8">
      <c r="H2525" s="230"/>
    </row>
    <row r="2526" spans="8:8">
      <c r="H2526" s="230"/>
    </row>
    <row r="2527" spans="8:8">
      <c r="H2527" s="230"/>
    </row>
    <row r="2528" spans="8:8">
      <c r="H2528" s="230"/>
    </row>
    <row r="2529" spans="8:8">
      <c r="H2529" s="230"/>
    </row>
    <row r="2530" spans="8:8">
      <c r="H2530" s="230"/>
    </row>
    <row r="2531" spans="8:8">
      <c r="H2531" s="230"/>
    </row>
    <row r="2532" spans="8:8">
      <c r="H2532" s="230"/>
    </row>
    <row r="2533" spans="8:8">
      <c r="H2533" s="230"/>
    </row>
    <row r="2534" spans="8:8">
      <c r="H2534" s="230"/>
    </row>
    <row r="2535" spans="8:8">
      <c r="H2535" s="230"/>
    </row>
    <row r="2536" spans="8:8">
      <c r="H2536" s="230"/>
    </row>
    <row r="2537" spans="8:8">
      <c r="H2537" s="230"/>
    </row>
    <row r="2538" spans="8:8">
      <c r="H2538" s="230"/>
    </row>
    <row r="2539" spans="8:8">
      <c r="H2539" s="230"/>
    </row>
    <row r="2540" spans="8:8">
      <c r="H2540" s="230"/>
    </row>
    <row r="2541" spans="8:8">
      <c r="H2541" s="230"/>
    </row>
    <row r="2542" spans="8:8">
      <c r="H2542" s="230"/>
    </row>
    <row r="2543" spans="8:8">
      <c r="H2543" s="230"/>
    </row>
    <row r="2544" spans="8:8">
      <c r="H2544" s="230"/>
    </row>
    <row r="2545" spans="8:8">
      <c r="H2545" s="230"/>
    </row>
    <row r="2546" spans="8:8">
      <c r="H2546" s="230"/>
    </row>
    <row r="2547" spans="8:8">
      <c r="H2547" s="230"/>
    </row>
    <row r="2548" spans="8:8">
      <c r="H2548" s="230"/>
    </row>
    <row r="2549" spans="8:8">
      <c r="H2549" s="230"/>
    </row>
    <row r="2550" spans="8:8">
      <c r="H2550" s="230"/>
    </row>
    <row r="2551" spans="8:8">
      <c r="H2551" s="230"/>
    </row>
    <row r="2552" spans="8:8">
      <c r="H2552" s="230"/>
    </row>
    <row r="2553" spans="8:8">
      <c r="H2553" s="230"/>
    </row>
    <row r="2554" spans="8:8">
      <c r="H2554" s="230"/>
    </row>
    <row r="2555" spans="8:8">
      <c r="H2555" s="230"/>
    </row>
    <row r="2556" spans="8:8">
      <c r="H2556" s="230"/>
    </row>
    <row r="2557" spans="8:8">
      <c r="H2557" s="230"/>
    </row>
    <row r="2558" spans="8:8">
      <c r="H2558" s="230"/>
    </row>
    <row r="2559" spans="8:8">
      <c r="H2559" s="230"/>
    </row>
    <row r="2560" spans="8:8">
      <c r="H2560" s="230"/>
    </row>
    <row r="2561" spans="8:8">
      <c r="H2561" s="230"/>
    </row>
    <row r="2562" spans="8:8">
      <c r="H2562" s="230"/>
    </row>
    <row r="2563" spans="8:8">
      <c r="H2563" s="230"/>
    </row>
    <row r="2564" spans="8:8">
      <c r="H2564" s="230"/>
    </row>
    <row r="2565" spans="8:8">
      <c r="H2565" s="230"/>
    </row>
    <row r="2566" spans="8:8">
      <c r="H2566" s="230"/>
    </row>
    <row r="2567" spans="8:8">
      <c r="H2567" s="230"/>
    </row>
    <row r="2568" spans="8:8">
      <c r="H2568" s="230"/>
    </row>
    <row r="2569" spans="8:8">
      <c r="H2569" s="230"/>
    </row>
    <row r="2570" spans="8:8">
      <c r="H2570" s="230"/>
    </row>
    <row r="2571" spans="8:8">
      <c r="H2571" s="230"/>
    </row>
    <row r="2572" spans="8:8">
      <c r="H2572" s="230"/>
    </row>
    <row r="2573" spans="8:8">
      <c r="H2573" s="230"/>
    </row>
    <row r="2574" spans="8:8">
      <c r="H2574" s="230"/>
    </row>
    <row r="2575" spans="8:8">
      <c r="H2575" s="230"/>
    </row>
    <row r="2576" spans="8:8">
      <c r="H2576" s="230"/>
    </row>
    <row r="2577" spans="8:8">
      <c r="H2577" s="230"/>
    </row>
    <row r="2578" spans="8:8">
      <c r="H2578" s="230"/>
    </row>
    <row r="2579" spans="8:8">
      <c r="H2579" s="230"/>
    </row>
    <row r="2580" spans="8:8">
      <c r="H2580" s="230"/>
    </row>
    <row r="2581" spans="8:8">
      <c r="H2581" s="230"/>
    </row>
    <row r="2582" spans="8:8">
      <c r="H2582" s="230"/>
    </row>
    <row r="2583" spans="8:8">
      <c r="H2583" s="230"/>
    </row>
    <row r="2584" spans="8:8">
      <c r="H2584" s="230"/>
    </row>
    <row r="2585" spans="8:8">
      <c r="H2585" s="230"/>
    </row>
    <row r="2586" spans="8:8">
      <c r="H2586" s="230"/>
    </row>
    <row r="2587" spans="8:8">
      <c r="H2587" s="230"/>
    </row>
    <row r="2588" spans="8:8">
      <c r="H2588" s="230"/>
    </row>
    <row r="2589" spans="8:8">
      <c r="H2589" s="230"/>
    </row>
    <row r="2590" spans="8:8">
      <c r="H2590" s="230"/>
    </row>
    <row r="2591" spans="8:8">
      <c r="H2591" s="230"/>
    </row>
    <row r="2592" spans="8:8">
      <c r="H2592" s="230"/>
    </row>
    <row r="2593" spans="8:8">
      <c r="H2593" s="230"/>
    </row>
    <row r="2594" spans="8:8">
      <c r="H2594" s="230"/>
    </row>
    <row r="2595" spans="8:8">
      <c r="H2595" s="230"/>
    </row>
    <row r="2596" spans="8:8">
      <c r="H2596" s="230"/>
    </row>
    <row r="2597" spans="8:8">
      <c r="H2597" s="230"/>
    </row>
    <row r="2598" spans="8:8">
      <c r="H2598" s="230"/>
    </row>
    <row r="2599" spans="8:8">
      <c r="H2599" s="230"/>
    </row>
    <row r="2600" spans="8:8">
      <c r="H2600" s="230"/>
    </row>
    <row r="2601" spans="8:8">
      <c r="H2601" s="230"/>
    </row>
    <row r="2602" spans="8:8">
      <c r="H2602" s="230"/>
    </row>
    <row r="2603" spans="8:8">
      <c r="H2603" s="230"/>
    </row>
    <row r="2604" spans="8:8">
      <c r="H2604" s="230"/>
    </row>
    <row r="2605" spans="8:8">
      <c r="H2605" s="230"/>
    </row>
    <row r="2606" spans="8:8">
      <c r="H2606" s="230"/>
    </row>
    <row r="2607" spans="8:8">
      <c r="H2607" s="230"/>
    </row>
    <row r="2608" spans="8:8">
      <c r="H2608" s="230"/>
    </row>
    <row r="2609" spans="8:8">
      <c r="H2609" s="230"/>
    </row>
    <row r="2610" spans="8:8">
      <c r="H2610" s="230"/>
    </row>
    <row r="2611" spans="8:8">
      <c r="H2611" s="230"/>
    </row>
    <row r="2612" spans="8:8">
      <c r="H2612" s="230"/>
    </row>
    <row r="2613" spans="8:8">
      <c r="H2613" s="230"/>
    </row>
    <row r="2614" spans="8:8">
      <c r="H2614" s="230"/>
    </row>
    <row r="2615" spans="8:8">
      <c r="H2615" s="230"/>
    </row>
    <row r="2616" spans="8:8">
      <c r="H2616" s="230"/>
    </row>
    <row r="2617" spans="8:8">
      <c r="H2617" s="230"/>
    </row>
    <row r="2618" spans="8:8">
      <c r="H2618" s="230"/>
    </row>
    <row r="2619" spans="8:8">
      <c r="H2619" s="230"/>
    </row>
    <row r="2620" spans="8:8">
      <c r="H2620" s="230"/>
    </row>
    <row r="2621" spans="8:8">
      <c r="H2621" s="230"/>
    </row>
    <row r="2622" spans="8:8">
      <c r="H2622" s="230"/>
    </row>
    <row r="2623" spans="8:8">
      <c r="H2623" s="230"/>
    </row>
    <row r="2624" spans="8:8">
      <c r="H2624" s="230"/>
    </row>
    <row r="2625" spans="8:8">
      <c r="H2625" s="230"/>
    </row>
    <row r="2626" spans="8:8">
      <c r="H2626" s="230"/>
    </row>
    <row r="2627" spans="8:8">
      <c r="H2627" s="230"/>
    </row>
    <row r="2628" spans="8:8">
      <c r="H2628" s="230"/>
    </row>
    <row r="2629" spans="8:8">
      <c r="H2629" s="230"/>
    </row>
    <row r="2630" spans="8:8">
      <c r="H2630" s="230"/>
    </row>
    <row r="2631" spans="8:8">
      <c r="H2631" s="230"/>
    </row>
    <row r="2632" spans="8:8">
      <c r="H2632" s="230"/>
    </row>
    <row r="2633" spans="8:8">
      <c r="H2633" s="230"/>
    </row>
    <row r="2634" spans="8:8">
      <c r="H2634" s="230"/>
    </row>
    <row r="2635" spans="8:8">
      <c r="H2635" s="230"/>
    </row>
    <row r="2636" spans="8:8">
      <c r="H2636" s="230"/>
    </row>
    <row r="2637" spans="8:8">
      <c r="H2637" s="230"/>
    </row>
    <row r="2638" spans="8:8">
      <c r="H2638" s="230"/>
    </row>
    <row r="2639" spans="8:8">
      <c r="H2639" s="230"/>
    </row>
    <row r="2640" spans="8:8">
      <c r="H2640" s="230"/>
    </row>
    <row r="2641" spans="8:8">
      <c r="H2641" s="230"/>
    </row>
    <row r="2642" spans="8:8">
      <c r="H2642" s="230"/>
    </row>
    <row r="2643" spans="8:8">
      <c r="H2643" s="230"/>
    </row>
    <row r="2644" spans="8:8">
      <c r="H2644" s="230"/>
    </row>
    <row r="2645" spans="8:8">
      <c r="H2645" s="230"/>
    </row>
    <row r="2646" spans="8:8">
      <c r="H2646" s="230"/>
    </row>
    <row r="2647" spans="8:8">
      <c r="H2647" s="230"/>
    </row>
    <row r="2648" spans="8:8">
      <c r="H2648" s="230"/>
    </row>
    <row r="2649" spans="8:8">
      <c r="H2649" s="230"/>
    </row>
    <row r="2650" spans="8:8">
      <c r="H2650" s="230"/>
    </row>
    <row r="2651" spans="8:8">
      <c r="H2651" s="230"/>
    </row>
    <row r="2652" spans="8:8">
      <c r="H2652" s="230"/>
    </row>
    <row r="2653" spans="8:8">
      <c r="H2653" s="230"/>
    </row>
    <row r="2654" spans="8:8">
      <c r="H2654" s="230"/>
    </row>
    <row r="2655" spans="8:8">
      <c r="H2655" s="230"/>
    </row>
    <row r="2656" spans="8:8">
      <c r="H2656" s="230"/>
    </row>
    <row r="2657" spans="8:8">
      <c r="H2657" s="230"/>
    </row>
    <row r="2658" spans="8:8">
      <c r="H2658" s="230"/>
    </row>
    <row r="2659" spans="8:8">
      <c r="H2659" s="230"/>
    </row>
    <row r="2660" spans="8:8">
      <c r="H2660" s="230"/>
    </row>
    <row r="2661" spans="8:8">
      <c r="H2661" s="230"/>
    </row>
    <row r="2662" spans="8:8">
      <c r="H2662" s="230"/>
    </row>
    <row r="2663" spans="8:8">
      <c r="H2663" s="230"/>
    </row>
    <row r="2664" spans="8:8">
      <c r="H2664" s="230"/>
    </row>
    <row r="2665" spans="8:8">
      <c r="H2665" s="230"/>
    </row>
    <row r="2666" spans="8:8">
      <c r="H2666" s="230"/>
    </row>
    <row r="2667" spans="8:8">
      <c r="H2667" s="230"/>
    </row>
    <row r="2668" spans="8:8">
      <c r="H2668" s="230"/>
    </row>
    <row r="2669" spans="8:8">
      <c r="H2669" s="230"/>
    </row>
    <row r="2670" spans="8:8">
      <c r="H2670" s="230"/>
    </row>
    <row r="2671" spans="8:8">
      <c r="H2671" s="230"/>
    </row>
    <row r="2672" spans="8:8">
      <c r="H2672" s="230"/>
    </row>
    <row r="2673" spans="8:8">
      <c r="H2673" s="230"/>
    </row>
    <row r="2674" spans="8:8">
      <c r="H2674" s="230"/>
    </row>
    <row r="2675" spans="8:8">
      <c r="H2675" s="230"/>
    </row>
    <row r="2676" spans="8:8">
      <c r="H2676" s="230"/>
    </row>
    <row r="2677" spans="8:8">
      <c r="H2677" s="230"/>
    </row>
    <row r="2678" spans="8:8">
      <c r="H2678" s="230"/>
    </row>
    <row r="2679" spans="8:8">
      <c r="H2679" s="230"/>
    </row>
    <row r="2680" spans="8:8">
      <c r="H2680" s="230"/>
    </row>
    <row r="2681" spans="8:8">
      <c r="H2681" s="230"/>
    </row>
    <row r="2682" spans="8:8">
      <c r="H2682" s="230"/>
    </row>
    <row r="2683" spans="8:8">
      <c r="H2683" s="230"/>
    </row>
    <row r="2684" spans="8:8">
      <c r="H2684" s="230"/>
    </row>
    <row r="2685" spans="8:8">
      <c r="H2685" s="230"/>
    </row>
    <row r="2686" spans="8:8">
      <c r="H2686" s="230"/>
    </row>
    <row r="2687" spans="8:8">
      <c r="H2687" s="230"/>
    </row>
    <row r="2688" spans="8:8">
      <c r="H2688" s="230"/>
    </row>
    <row r="2689" spans="8:8">
      <c r="H2689" s="230"/>
    </row>
    <row r="2690" spans="8:8">
      <c r="H2690" s="230"/>
    </row>
    <row r="2691" spans="8:8">
      <c r="H2691" s="230"/>
    </row>
    <row r="2692" spans="8:8">
      <c r="H2692" s="230"/>
    </row>
    <row r="2693" spans="8:8">
      <c r="H2693" s="230"/>
    </row>
    <row r="2694" spans="8:8">
      <c r="H2694" s="230"/>
    </row>
    <row r="2695" spans="8:8">
      <c r="H2695" s="230"/>
    </row>
    <row r="2696" spans="8:8">
      <c r="H2696" s="230"/>
    </row>
    <row r="2697" spans="8:8">
      <c r="H2697" s="230"/>
    </row>
    <row r="2698" spans="8:8">
      <c r="H2698" s="230"/>
    </row>
    <row r="2699" spans="8:8">
      <c r="H2699" s="230"/>
    </row>
    <row r="2700" spans="8:8">
      <c r="H2700" s="230"/>
    </row>
    <row r="2701" spans="8:8">
      <c r="H2701" s="230"/>
    </row>
    <row r="2702" spans="8:8">
      <c r="H2702" s="230"/>
    </row>
    <row r="2703" spans="8:8">
      <c r="H2703" s="230"/>
    </row>
    <row r="2704" spans="8:8">
      <c r="H2704" s="230"/>
    </row>
    <row r="2705" spans="8:8">
      <c r="H2705" s="230"/>
    </row>
    <row r="2706" spans="8:8">
      <c r="H2706" s="230"/>
    </row>
    <row r="2707" spans="8:8">
      <c r="H2707" s="230"/>
    </row>
    <row r="2708" spans="8:8">
      <c r="H2708" s="230"/>
    </row>
    <row r="2709" spans="8:8">
      <c r="H2709" s="230"/>
    </row>
    <row r="2710" spans="8:8">
      <c r="H2710" s="230"/>
    </row>
    <row r="2711" spans="8:8">
      <c r="H2711" s="230"/>
    </row>
    <row r="2712" spans="8:8">
      <c r="H2712" s="230"/>
    </row>
    <row r="2713" spans="8:8">
      <c r="H2713" s="230"/>
    </row>
    <row r="2714" spans="8:8">
      <c r="H2714" s="230"/>
    </row>
    <row r="2715" spans="8:8">
      <c r="H2715" s="230"/>
    </row>
    <row r="2716" spans="8:8">
      <c r="H2716" s="230"/>
    </row>
    <row r="2717" spans="8:8">
      <c r="H2717" s="230"/>
    </row>
    <row r="2718" spans="8:8">
      <c r="H2718" s="230"/>
    </row>
    <row r="2719" spans="8:8">
      <c r="H2719" s="230"/>
    </row>
    <row r="2720" spans="8:8">
      <c r="H2720" s="230"/>
    </row>
    <row r="2721" spans="8:8">
      <c r="H2721" s="230"/>
    </row>
    <row r="2722" spans="8:8">
      <c r="H2722" s="230"/>
    </row>
    <row r="2723" spans="8:8">
      <c r="H2723" s="230"/>
    </row>
    <row r="2724" spans="8:8">
      <c r="H2724" s="230"/>
    </row>
    <row r="2725" spans="8:8">
      <c r="H2725" s="230"/>
    </row>
    <row r="2726" spans="8:8">
      <c r="H2726" s="230"/>
    </row>
    <row r="2727" spans="8:8">
      <c r="H2727" s="230"/>
    </row>
    <row r="2728" spans="8:8">
      <c r="H2728" s="230"/>
    </row>
    <row r="2729" spans="8:8">
      <c r="H2729" s="230"/>
    </row>
    <row r="2730" spans="8:8">
      <c r="H2730" s="230"/>
    </row>
    <row r="2731" spans="8:8">
      <c r="H2731" s="230"/>
    </row>
    <row r="2732" spans="8:8">
      <c r="H2732" s="230"/>
    </row>
    <row r="2733" spans="8:8">
      <c r="H2733" s="230"/>
    </row>
    <row r="2734" spans="8:8">
      <c r="H2734" s="230"/>
    </row>
    <row r="2735" spans="8:8">
      <c r="H2735" s="230"/>
    </row>
    <row r="2736" spans="8:8">
      <c r="H2736" s="230"/>
    </row>
    <row r="2737" spans="8:8">
      <c r="H2737" s="230"/>
    </row>
    <row r="2738" spans="8:8">
      <c r="H2738" s="230"/>
    </row>
    <row r="2739" spans="8:8">
      <c r="H2739" s="230"/>
    </row>
    <row r="2740" spans="8:8">
      <c r="H2740" s="230"/>
    </row>
    <row r="2741" spans="8:8">
      <c r="H2741" s="230"/>
    </row>
    <row r="2742" spans="8:8">
      <c r="H2742" s="230"/>
    </row>
    <row r="2743" spans="8:8">
      <c r="H2743" s="230"/>
    </row>
    <row r="2744" spans="8:8">
      <c r="H2744" s="230"/>
    </row>
    <row r="2745" spans="8:8">
      <c r="H2745" s="230"/>
    </row>
    <row r="2746" spans="8:8">
      <c r="H2746" s="230"/>
    </row>
    <row r="2747" spans="8:8">
      <c r="H2747" s="230"/>
    </row>
    <row r="2748" spans="8:8">
      <c r="H2748" s="230"/>
    </row>
    <row r="2749" spans="8:8">
      <c r="H2749" s="230"/>
    </row>
    <row r="2750" spans="8:8">
      <c r="H2750" s="230"/>
    </row>
    <row r="2751" spans="8:8">
      <c r="H2751" s="230"/>
    </row>
    <row r="2752" spans="8:8">
      <c r="H2752" s="230"/>
    </row>
    <row r="2753" spans="8:8">
      <c r="H2753" s="230"/>
    </row>
    <row r="2754" spans="8:8">
      <c r="H2754" s="230"/>
    </row>
    <row r="2755" spans="8:8">
      <c r="H2755" s="230"/>
    </row>
    <row r="2756" spans="8:8">
      <c r="H2756" s="230"/>
    </row>
    <row r="2757" spans="8:8">
      <c r="H2757" s="230"/>
    </row>
    <row r="2758" spans="8:8">
      <c r="H2758" s="230"/>
    </row>
    <row r="2759" spans="8:8">
      <c r="H2759" s="230"/>
    </row>
    <row r="2760" spans="8:8">
      <c r="H2760" s="230"/>
    </row>
    <row r="2761" spans="8:8">
      <c r="H2761" s="230"/>
    </row>
    <row r="2762" spans="8:8">
      <c r="H2762" s="230"/>
    </row>
    <row r="2763" spans="8:8">
      <c r="H2763" s="230"/>
    </row>
    <row r="2764" spans="8:8">
      <c r="H2764" s="230"/>
    </row>
    <row r="2765" spans="8:8">
      <c r="H2765" s="230"/>
    </row>
    <row r="2766" spans="8:8">
      <c r="H2766" s="230"/>
    </row>
    <row r="2767" spans="8:8">
      <c r="H2767" s="230"/>
    </row>
    <row r="2768" spans="8:8">
      <c r="H2768" s="230"/>
    </row>
    <row r="2769" spans="8:8">
      <c r="H2769" s="230"/>
    </row>
    <row r="2770" spans="8:8">
      <c r="H2770" s="230"/>
    </row>
    <row r="2771" spans="8:8">
      <c r="H2771" s="230"/>
    </row>
    <row r="2772" spans="8:8">
      <c r="H2772" s="230"/>
    </row>
    <row r="2773" spans="8:8">
      <c r="H2773" s="230"/>
    </row>
    <row r="2774" spans="8:8">
      <c r="H2774" s="230"/>
    </row>
    <row r="2775" spans="8:8">
      <c r="H2775" s="230"/>
    </row>
    <row r="2776" spans="8:8">
      <c r="H2776" s="230"/>
    </row>
    <row r="2777" spans="8:8">
      <c r="H2777" s="230"/>
    </row>
    <row r="2778" spans="8:8">
      <c r="H2778" s="230"/>
    </row>
    <row r="2779" spans="8:8">
      <c r="H2779" s="230"/>
    </row>
    <row r="2780" spans="8:8">
      <c r="H2780" s="230"/>
    </row>
    <row r="2781" spans="8:8">
      <c r="H2781" s="230"/>
    </row>
    <row r="2782" spans="8:8">
      <c r="H2782" s="230"/>
    </row>
    <row r="2783" spans="8:8">
      <c r="H2783" s="230"/>
    </row>
    <row r="2784" spans="8:8">
      <c r="H2784" s="230"/>
    </row>
    <row r="2785" spans="8:8">
      <c r="H2785" s="230"/>
    </row>
    <row r="2786" spans="8:8">
      <c r="H2786" s="230"/>
    </row>
    <row r="2787" spans="8:8">
      <c r="H2787" s="230"/>
    </row>
    <row r="2788" spans="8:8">
      <c r="H2788" s="230"/>
    </row>
    <row r="2789" spans="8:8">
      <c r="H2789" s="230"/>
    </row>
    <row r="2790" spans="8:8">
      <c r="H2790" s="230"/>
    </row>
    <row r="2791" spans="8:8">
      <c r="H2791" s="230"/>
    </row>
    <row r="2792" spans="8:8">
      <c r="H2792" s="230"/>
    </row>
    <row r="2793" spans="8:8">
      <c r="H2793" s="230"/>
    </row>
    <row r="2794" spans="8:8">
      <c r="H2794" s="230"/>
    </row>
    <row r="2795" spans="8:8">
      <c r="H2795" s="230"/>
    </row>
    <row r="2796" spans="8:8">
      <c r="H2796" s="230"/>
    </row>
    <row r="2797" spans="8:8">
      <c r="H2797" s="230"/>
    </row>
    <row r="2798" spans="8:8">
      <c r="H2798" s="230"/>
    </row>
    <row r="2799" spans="8:8">
      <c r="H2799" s="230"/>
    </row>
    <row r="2800" spans="8:8">
      <c r="H2800" s="230"/>
    </row>
    <row r="2801" spans="8:8">
      <c r="H2801" s="230"/>
    </row>
    <row r="2802" spans="8:8">
      <c r="H2802" s="230"/>
    </row>
    <row r="2803" spans="8:8">
      <c r="H2803" s="230"/>
    </row>
    <row r="2804" spans="8:8">
      <c r="H2804" s="230"/>
    </row>
    <row r="2805" spans="8:8">
      <c r="H2805" s="230"/>
    </row>
    <row r="2806" spans="8:8">
      <c r="H2806" s="230"/>
    </row>
    <row r="2807" spans="8:8">
      <c r="H2807" s="230"/>
    </row>
    <row r="2808" spans="8:8">
      <c r="H2808" s="230"/>
    </row>
    <row r="2809" spans="8:8">
      <c r="H2809" s="230"/>
    </row>
    <row r="2810" spans="8:8">
      <c r="H2810" s="230"/>
    </row>
    <row r="2811" spans="8:8">
      <c r="H2811" s="230"/>
    </row>
    <row r="2812" spans="8:8">
      <c r="H2812" s="230"/>
    </row>
    <row r="2813" spans="8:8">
      <c r="H2813" s="230"/>
    </row>
    <row r="2814" spans="8:8">
      <c r="H2814" s="230"/>
    </row>
    <row r="2815" spans="8:8">
      <c r="H2815" s="230"/>
    </row>
    <row r="2816" spans="8:8">
      <c r="H2816" s="230"/>
    </row>
    <row r="2817" spans="8:8">
      <c r="H2817" s="230"/>
    </row>
    <row r="2818" spans="8:8">
      <c r="H2818" s="230"/>
    </row>
    <row r="2819" spans="8:8">
      <c r="H2819" s="230"/>
    </row>
    <row r="2820" spans="8:8">
      <c r="H2820" s="230"/>
    </row>
    <row r="2821" spans="8:8">
      <c r="H2821" s="230"/>
    </row>
    <row r="2822" spans="8:8">
      <c r="H2822" s="230"/>
    </row>
    <row r="2823" spans="8:8">
      <c r="H2823" s="230"/>
    </row>
    <row r="2824" spans="8:8">
      <c r="H2824" s="230"/>
    </row>
    <row r="2825" spans="8:8">
      <c r="H2825" s="230"/>
    </row>
    <row r="2826" spans="8:8">
      <c r="H2826" s="230"/>
    </row>
    <row r="2827" spans="8:8">
      <c r="H2827" s="230"/>
    </row>
    <row r="2828" spans="8:8">
      <c r="H2828" s="230"/>
    </row>
    <row r="2829" spans="8:8">
      <c r="H2829" s="230"/>
    </row>
    <row r="2830" spans="8:8">
      <c r="H2830" s="230"/>
    </row>
    <row r="2831" spans="8:8">
      <c r="H2831" s="230"/>
    </row>
    <row r="2832" spans="8:8">
      <c r="H2832" s="230"/>
    </row>
    <row r="2833" spans="8:8">
      <c r="H2833" s="230"/>
    </row>
    <row r="2834" spans="8:8">
      <c r="H2834" s="230"/>
    </row>
    <row r="2835" spans="8:8">
      <c r="H2835" s="230"/>
    </row>
    <row r="2836" spans="8:8">
      <c r="H2836" s="230"/>
    </row>
    <row r="2837" spans="8:8">
      <c r="H2837" s="230"/>
    </row>
    <row r="2838" spans="8:8">
      <c r="H2838" s="230"/>
    </row>
    <row r="2839" spans="8:8">
      <c r="H2839" s="230"/>
    </row>
    <row r="2840" spans="8:8">
      <c r="H2840" s="230"/>
    </row>
    <row r="2841" spans="8:8">
      <c r="H2841" s="230"/>
    </row>
    <row r="2842" spans="8:8">
      <c r="H2842" s="230"/>
    </row>
    <row r="2843" spans="8:8">
      <c r="H2843" s="230"/>
    </row>
    <row r="2844" spans="8:8">
      <c r="H2844" s="230"/>
    </row>
    <row r="2845" spans="8:8">
      <c r="H2845" s="230"/>
    </row>
    <row r="2846" spans="8:8">
      <c r="H2846" s="230"/>
    </row>
    <row r="2847" spans="8:8">
      <c r="H2847" s="230"/>
    </row>
    <row r="2848" spans="8:8">
      <c r="H2848" s="230"/>
    </row>
    <row r="2849" spans="8:8">
      <c r="H2849" s="230"/>
    </row>
    <row r="2850" spans="8:8">
      <c r="H2850" s="230"/>
    </row>
    <row r="2851" spans="8:8">
      <c r="H2851" s="230"/>
    </row>
    <row r="2852" spans="8:8">
      <c r="H2852" s="230"/>
    </row>
    <row r="2853" spans="8:8">
      <c r="H2853" s="230"/>
    </row>
    <row r="2854" spans="8:8">
      <c r="H2854" s="230"/>
    </row>
    <row r="2855" spans="8:8">
      <c r="H2855" s="230"/>
    </row>
    <row r="2856" spans="8:8">
      <c r="H2856" s="230"/>
    </row>
    <row r="2857" spans="8:8">
      <c r="H2857" s="230"/>
    </row>
    <row r="2858" spans="8:8">
      <c r="H2858" s="230"/>
    </row>
    <row r="2859" spans="8:8">
      <c r="H2859" s="230"/>
    </row>
    <row r="2860" spans="8:8">
      <c r="H2860" s="230"/>
    </row>
    <row r="2861" spans="8:8">
      <c r="H2861" s="230"/>
    </row>
    <row r="2862" spans="8:8">
      <c r="H2862" s="230"/>
    </row>
    <row r="2863" spans="8:8">
      <c r="H2863" s="230"/>
    </row>
    <row r="2864" spans="8:8">
      <c r="H2864" s="230"/>
    </row>
    <row r="2865" spans="8:8">
      <c r="H2865" s="230"/>
    </row>
    <row r="2866" spans="8:8">
      <c r="H2866" s="230"/>
    </row>
    <row r="2867" spans="8:8">
      <c r="H2867" s="230"/>
    </row>
    <row r="2868" spans="8:8">
      <c r="H2868" s="230"/>
    </row>
    <row r="2869" spans="8:8">
      <c r="H2869" s="230"/>
    </row>
    <row r="2870" spans="8:8">
      <c r="H2870" s="230"/>
    </row>
    <row r="2871" spans="8:8">
      <c r="H2871" s="230"/>
    </row>
    <row r="2872" spans="8:8">
      <c r="H2872" s="230"/>
    </row>
    <row r="2873" spans="8:8">
      <c r="H2873" s="230"/>
    </row>
    <row r="2874" spans="8:8">
      <c r="H2874" s="230"/>
    </row>
    <row r="2875" spans="8:8">
      <c r="H2875" s="230"/>
    </row>
    <row r="2876" spans="8:8">
      <c r="H2876" s="230"/>
    </row>
    <row r="2877" spans="8:8">
      <c r="H2877" s="230"/>
    </row>
    <row r="2878" spans="8:8">
      <c r="H2878" s="230"/>
    </row>
    <row r="2879" spans="8:8">
      <c r="H2879" s="230"/>
    </row>
    <row r="2880" spans="8:8">
      <c r="H2880" s="230"/>
    </row>
    <row r="2881" spans="8:8">
      <c r="H2881" s="230"/>
    </row>
    <row r="2882" spans="8:8">
      <c r="H2882" s="230"/>
    </row>
    <row r="2883" spans="8:8">
      <c r="H2883" s="230"/>
    </row>
    <row r="2884" spans="8:8">
      <c r="H2884" s="230"/>
    </row>
    <row r="2885" spans="8:8">
      <c r="H2885" s="230"/>
    </row>
    <row r="2886" spans="8:8">
      <c r="H2886" s="230"/>
    </row>
    <row r="2887" spans="8:8">
      <c r="H2887" s="230"/>
    </row>
    <row r="2888" spans="8:8">
      <c r="H2888" s="230"/>
    </row>
    <row r="2889" spans="8:8">
      <c r="H2889" s="230"/>
    </row>
    <row r="2890" spans="8:8">
      <c r="H2890" s="230"/>
    </row>
    <row r="2891" spans="8:8">
      <c r="H2891" s="230"/>
    </row>
    <row r="2892" spans="8:8">
      <c r="H2892" s="230"/>
    </row>
    <row r="2893" spans="8:8">
      <c r="H2893" s="230"/>
    </row>
    <row r="2894" spans="8:8">
      <c r="H2894" s="230"/>
    </row>
    <row r="2895" spans="8:8">
      <c r="H2895" s="230"/>
    </row>
    <row r="2896" spans="8:8">
      <c r="H2896" s="230"/>
    </row>
    <row r="2897" spans="8:8">
      <c r="H2897" s="230"/>
    </row>
    <row r="2898" spans="8:8">
      <c r="H2898" s="230"/>
    </row>
    <row r="2899" spans="8:8">
      <c r="H2899" s="230"/>
    </row>
    <row r="2900" spans="8:8">
      <c r="H2900" s="230"/>
    </row>
    <row r="2901" spans="8:8">
      <c r="H2901" s="230"/>
    </row>
    <row r="2902" spans="8:8">
      <c r="H2902" s="230"/>
    </row>
    <row r="2903" spans="8:8">
      <c r="H2903" s="230"/>
    </row>
    <row r="2904" spans="8:8">
      <c r="H2904" s="230"/>
    </row>
    <row r="2905" spans="8:8">
      <c r="H2905" s="230"/>
    </row>
    <row r="2906" spans="8:8">
      <c r="H2906" s="230"/>
    </row>
    <row r="2907" spans="8:8">
      <c r="H2907" s="230"/>
    </row>
    <row r="2908" spans="8:8">
      <c r="H2908" s="230"/>
    </row>
    <row r="2909" spans="8:8">
      <c r="H2909" s="230"/>
    </row>
    <row r="2910" spans="8:8">
      <c r="H2910" s="230"/>
    </row>
    <row r="2911" spans="8:8">
      <c r="H2911" s="230"/>
    </row>
    <row r="2912" spans="8:8">
      <c r="H2912" s="230"/>
    </row>
    <row r="2913" spans="8:8">
      <c r="H2913" s="230"/>
    </row>
    <row r="2914" spans="8:8">
      <c r="H2914" s="230"/>
    </row>
    <row r="2915" spans="8:8">
      <c r="H2915" s="230"/>
    </row>
    <row r="2916" spans="8:8">
      <c r="H2916" s="230"/>
    </row>
    <row r="2917" spans="8:8">
      <c r="H2917" s="230"/>
    </row>
    <row r="2918" spans="8:8">
      <c r="H2918" s="230"/>
    </row>
    <row r="2919" spans="8:8">
      <c r="H2919" s="230"/>
    </row>
    <row r="2920" spans="8:8">
      <c r="H2920" s="230"/>
    </row>
    <row r="2921" spans="8:8">
      <c r="H2921" s="230"/>
    </row>
    <row r="2922" spans="8:8">
      <c r="H2922" s="230"/>
    </row>
    <row r="2923" spans="8:8">
      <c r="H2923" s="230"/>
    </row>
    <row r="2924" spans="8:8">
      <c r="H2924" s="230"/>
    </row>
    <row r="2925" spans="8:8">
      <c r="H2925" s="230"/>
    </row>
    <row r="2926" spans="8:8">
      <c r="H2926" s="230"/>
    </row>
    <row r="2927" spans="8:8">
      <c r="H2927" s="230"/>
    </row>
    <row r="2928" spans="8:8">
      <c r="H2928" s="230"/>
    </row>
    <row r="2929" spans="8:8">
      <c r="H2929" s="230"/>
    </row>
    <row r="2930" spans="8:8">
      <c r="H2930" s="230"/>
    </row>
    <row r="2931" spans="8:8">
      <c r="H2931" s="230"/>
    </row>
    <row r="2932" spans="8:8">
      <c r="H2932" s="230"/>
    </row>
    <row r="2933" spans="8:8">
      <c r="H2933" s="230"/>
    </row>
    <row r="2934" spans="8:8">
      <c r="H2934" s="230"/>
    </row>
    <row r="2935" spans="8:8">
      <c r="H2935" s="230"/>
    </row>
    <row r="2936" spans="8:8">
      <c r="H2936" s="230"/>
    </row>
    <row r="2937" spans="8:8">
      <c r="H2937" s="230"/>
    </row>
    <row r="2938" spans="8:8">
      <c r="H2938" s="230"/>
    </row>
    <row r="2939" spans="8:8">
      <c r="H2939" s="230"/>
    </row>
    <row r="2940" spans="8:8">
      <c r="H2940" s="230"/>
    </row>
    <row r="2941" spans="8:8">
      <c r="H2941" s="230"/>
    </row>
    <row r="2942" spans="8:8">
      <c r="H2942" s="230"/>
    </row>
    <row r="2943" spans="8:8">
      <c r="H2943" s="230"/>
    </row>
    <row r="2944" spans="8:8">
      <c r="H2944" s="230"/>
    </row>
    <row r="2945" spans="8:8">
      <c r="H2945" s="230"/>
    </row>
    <row r="2946" spans="8:8">
      <c r="H2946" s="230"/>
    </row>
    <row r="2947" spans="8:8">
      <c r="H2947" s="230"/>
    </row>
    <row r="2948" spans="8:8">
      <c r="H2948" s="230"/>
    </row>
    <row r="2949" spans="8:8">
      <c r="H2949" s="230"/>
    </row>
    <row r="2950" spans="8:8">
      <c r="H2950" s="230"/>
    </row>
    <row r="2951" spans="8:8">
      <c r="H2951" s="230"/>
    </row>
    <row r="2952" spans="8:8">
      <c r="H2952" s="230"/>
    </row>
    <row r="2953" spans="8:8">
      <c r="H2953" s="230"/>
    </row>
    <row r="2954" spans="8:8">
      <c r="H2954" s="230"/>
    </row>
    <row r="2955" spans="8:8">
      <c r="H2955" s="230"/>
    </row>
    <row r="2956" spans="8:8">
      <c r="H2956" s="230"/>
    </row>
    <row r="2957" spans="8:8">
      <c r="H2957" s="230"/>
    </row>
    <row r="2958" spans="8:8">
      <c r="H2958" s="230"/>
    </row>
    <row r="2959" spans="8:8">
      <c r="H2959" s="230"/>
    </row>
    <row r="2960" spans="8:8">
      <c r="H2960" s="230"/>
    </row>
    <row r="2961" spans="8:8">
      <c r="H2961" s="230"/>
    </row>
    <row r="2962" spans="8:8">
      <c r="H2962" s="230"/>
    </row>
    <row r="2963" spans="8:8">
      <c r="H2963" s="230"/>
    </row>
    <row r="2964" spans="8:8">
      <c r="H2964" s="230"/>
    </row>
    <row r="2965" spans="8:8">
      <c r="H2965" s="230"/>
    </row>
    <row r="2966" spans="8:8">
      <c r="H2966" s="230"/>
    </row>
    <row r="2967" spans="8:8">
      <c r="H2967" s="230"/>
    </row>
    <row r="2968" spans="8:8">
      <c r="H2968" s="230"/>
    </row>
    <row r="2969" spans="8:8">
      <c r="H2969" s="230"/>
    </row>
    <row r="2970" spans="8:8">
      <c r="H2970" s="230"/>
    </row>
    <row r="2971" spans="8:8">
      <c r="H2971" s="230"/>
    </row>
    <row r="2972" spans="8:8">
      <c r="H2972" s="230"/>
    </row>
    <row r="2973" spans="8:8">
      <c r="H2973" s="230"/>
    </row>
    <row r="2974" spans="8:8">
      <c r="H2974" s="230"/>
    </row>
    <row r="2975" spans="8:8">
      <c r="H2975" s="230"/>
    </row>
    <row r="2976" spans="8:8">
      <c r="H2976" s="230"/>
    </row>
    <row r="2977" spans="8:8">
      <c r="H2977" s="230"/>
    </row>
    <row r="2978" spans="8:8">
      <c r="H2978" s="230"/>
    </row>
    <row r="2979" spans="8:8">
      <c r="H2979" s="230"/>
    </row>
    <row r="2980" spans="8:8">
      <c r="H2980" s="230"/>
    </row>
    <row r="2981" spans="8:8">
      <c r="H2981" s="230"/>
    </row>
    <row r="2982" spans="8:8">
      <c r="H2982" s="230"/>
    </row>
    <row r="2983" spans="8:8">
      <c r="H2983" s="230"/>
    </row>
    <row r="2984" spans="8:8">
      <c r="H2984" s="230"/>
    </row>
    <row r="2985" spans="8:8">
      <c r="H2985" s="230"/>
    </row>
    <row r="2986" spans="8:8">
      <c r="H2986" s="230"/>
    </row>
    <row r="2987" spans="8:8">
      <c r="H2987" s="230"/>
    </row>
    <row r="2988" spans="8:8">
      <c r="H2988" s="230"/>
    </row>
    <row r="2989" spans="8:8">
      <c r="H2989" s="230"/>
    </row>
    <row r="2990" spans="8:8">
      <c r="H2990" s="230"/>
    </row>
    <row r="2991" spans="8:8">
      <c r="H2991" s="230"/>
    </row>
    <row r="2992" spans="8:8">
      <c r="H2992" s="230"/>
    </row>
    <row r="2993" spans="8:8">
      <c r="H2993" s="230"/>
    </row>
    <row r="2994" spans="8:8">
      <c r="H2994" s="230"/>
    </row>
    <row r="2995" spans="8:8">
      <c r="H2995" s="230"/>
    </row>
    <row r="2996" spans="8:8">
      <c r="H2996" s="230"/>
    </row>
    <row r="2997" spans="8:8">
      <c r="H2997" s="230"/>
    </row>
    <row r="2998" spans="8:8">
      <c r="H2998" s="230"/>
    </row>
    <row r="2999" spans="8:8">
      <c r="H2999" s="230"/>
    </row>
    <row r="3000" spans="8:8">
      <c r="H3000" s="230"/>
    </row>
    <row r="3001" spans="8:8">
      <c r="H3001" s="230"/>
    </row>
    <row r="3002" spans="8:8">
      <c r="H3002" s="230"/>
    </row>
    <row r="3003" spans="8:8">
      <c r="H3003" s="230"/>
    </row>
    <row r="3004" spans="8:8">
      <c r="H3004" s="230"/>
    </row>
    <row r="3005" spans="8:8">
      <c r="H3005" s="230"/>
    </row>
    <row r="3006" spans="8:8">
      <c r="H3006" s="230"/>
    </row>
    <row r="3007" spans="8:8">
      <c r="H3007" s="230"/>
    </row>
    <row r="3008" spans="8:8">
      <c r="H3008" s="230"/>
    </row>
    <row r="3009" spans="8:8">
      <c r="H3009" s="230"/>
    </row>
    <row r="3010" spans="8:8">
      <c r="H3010" s="230"/>
    </row>
    <row r="3011" spans="8:8">
      <c r="H3011" s="230"/>
    </row>
    <row r="3012" spans="8:8">
      <c r="H3012" s="230"/>
    </row>
    <row r="3013" spans="8:8">
      <c r="H3013" s="230"/>
    </row>
    <row r="3014" spans="8:8">
      <c r="H3014" s="230"/>
    </row>
    <row r="3015" spans="8:8">
      <c r="H3015" s="230"/>
    </row>
    <row r="3016" spans="8:8">
      <c r="H3016" s="230"/>
    </row>
    <row r="3017" spans="8:8">
      <c r="H3017" s="230"/>
    </row>
    <row r="3018" spans="8:8">
      <c r="H3018" s="230"/>
    </row>
    <row r="3019" spans="8:8">
      <c r="H3019" s="230"/>
    </row>
    <row r="3020" spans="8:8">
      <c r="H3020" s="230"/>
    </row>
    <row r="3021" spans="8:8">
      <c r="H3021" s="230"/>
    </row>
    <row r="3022" spans="8:8">
      <c r="H3022" s="230"/>
    </row>
    <row r="3023" spans="8:8">
      <c r="H3023" s="230"/>
    </row>
    <row r="3024" spans="8:8">
      <c r="H3024" s="230"/>
    </row>
    <row r="3025" spans="8:8">
      <c r="H3025" s="230"/>
    </row>
    <row r="3026" spans="8:8">
      <c r="H3026" s="230"/>
    </row>
    <row r="3027" spans="8:8">
      <c r="H3027" s="230"/>
    </row>
    <row r="3028" spans="8:8">
      <c r="H3028" s="230"/>
    </row>
    <row r="3029" spans="8:8">
      <c r="H3029" s="230"/>
    </row>
    <row r="3030" spans="8:8">
      <c r="H3030" s="230"/>
    </row>
    <row r="3031" spans="8:8">
      <c r="H3031" s="230"/>
    </row>
    <row r="3032" spans="8:8">
      <c r="H3032" s="230"/>
    </row>
    <row r="3033" spans="8:8">
      <c r="H3033" s="230"/>
    </row>
    <row r="3034" spans="8:8">
      <c r="H3034" s="230"/>
    </row>
    <row r="3035" spans="8:8">
      <c r="H3035" s="230"/>
    </row>
    <row r="3036" spans="8:8">
      <c r="H3036" s="230"/>
    </row>
    <row r="3037" spans="8:8">
      <c r="H3037" s="230"/>
    </row>
    <row r="3038" spans="8:8">
      <c r="H3038" s="230"/>
    </row>
    <row r="3039" spans="8:8">
      <c r="H3039" s="230"/>
    </row>
    <row r="3040" spans="8:8">
      <c r="H3040" s="230"/>
    </row>
    <row r="3041" spans="8:8">
      <c r="H3041" s="230"/>
    </row>
    <row r="3042" spans="8:8">
      <c r="H3042" s="230"/>
    </row>
    <row r="3043" spans="8:8">
      <c r="H3043" s="230"/>
    </row>
    <row r="3044" spans="8:8">
      <c r="H3044" s="230"/>
    </row>
    <row r="3045" spans="8:8">
      <c r="H3045" s="230"/>
    </row>
    <row r="3046" spans="8:8">
      <c r="H3046" s="230"/>
    </row>
    <row r="3047" spans="8:8">
      <c r="H3047" s="230"/>
    </row>
    <row r="3048" spans="8:8">
      <c r="H3048" s="230"/>
    </row>
    <row r="3049" spans="8:8">
      <c r="H3049" s="230"/>
    </row>
    <row r="3050" spans="8:8">
      <c r="H3050" s="230"/>
    </row>
    <row r="3051" spans="8:8">
      <c r="H3051" s="230"/>
    </row>
    <row r="3052" spans="8:8">
      <c r="H3052" s="230"/>
    </row>
    <row r="3053" spans="8:8">
      <c r="H3053" s="230"/>
    </row>
    <row r="3054" spans="8:8">
      <c r="H3054" s="230"/>
    </row>
    <row r="3055" spans="8:8">
      <c r="H3055" s="230"/>
    </row>
    <row r="3056" spans="8:8">
      <c r="H3056" s="230"/>
    </row>
    <row r="3057" spans="8:8">
      <c r="H3057" s="230"/>
    </row>
    <row r="3058" spans="8:8">
      <c r="H3058" s="230"/>
    </row>
    <row r="3059" spans="8:8">
      <c r="H3059" s="230"/>
    </row>
    <row r="3060" spans="8:8">
      <c r="H3060" s="230"/>
    </row>
    <row r="3061" spans="8:8">
      <c r="H3061" s="230"/>
    </row>
    <row r="3062" spans="8:8">
      <c r="H3062" s="230"/>
    </row>
    <row r="3063" spans="8:8">
      <c r="H3063" s="230"/>
    </row>
    <row r="3064" spans="8:8">
      <c r="H3064" s="230"/>
    </row>
    <row r="3065" spans="8:8">
      <c r="H3065" s="230"/>
    </row>
    <row r="3066" spans="8:8">
      <c r="H3066" s="230"/>
    </row>
    <row r="3067" spans="8:8">
      <c r="H3067" s="230"/>
    </row>
    <row r="3068" spans="8:8">
      <c r="H3068" s="230"/>
    </row>
    <row r="3069" spans="8:8">
      <c r="H3069" s="230"/>
    </row>
    <row r="3070" spans="8:8">
      <c r="H3070" s="230"/>
    </row>
    <row r="3071" spans="8:8">
      <c r="H3071" s="230"/>
    </row>
    <row r="3072" spans="8:8">
      <c r="H3072" s="230"/>
    </row>
    <row r="3073" spans="8:8">
      <c r="H3073" s="230"/>
    </row>
    <row r="3074" spans="8:8">
      <c r="H3074" s="230"/>
    </row>
    <row r="3075" spans="8:8">
      <c r="H3075" s="230"/>
    </row>
    <row r="3076" spans="8:8">
      <c r="H3076" s="230"/>
    </row>
    <row r="3077" spans="8:8">
      <c r="H3077" s="230"/>
    </row>
    <row r="3078" spans="8:8">
      <c r="H3078" s="230"/>
    </row>
    <row r="3079" spans="8:8">
      <c r="H3079" s="230"/>
    </row>
    <row r="3080" spans="8:8">
      <c r="H3080" s="230"/>
    </row>
    <row r="3081" spans="8:8">
      <c r="H3081" s="230"/>
    </row>
    <row r="3082" spans="8:8">
      <c r="H3082" s="230"/>
    </row>
    <row r="3083" spans="8:8">
      <c r="H3083" s="230"/>
    </row>
    <row r="3084" spans="8:8">
      <c r="H3084" s="230"/>
    </row>
    <row r="3085" spans="8:8">
      <c r="H3085" s="230"/>
    </row>
    <row r="3086" spans="8:8">
      <c r="H3086" s="230"/>
    </row>
    <row r="3087" spans="8:8">
      <c r="H3087" s="230"/>
    </row>
    <row r="3088" spans="8:8">
      <c r="H3088" s="230"/>
    </row>
    <row r="3089" spans="8:8">
      <c r="H3089" s="230"/>
    </row>
    <row r="3090" spans="8:8">
      <c r="H3090" s="230"/>
    </row>
    <row r="3091" spans="8:8">
      <c r="H3091" s="230"/>
    </row>
    <row r="3092" spans="8:8">
      <c r="H3092" s="230"/>
    </row>
    <row r="3093" spans="8:8">
      <c r="H3093" s="230"/>
    </row>
    <row r="3094" spans="8:8">
      <c r="H3094" s="230"/>
    </row>
    <row r="3095" spans="8:8">
      <c r="H3095" s="230"/>
    </row>
    <row r="3096" spans="8:8">
      <c r="H3096" s="230"/>
    </row>
    <row r="3097" spans="8:8">
      <c r="H3097" s="230"/>
    </row>
    <row r="3098" spans="8:8">
      <c r="H3098" s="230"/>
    </row>
    <row r="3099" spans="8:8">
      <c r="H3099" s="230"/>
    </row>
    <row r="3100" spans="8:8">
      <c r="H3100" s="230"/>
    </row>
    <row r="3101" spans="8:8">
      <c r="H3101" s="230"/>
    </row>
    <row r="3102" spans="8:8">
      <c r="H3102" s="230"/>
    </row>
    <row r="3103" spans="8:8">
      <c r="H3103" s="230"/>
    </row>
    <row r="3104" spans="8:8">
      <c r="H3104" s="230"/>
    </row>
    <row r="3105" spans="8:8">
      <c r="H3105" s="230"/>
    </row>
    <row r="3106" spans="8:8">
      <c r="H3106" s="230"/>
    </row>
    <row r="3107" spans="8:8">
      <c r="H3107" s="230"/>
    </row>
    <row r="3108" spans="8:8">
      <c r="H3108" s="230"/>
    </row>
    <row r="3109" spans="8:8">
      <c r="H3109" s="230"/>
    </row>
    <row r="3110" spans="8:8">
      <c r="H3110" s="230"/>
    </row>
    <row r="3111" spans="8:8">
      <c r="H3111" s="230"/>
    </row>
    <row r="3112" spans="8:8">
      <c r="H3112" s="230"/>
    </row>
    <row r="3113" spans="8:8">
      <c r="H3113" s="230"/>
    </row>
    <row r="3114" spans="8:8">
      <c r="H3114" s="230"/>
    </row>
    <row r="3115" spans="8:8">
      <c r="H3115" s="230"/>
    </row>
    <row r="3116" spans="8:8">
      <c r="H3116" s="230"/>
    </row>
    <row r="3117" spans="8:8">
      <c r="H3117" s="230"/>
    </row>
    <row r="3118" spans="8:8">
      <c r="H3118" s="230"/>
    </row>
    <row r="3119" spans="8:8">
      <c r="H3119" s="230"/>
    </row>
    <row r="3120" spans="8:8">
      <c r="H3120" s="230"/>
    </row>
    <row r="3121" spans="8:8">
      <c r="H3121" s="230"/>
    </row>
    <row r="3122" spans="8:8">
      <c r="H3122" s="230"/>
    </row>
    <row r="3123" spans="8:8">
      <c r="H3123" s="230"/>
    </row>
    <row r="3124" spans="8:8">
      <c r="H3124" s="230"/>
    </row>
    <row r="3125" spans="8:8">
      <c r="H3125" s="230"/>
    </row>
    <row r="3126" spans="8:8">
      <c r="H3126" s="230"/>
    </row>
    <row r="3127" spans="8:8">
      <c r="H3127" s="230"/>
    </row>
    <row r="3128" spans="8:8">
      <c r="H3128" s="230"/>
    </row>
    <row r="3129" spans="8:8">
      <c r="H3129" s="230"/>
    </row>
    <row r="3130" spans="8:8">
      <c r="H3130" s="230"/>
    </row>
    <row r="3131" spans="8:8">
      <c r="H3131" s="230"/>
    </row>
    <row r="3132" spans="8:8">
      <c r="H3132" s="230"/>
    </row>
    <row r="3133" spans="8:8">
      <c r="H3133" s="230"/>
    </row>
    <row r="3134" spans="8:8">
      <c r="H3134" s="230"/>
    </row>
    <row r="3135" spans="8:8">
      <c r="H3135" s="230"/>
    </row>
    <row r="3136" spans="8:8">
      <c r="H3136" s="230"/>
    </row>
    <row r="3137" spans="8:8">
      <c r="H3137" s="230"/>
    </row>
    <row r="3138" spans="8:8">
      <c r="H3138" s="230"/>
    </row>
    <row r="3139" spans="8:8">
      <c r="H3139" s="230"/>
    </row>
    <row r="3140" spans="8:8">
      <c r="H3140" s="230"/>
    </row>
    <row r="3141" spans="8:8">
      <c r="H3141" s="230"/>
    </row>
    <row r="3142" spans="8:8">
      <c r="H3142" s="230"/>
    </row>
    <row r="3143" spans="8:8">
      <c r="H3143" s="230"/>
    </row>
    <row r="3144" spans="8:8">
      <c r="H3144" s="230"/>
    </row>
    <row r="3145" spans="8:8">
      <c r="H3145" s="230"/>
    </row>
    <row r="3146" spans="8:8">
      <c r="H3146" s="230"/>
    </row>
    <row r="3147" spans="8:8">
      <c r="H3147" s="230"/>
    </row>
    <row r="3148" spans="8:8">
      <c r="H3148" s="230"/>
    </row>
    <row r="3149" spans="8:8">
      <c r="H3149" s="230"/>
    </row>
    <row r="3150" spans="8:8">
      <c r="H3150" s="230"/>
    </row>
    <row r="3151" spans="8:8">
      <c r="H3151" s="230"/>
    </row>
    <row r="3152" spans="8:8">
      <c r="H3152" s="230"/>
    </row>
    <row r="3153" spans="8:8">
      <c r="H3153" s="230"/>
    </row>
    <row r="3154" spans="8:8">
      <c r="H3154" s="230"/>
    </row>
    <row r="3155" spans="8:8">
      <c r="H3155" s="230"/>
    </row>
    <row r="3156" spans="8:8">
      <c r="H3156" s="230"/>
    </row>
    <row r="3157" spans="8:8">
      <c r="H3157" s="230"/>
    </row>
    <row r="3158" spans="8:8">
      <c r="H3158" s="230"/>
    </row>
    <row r="3159" spans="8:8">
      <c r="H3159" s="230"/>
    </row>
    <row r="3160" spans="8:8">
      <c r="H3160" s="230"/>
    </row>
    <row r="3161" spans="8:8">
      <c r="H3161" s="230"/>
    </row>
    <row r="3162" spans="8:8">
      <c r="H3162" s="230"/>
    </row>
    <row r="3163" spans="8:8">
      <c r="H3163" s="230"/>
    </row>
    <row r="3164" spans="8:8">
      <c r="H3164" s="230"/>
    </row>
    <row r="3165" spans="8:8">
      <c r="H3165" s="230"/>
    </row>
    <row r="3166" spans="8:8">
      <c r="H3166" s="230"/>
    </row>
    <row r="3167" spans="8:8">
      <c r="H3167" s="230"/>
    </row>
    <row r="3168" spans="8:8">
      <c r="H3168" s="230"/>
    </row>
    <row r="3169" spans="8:8">
      <c r="H3169" s="230"/>
    </row>
    <row r="3170" spans="8:8">
      <c r="H3170" s="230"/>
    </row>
    <row r="3171" spans="8:8">
      <c r="H3171" s="230"/>
    </row>
    <row r="3172" spans="8:8">
      <c r="H3172" s="230"/>
    </row>
    <row r="3173" spans="8:8">
      <c r="H3173" s="230"/>
    </row>
    <row r="3174" spans="8:8">
      <c r="H3174" s="230"/>
    </row>
    <row r="3175" spans="8:8">
      <c r="H3175" s="230"/>
    </row>
    <row r="3176" spans="8:8">
      <c r="H3176" s="230"/>
    </row>
    <row r="3177" spans="8:8">
      <c r="H3177" s="230"/>
    </row>
    <row r="3178" spans="8:8">
      <c r="H3178" s="230"/>
    </row>
    <row r="3179" spans="8:8">
      <c r="H3179" s="230"/>
    </row>
    <row r="3180" spans="8:8">
      <c r="H3180" s="230"/>
    </row>
    <row r="3181" spans="8:8">
      <c r="H3181" s="230"/>
    </row>
    <row r="3182" spans="8:8">
      <c r="H3182" s="230"/>
    </row>
    <row r="3183" spans="8:8">
      <c r="H3183" s="230"/>
    </row>
    <row r="3184" spans="8:8">
      <c r="H3184" s="230"/>
    </row>
    <row r="3185" spans="8:8">
      <c r="H3185" s="230"/>
    </row>
    <row r="3186" spans="8:8">
      <c r="H3186" s="230"/>
    </row>
    <row r="3187" spans="8:8">
      <c r="H3187" s="230"/>
    </row>
    <row r="3188" spans="8:8">
      <c r="H3188" s="230"/>
    </row>
    <row r="3189" spans="8:8">
      <c r="H3189" s="230"/>
    </row>
    <row r="3190" spans="8:8">
      <c r="H3190" s="230"/>
    </row>
    <row r="3191" spans="8:8">
      <c r="H3191" s="230"/>
    </row>
    <row r="3192" spans="8:8">
      <c r="H3192" s="230"/>
    </row>
    <row r="3193" spans="8:8">
      <c r="H3193" s="230"/>
    </row>
    <row r="3194" spans="8:8">
      <c r="H3194" s="230"/>
    </row>
    <row r="3195" spans="8:8">
      <c r="H3195" s="230"/>
    </row>
    <row r="3196" spans="8:8">
      <c r="H3196" s="230"/>
    </row>
    <row r="3197" spans="8:8">
      <c r="H3197" s="230"/>
    </row>
    <row r="3198" spans="8:8">
      <c r="H3198" s="230"/>
    </row>
    <row r="3199" spans="8:8">
      <c r="H3199" s="230"/>
    </row>
    <row r="3200" spans="8:8">
      <c r="H3200" s="230"/>
    </row>
    <row r="3201" spans="8:8">
      <c r="H3201" s="230"/>
    </row>
    <row r="3202" spans="8:8">
      <c r="H3202" s="230"/>
    </row>
    <row r="3203" spans="8:8">
      <c r="H3203" s="230"/>
    </row>
    <row r="3204" spans="8:8">
      <c r="H3204" s="230"/>
    </row>
    <row r="3205" spans="8:8">
      <c r="H3205" s="230"/>
    </row>
    <row r="3206" spans="8:8">
      <c r="H3206" s="230"/>
    </row>
    <row r="3207" spans="8:8">
      <c r="H3207" s="230"/>
    </row>
    <row r="3208" spans="8:8">
      <c r="H3208" s="230"/>
    </row>
    <row r="3209" spans="8:8">
      <c r="H3209" s="230"/>
    </row>
    <row r="3210" spans="8:8">
      <c r="H3210" s="230"/>
    </row>
    <row r="3211" spans="8:8">
      <c r="H3211" s="230"/>
    </row>
    <row r="3212" spans="8:8">
      <c r="H3212" s="230"/>
    </row>
    <row r="3213" spans="8:8">
      <c r="H3213" s="230"/>
    </row>
    <row r="3214" spans="8:8">
      <c r="H3214" s="230"/>
    </row>
    <row r="3215" spans="8:8">
      <c r="H3215" s="230"/>
    </row>
    <row r="3216" spans="8:8">
      <c r="H3216" s="230"/>
    </row>
    <row r="3217" spans="8:8">
      <c r="H3217" s="230"/>
    </row>
    <row r="3218" spans="8:8">
      <c r="H3218" s="230"/>
    </row>
    <row r="3219" spans="8:8">
      <c r="H3219" s="230"/>
    </row>
    <row r="3220" spans="8:8">
      <c r="H3220" s="230"/>
    </row>
    <row r="3221" spans="8:8">
      <c r="H3221" s="230"/>
    </row>
    <row r="3222" spans="8:8">
      <c r="H3222" s="230"/>
    </row>
    <row r="3223" spans="8:8">
      <c r="H3223" s="230"/>
    </row>
    <row r="3224" spans="8:8">
      <c r="H3224" s="230"/>
    </row>
    <row r="3225" spans="8:8">
      <c r="H3225" s="230"/>
    </row>
    <row r="3226" spans="8:8">
      <c r="H3226" s="230"/>
    </row>
    <row r="3227" spans="8:8">
      <c r="H3227" s="230"/>
    </row>
    <row r="3228" spans="8:8">
      <c r="H3228" s="230"/>
    </row>
    <row r="3229" spans="8:8">
      <c r="H3229" s="230"/>
    </row>
    <row r="3230" spans="8:8">
      <c r="H3230" s="230"/>
    </row>
    <row r="3231" spans="8:8">
      <c r="H3231" s="230"/>
    </row>
    <row r="3232" spans="8:8">
      <c r="H3232" s="230"/>
    </row>
    <row r="3233" spans="8:8">
      <c r="H3233" s="230"/>
    </row>
    <row r="3234" spans="8:8">
      <c r="H3234" s="230"/>
    </row>
    <row r="3235" spans="8:8">
      <c r="H3235" s="230"/>
    </row>
    <row r="3236" spans="8:8">
      <c r="H3236" s="230"/>
    </row>
    <row r="3237" spans="8:8">
      <c r="H3237" s="230"/>
    </row>
    <row r="3238" spans="8:8">
      <c r="H3238" s="230"/>
    </row>
    <row r="3239" spans="8:8">
      <c r="H3239" s="230"/>
    </row>
    <row r="3240" spans="8:8">
      <c r="H3240" s="230"/>
    </row>
    <row r="3241" spans="8:8">
      <c r="H3241" s="230"/>
    </row>
    <row r="3242" spans="8:8">
      <c r="H3242" s="230"/>
    </row>
    <row r="3243" spans="8:8">
      <c r="H3243" s="230"/>
    </row>
    <row r="3244" spans="8:8">
      <c r="H3244" s="230"/>
    </row>
    <row r="3245" spans="8:8">
      <c r="H3245" s="230"/>
    </row>
    <row r="3246" spans="8:8">
      <c r="H3246" s="230"/>
    </row>
    <row r="3247" spans="8:8">
      <c r="H3247" s="230"/>
    </row>
    <row r="3248" spans="8:8">
      <c r="H3248" s="230"/>
    </row>
    <row r="3249" spans="8:8">
      <c r="H3249" s="230"/>
    </row>
    <row r="3250" spans="8:8">
      <c r="H3250" s="230"/>
    </row>
    <row r="3251" spans="8:8">
      <c r="H3251" s="230"/>
    </row>
    <row r="3252" spans="8:8">
      <c r="H3252" s="230"/>
    </row>
    <row r="3253" spans="8:8">
      <c r="H3253" s="230"/>
    </row>
    <row r="3254" spans="8:8">
      <c r="H3254" s="230"/>
    </row>
    <row r="3255" spans="8:8">
      <c r="H3255" s="230"/>
    </row>
    <row r="3256" spans="8:8">
      <c r="H3256" s="230"/>
    </row>
    <row r="3257" spans="8:8">
      <c r="H3257" s="230"/>
    </row>
    <row r="3258" spans="8:8">
      <c r="H3258" s="230"/>
    </row>
    <row r="3259" spans="8:8">
      <c r="H3259" s="230"/>
    </row>
    <row r="3260" spans="8:8">
      <c r="H3260" s="230"/>
    </row>
    <row r="3261" spans="8:8">
      <c r="H3261" s="230"/>
    </row>
    <row r="3262" spans="8:8">
      <c r="H3262" s="230"/>
    </row>
    <row r="3263" spans="8:8">
      <c r="H3263" s="230"/>
    </row>
    <row r="3264" spans="8:8">
      <c r="H3264" s="230"/>
    </row>
    <row r="3265" spans="8:8">
      <c r="H3265" s="230"/>
    </row>
    <row r="3266" spans="8:8">
      <c r="H3266" s="230"/>
    </row>
    <row r="3267" spans="8:8">
      <c r="H3267" s="230"/>
    </row>
    <row r="3268" spans="8:8">
      <c r="H3268" s="230"/>
    </row>
    <row r="3269" spans="8:8">
      <c r="H3269" s="230"/>
    </row>
    <row r="3270" spans="8:8">
      <c r="H3270" s="230"/>
    </row>
    <row r="3271" spans="8:8">
      <c r="H3271" s="230"/>
    </row>
    <row r="3272" spans="8:8">
      <c r="H3272" s="230"/>
    </row>
    <row r="3273" spans="8:8">
      <c r="H3273" s="230"/>
    </row>
    <row r="3274" spans="8:8">
      <c r="H3274" s="230"/>
    </row>
    <row r="3275" spans="8:8">
      <c r="H3275" s="230"/>
    </row>
    <row r="3276" spans="8:8">
      <c r="H3276" s="230"/>
    </row>
    <row r="3277" spans="8:8">
      <c r="H3277" s="230"/>
    </row>
    <row r="3278" spans="8:8">
      <c r="H3278" s="230"/>
    </row>
    <row r="3279" spans="8:8">
      <c r="H3279" s="230"/>
    </row>
    <row r="3280" spans="8:8">
      <c r="H3280" s="230"/>
    </row>
    <row r="3281" spans="8:8">
      <c r="H3281" s="230"/>
    </row>
    <row r="3282" spans="8:8">
      <c r="H3282" s="230"/>
    </row>
    <row r="3283" spans="8:8">
      <c r="H3283" s="230"/>
    </row>
    <row r="3284" spans="8:8">
      <c r="H3284" s="230"/>
    </row>
    <row r="3285" spans="8:8">
      <c r="H3285" s="230"/>
    </row>
    <row r="3286" spans="8:8">
      <c r="H3286" s="230"/>
    </row>
    <row r="3287" spans="8:8">
      <c r="H3287" s="230"/>
    </row>
    <row r="3288" spans="8:8">
      <c r="H3288" s="230"/>
    </row>
    <row r="3289" spans="8:8">
      <c r="H3289" s="230"/>
    </row>
    <row r="3290" spans="8:8">
      <c r="H3290" s="230"/>
    </row>
    <row r="3291" spans="8:8">
      <c r="H3291" s="230"/>
    </row>
    <row r="3292" spans="8:8">
      <c r="H3292" s="230"/>
    </row>
    <row r="3293" spans="8:8">
      <c r="H3293" s="230"/>
    </row>
    <row r="3294" spans="8:8">
      <c r="H3294" s="230"/>
    </row>
    <row r="3295" spans="8:8">
      <c r="H3295" s="230"/>
    </row>
    <row r="3296" spans="8:8">
      <c r="H3296" s="230"/>
    </row>
    <row r="3297" spans="8:8">
      <c r="H3297" s="230"/>
    </row>
    <row r="3298" spans="8:8">
      <c r="H3298" s="230"/>
    </row>
    <row r="3299" spans="8:8">
      <c r="H3299" s="230"/>
    </row>
    <row r="3300" spans="8:8">
      <c r="H3300" s="230"/>
    </row>
    <row r="3301" spans="8:8">
      <c r="H3301" s="230"/>
    </row>
    <row r="3302" spans="8:8">
      <c r="H3302" s="230"/>
    </row>
    <row r="3303" spans="8:8">
      <c r="H3303" s="230"/>
    </row>
    <row r="3304" spans="8:8">
      <c r="H3304" s="230"/>
    </row>
    <row r="3305" spans="8:8">
      <c r="H3305" s="230"/>
    </row>
    <row r="3306" spans="8:8">
      <c r="H3306" s="230"/>
    </row>
    <row r="3307" spans="8:8">
      <c r="H3307" s="230"/>
    </row>
    <row r="3308" spans="8:8">
      <c r="H3308" s="230"/>
    </row>
    <row r="3309" spans="8:8">
      <c r="H3309" s="230"/>
    </row>
    <row r="3310" spans="8:8">
      <c r="H3310" s="230"/>
    </row>
    <row r="3311" spans="8:8">
      <c r="H3311" s="230"/>
    </row>
    <row r="3312" spans="8:8">
      <c r="H3312" s="230"/>
    </row>
    <row r="3313" spans="8:8">
      <c r="H3313" s="230"/>
    </row>
    <row r="3314" spans="8:8">
      <c r="H3314" s="230"/>
    </row>
    <row r="3315" spans="8:8">
      <c r="H3315" s="230"/>
    </row>
    <row r="3316" spans="8:8">
      <c r="H3316" s="230"/>
    </row>
    <row r="3317" spans="8:8">
      <c r="H3317" s="230"/>
    </row>
    <row r="3318" spans="8:8">
      <c r="H3318" s="230"/>
    </row>
    <row r="3319" spans="8:8">
      <c r="H3319" s="230"/>
    </row>
    <row r="3320" spans="8:8">
      <c r="H3320" s="230"/>
    </row>
    <row r="3321" spans="8:8">
      <c r="H3321" s="230"/>
    </row>
    <row r="3322" spans="8:8">
      <c r="H3322" s="230"/>
    </row>
    <row r="3323" spans="8:8">
      <c r="H3323" s="230"/>
    </row>
    <row r="3324" spans="8:8">
      <c r="H3324" s="230"/>
    </row>
    <row r="3325" spans="8:8">
      <c r="H3325" s="230"/>
    </row>
    <row r="3326" spans="8:8">
      <c r="H3326" s="230"/>
    </row>
    <row r="3327" spans="8:8">
      <c r="H3327" s="230"/>
    </row>
    <row r="3328" spans="8:8">
      <c r="H3328" s="230"/>
    </row>
    <row r="3329" spans="8:8">
      <c r="H3329" s="230"/>
    </row>
    <row r="3330" spans="8:8">
      <c r="H3330" s="230"/>
    </row>
    <row r="3331" spans="8:8">
      <c r="H3331" s="230"/>
    </row>
    <row r="3332" spans="8:8">
      <c r="H3332" s="230"/>
    </row>
    <row r="3333" spans="8:8">
      <c r="H3333" s="230"/>
    </row>
    <row r="3334" spans="8:8">
      <c r="H3334" s="230"/>
    </row>
    <row r="3335" spans="8:8">
      <c r="H3335" s="230"/>
    </row>
    <row r="3336" spans="8:8">
      <c r="H3336" s="230"/>
    </row>
    <row r="3337" spans="8:8">
      <c r="H3337" s="230"/>
    </row>
    <row r="3338" spans="8:8">
      <c r="H3338" s="230"/>
    </row>
    <row r="3339" spans="8:8">
      <c r="H3339" s="230"/>
    </row>
    <row r="3340" spans="8:8">
      <c r="H3340" s="230"/>
    </row>
    <row r="3341" spans="8:8">
      <c r="H3341" s="230"/>
    </row>
    <row r="3342" spans="8:8">
      <c r="H3342" s="230"/>
    </row>
    <row r="3343" spans="8:8">
      <c r="H3343" s="230"/>
    </row>
    <row r="3344" spans="8:8">
      <c r="H3344" s="230"/>
    </row>
    <row r="3345" spans="8:8">
      <c r="H3345" s="230"/>
    </row>
    <row r="3346" spans="8:8">
      <c r="H3346" s="230"/>
    </row>
    <row r="3347" spans="8:8">
      <c r="H3347" s="230"/>
    </row>
    <row r="3348" spans="8:8">
      <c r="H3348" s="230"/>
    </row>
    <row r="3349" spans="8:8">
      <c r="H3349" s="230"/>
    </row>
    <row r="3350" spans="8:8">
      <c r="H3350" s="230"/>
    </row>
    <row r="3351" spans="8:8">
      <c r="H3351" s="230"/>
    </row>
    <row r="3352" spans="8:8">
      <c r="H3352" s="230"/>
    </row>
    <row r="3353" spans="8:8">
      <c r="H3353" s="230"/>
    </row>
    <row r="3354" spans="8:8">
      <c r="H3354" s="230"/>
    </row>
    <row r="3355" spans="8:8">
      <c r="H3355" s="230"/>
    </row>
    <row r="3356" spans="8:8">
      <c r="H3356" s="230"/>
    </row>
    <row r="3357" spans="8:8">
      <c r="H3357" s="230"/>
    </row>
    <row r="3358" spans="8:8">
      <c r="H3358" s="230"/>
    </row>
    <row r="3359" spans="8:8">
      <c r="H3359" s="230"/>
    </row>
    <row r="3360" spans="8:8">
      <c r="H3360" s="230"/>
    </row>
    <row r="3361" spans="8:8">
      <c r="H3361" s="230"/>
    </row>
    <row r="3362" spans="8:8">
      <c r="H3362" s="230"/>
    </row>
    <row r="3363" spans="8:8">
      <c r="H3363" s="230"/>
    </row>
    <row r="3364" spans="8:8">
      <c r="H3364" s="230"/>
    </row>
    <row r="3365" spans="8:8">
      <c r="H3365" s="230"/>
    </row>
    <row r="3366" spans="8:8">
      <c r="H3366" s="230"/>
    </row>
    <row r="3367" spans="8:8">
      <c r="H3367" s="230"/>
    </row>
    <row r="3368" spans="8:8">
      <c r="H3368" s="230"/>
    </row>
    <row r="3369" spans="8:8">
      <c r="H3369" s="230"/>
    </row>
    <row r="3370" spans="8:8">
      <c r="H3370" s="230"/>
    </row>
    <row r="3371" spans="8:8">
      <c r="H3371" s="230"/>
    </row>
    <row r="3372" spans="8:8">
      <c r="H3372" s="230"/>
    </row>
    <row r="3373" spans="8:8">
      <c r="H3373" s="230"/>
    </row>
    <row r="3374" spans="8:8">
      <c r="H3374" s="230"/>
    </row>
    <row r="3375" spans="8:8">
      <c r="H3375" s="230"/>
    </row>
    <row r="3376" spans="8:8">
      <c r="H3376" s="230"/>
    </row>
    <row r="3377" spans="8:8">
      <c r="H3377" s="230"/>
    </row>
    <row r="3378" spans="8:8">
      <c r="H3378" s="230"/>
    </row>
    <row r="3379" spans="8:8">
      <c r="H3379" s="230"/>
    </row>
    <row r="3380" spans="8:8">
      <c r="H3380" s="230"/>
    </row>
    <row r="3381" spans="8:8">
      <c r="H3381" s="230"/>
    </row>
    <row r="3382" spans="8:8">
      <c r="H3382" s="230"/>
    </row>
    <row r="3383" spans="8:8">
      <c r="H3383" s="230"/>
    </row>
    <row r="3384" spans="8:8">
      <c r="H3384" s="230"/>
    </row>
    <row r="3385" spans="8:8">
      <c r="H3385" s="230"/>
    </row>
    <row r="3386" spans="8:8">
      <c r="H3386" s="230"/>
    </row>
    <row r="3387" spans="8:8">
      <c r="H3387" s="230"/>
    </row>
    <row r="3388" spans="8:8">
      <c r="H3388" s="230"/>
    </row>
    <row r="3389" spans="8:8">
      <c r="H3389" s="230"/>
    </row>
    <row r="3390" spans="8:8">
      <c r="H3390" s="230"/>
    </row>
    <row r="3391" spans="8:8">
      <c r="H3391" s="230"/>
    </row>
    <row r="3392" spans="8:8">
      <c r="H3392" s="230"/>
    </row>
    <row r="3393" spans="8:8">
      <c r="H3393" s="230"/>
    </row>
    <row r="3394" spans="8:8">
      <c r="H3394" s="230"/>
    </row>
    <row r="3395" spans="8:8">
      <c r="H3395" s="230"/>
    </row>
    <row r="3396" spans="8:8">
      <c r="H3396" s="230"/>
    </row>
    <row r="3397" spans="8:8">
      <c r="H3397" s="230"/>
    </row>
    <row r="3398" spans="8:8">
      <c r="H3398" s="230"/>
    </row>
    <row r="3399" spans="8:8">
      <c r="H3399" s="230"/>
    </row>
    <row r="3400" spans="8:8">
      <c r="H3400" s="230"/>
    </row>
    <row r="3401" spans="8:8">
      <c r="H3401" s="230"/>
    </row>
    <row r="3402" spans="8:8">
      <c r="H3402" s="230"/>
    </row>
    <row r="3403" spans="8:8">
      <c r="H3403" s="230"/>
    </row>
    <row r="3404" spans="8:8">
      <c r="H3404" s="230"/>
    </row>
    <row r="3405" spans="8:8">
      <c r="H3405" s="230"/>
    </row>
    <row r="3406" spans="8:8">
      <c r="H3406" s="230"/>
    </row>
    <row r="3407" spans="8:8">
      <c r="H3407" s="230"/>
    </row>
    <row r="3408" spans="8:8">
      <c r="H3408" s="230"/>
    </row>
    <row r="3409" spans="8:8">
      <c r="H3409" s="230"/>
    </row>
    <row r="3410" spans="8:8">
      <c r="H3410" s="230"/>
    </row>
    <row r="3411" spans="8:8">
      <c r="H3411" s="230"/>
    </row>
    <row r="3412" spans="8:8">
      <c r="H3412" s="230"/>
    </row>
    <row r="3413" spans="8:8">
      <c r="H3413" s="230"/>
    </row>
    <row r="3414" spans="8:8">
      <c r="H3414" s="230"/>
    </row>
    <row r="3415" spans="8:8">
      <c r="H3415" s="230"/>
    </row>
    <row r="3416" spans="8:8">
      <c r="H3416" s="230"/>
    </row>
    <row r="3417" spans="8:8">
      <c r="H3417" s="230"/>
    </row>
    <row r="3418" spans="8:8">
      <c r="H3418" s="230"/>
    </row>
    <row r="3419" spans="8:8">
      <c r="H3419" s="230"/>
    </row>
    <row r="3420" spans="8:8">
      <c r="H3420" s="230"/>
    </row>
    <row r="3421" spans="8:8">
      <c r="H3421" s="230"/>
    </row>
    <row r="3422" spans="8:8">
      <c r="H3422" s="230"/>
    </row>
    <row r="3423" spans="8:8">
      <c r="H3423" s="230"/>
    </row>
    <row r="3424" spans="8:8">
      <c r="H3424" s="230"/>
    </row>
    <row r="3425" spans="8:8">
      <c r="H3425" s="230"/>
    </row>
    <row r="3426" spans="8:8">
      <c r="H3426" s="230"/>
    </row>
    <row r="3427" spans="8:8">
      <c r="H3427" s="230"/>
    </row>
    <row r="3428" spans="8:8">
      <c r="H3428" s="230"/>
    </row>
    <row r="3429" spans="8:8">
      <c r="H3429" s="230"/>
    </row>
    <row r="3430" spans="8:8">
      <c r="H3430" s="230"/>
    </row>
    <row r="3431" spans="8:8">
      <c r="H3431" s="230"/>
    </row>
    <row r="3432" spans="8:8">
      <c r="H3432" s="230"/>
    </row>
    <row r="3433" spans="8:8">
      <c r="H3433" s="230"/>
    </row>
    <row r="3434" spans="8:8">
      <c r="H3434" s="230"/>
    </row>
    <row r="3435" spans="8:8">
      <c r="H3435" s="230"/>
    </row>
    <row r="3436" spans="8:8">
      <c r="H3436" s="230"/>
    </row>
    <row r="3437" spans="8:8">
      <c r="H3437" s="230"/>
    </row>
    <row r="3438" spans="8:8">
      <c r="H3438" s="230"/>
    </row>
    <row r="3439" spans="8:8">
      <c r="H3439" s="230"/>
    </row>
    <row r="3440" spans="8:8">
      <c r="H3440" s="230"/>
    </row>
    <row r="3441" spans="8:8">
      <c r="H3441" s="230"/>
    </row>
    <row r="3442" spans="8:8">
      <c r="H3442" s="230"/>
    </row>
    <row r="3443" spans="8:8">
      <c r="H3443" s="230"/>
    </row>
    <row r="3444" spans="8:8">
      <c r="H3444" s="230"/>
    </row>
    <row r="3445" spans="8:8">
      <c r="H3445" s="230"/>
    </row>
    <row r="3446" spans="8:8">
      <c r="H3446" s="230"/>
    </row>
    <row r="3447" spans="8:8">
      <c r="H3447" s="230"/>
    </row>
    <row r="3448" spans="8:8">
      <c r="H3448" s="230"/>
    </row>
    <row r="3449" spans="8:8">
      <c r="H3449" s="230"/>
    </row>
    <row r="3450" spans="8:8">
      <c r="H3450" s="230"/>
    </row>
    <row r="3451" spans="8:8">
      <c r="H3451" s="230"/>
    </row>
    <row r="3452" spans="8:8">
      <c r="H3452" s="230"/>
    </row>
    <row r="3453" spans="8:8">
      <c r="H3453" s="230"/>
    </row>
    <row r="3454" spans="8:8">
      <c r="H3454" s="230"/>
    </row>
    <row r="3455" spans="8:8">
      <c r="H3455" s="230"/>
    </row>
    <row r="3456" spans="8:8">
      <c r="H3456" s="230"/>
    </row>
    <row r="3457" spans="8:8">
      <c r="H3457" s="230"/>
    </row>
    <row r="3458" spans="8:8">
      <c r="H3458" s="230"/>
    </row>
    <row r="3459" spans="8:8">
      <c r="H3459" s="230"/>
    </row>
    <row r="3460" spans="8:8">
      <c r="H3460" s="230"/>
    </row>
    <row r="3461" spans="8:8">
      <c r="H3461" s="230"/>
    </row>
    <row r="3462" spans="8:8">
      <c r="H3462" s="230"/>
    </row>
    <row r="3463" spans="8:8">
      <c r="H3463" s="230"/>
    </row>
    <row r="3464" spans="8:8">
      <c r="H3464" s="230"/>
    </row>
    <row r="3465" spans="8:8">
      <c r="H3465" s="230"/>
    </row>
    <row r="3466" spans="8:8">
      <c r="H3466" s="230"/>
    </row>
    <row r="3467" spans="8:8">
      <c r="H3467" s="230"/>
    </row>
    <row r="3468" spans="8:8">
      <c r="H3468" s="230"/>
    </row>
    <row r="3469" spans="8:8">
      <c r="H3469" s="230"/>
    </row>
    <row r="3470" spans="8:8">
      <c r="H3470" s="230"/>
    </row>
    <row r="3471" spans="8:8">
      <c r="H3471" s="230"/>
    </row>
    <row r="3472" spans="8:8">
      <c r="H3472" s="230"/>
    </row>
    <row r="3473" spans="8:8">
      <c r="H3473" s="230"/>
    </row>
    <row r="3474" spans="8:8">
      <c r="H3474" s="230"/>
    </row>
    <row r="3475" spans="8:8">
      <c r="H3475" s="230"/>
    </row>
    <row r="3476" spans="8:8">
      <c r="H3476" s="230"/>
    </row>
    <row r="3477" spans="8:8">
      <c r="H3477" s="230"/>
    </row>
    <row r="3478" spans="8:8">
      <c r="H3478" s="230"/>
    </row>
    <row r="3479" spans="8:8">
      <c r="H3479" s="230"/>
    </row>
    <row r="3480" spans="8:8">
      <c r="H3480" s="230"/>
    </row>
    <row r="3481" spans="8:8">
      <c r="H3481" s="230"/>
    </row>
    <row r="3482" spans="8:8">
      <c r="H3482" s="230"/>
    </row>
    <row r="3483" spans="8:8">
      <c r="H3483" s="230"/>
    </row>
    <row r="3484" spans="8:8">
      <c r="H3484" s="230"/>
    </row>
    <row r="3485" spans="8:8">
      <c r="H3485" s="230"/>
    </row>
    <row r="3486" spans="8:8">
      <c r="H3486" s="230"/>
    </row>
    <row r="3487" spans="8:8">
      <c r="H3487" s="230"/>
    </row>
    <row r="3488" spans="8:8">
      <c r="H3488" s="230"/>
    </row>
    <row r="3489" spans="8:8">
      <c r="H3489" s="230"/>
    </row>
    <row r="3490" spans="8:8">
      <c r="H3490" s="230"/>
    </row>
    <row r="3491" spans="8:8">
      <c r="H3491" s="230"/>
    </row>
    <row r="3492" spans="8:8">
      <c r="H3492" s="230"/>
    </row>
    <row r="3493" spans="8:8">
      <c r="H3493" s="230"/>
    </row>
    <row r="3494" spans="8:8">
      <c r="H3494" s="230"/>
    </row>
    <row r="3495" spans="8:8">
      <c r="H3495" s="230"/>
    </row>
    <row r="3496" spans="8:8">
      <c r="H3496" s="230"/>
    </row>
    <row r="3497" spans="8:8">
      <c r="H3497" s="230"/>
    </row>
    <row r="3498" spans="8:8">
      <c r="H3498" s="230"/>
    </row>
    <row r="3499" spans="8:8">
      <c r="H3499" s="230"/>
    </row>
    <row r="3500" spans="8:8">
      <c r="H3500" s="230"/>
    </row>
    <row r="3501" spans="8:8">
      <c r="H3501" s="230"/>
    </row>
    <row r="3502" spans="8:8">
      <c r="H3502" s="230"/>
    </row>
    <row r="3503" spans="8:8">
      <c r="H3503" s="230"/>
    </row>
    <row r="3504" spans="8:8">
      <c r="H3504" s="230"/>
    </row>
    <row r="3505" spans="8:8">
      <c r="H3505" s="230"/>
    </row>
    <row r="3506" spans="8:8">
      <c r="H3506" s="230"/>
    </row>
    <row r="3507" spans="8:8">
      <c r="H3507" s="230"/>
    </row>
    <row r="3508" spans="8:8">
      <c r="H3508" s="230"/>
    </row>
    <row r="3509" spans="8:8">
      <c r="H3509" s="230"/>
    </row>
    <row r="3510" spans="8:8">
      <c r="H3510" s="230"/>
    </row>
    <row r="3511" spans="8:8">
      <c r="H3511" s="230"/>
    </row>
    <row r="3512" spans="8:8">
      <c r="H3512" s="230"/>
    </row>
    <row r="3513" spans="8:8">
      <c r="H3513" s="230"/>
    </row>
    <row r="3514" spans="8:8">
      <c r="H3514" s="230"/>
    </row>
    <row r="3515" spans="8:8">
      <c r="H3515" s="230"/>
    </row>
    <row r="3516" spans="8:8">
      <c r="H3516" s="230"/>
    </row>
    <row r="3517" spans="8:8">
      <c r="H3517" s="230"/>
    </row>
    <row r="3518" spans="8:8">
      <c r="H3518" s="230"/>
    </row>
    <row r="3519" spans="8:8">
      <c r="H3519" s="230"/>
    </row>
    <row r="3520" spans="8:8">
      <c r="H3520" s="230"/>
    </row>
    <row r="3521" spans="8:8">
      <c r="H3521" s="230"/>
    </row>
    <row r="3522" spans="8:8">
      <c r="H3522" s="230"/>
    </row>
    <row r="3523" spans="8:8">
      <c r="H3523" s="230"/>
    </row>
    <row r="3524" spans="8:8">
      <c r="H3524" s="230"/>
    </row>
    <row r="3525" spans="8:8">
      <c r="H3525" s="230"/>
    </row>
    <row r="3526" spans="8:8">
      <c r="H3526" s="230"/>
    </row>
    <row r="3527" spans="8:8">
      <c r="H3527" s="230"/>
    </row>
    <row r="3528" spans="8:8">
      <c r="H3528" s="230"/>
    </row>
    <row r="3529" spans="8:8">
      <c r="H3529" s="230"/>
    </row>
    <row r="3530" spans="8:8">
      <c r="H3530" s="230"/>
    </row>
    <row r="3531" spans="8:8">
      <c r="H3531" s="230"/>
    </row>
    <row r="3532" spans="8:8">
      <c r="H3532" s="230"/>
    </row>
    <row r="3533" spans="8:8">
      <c r="H3533" s="230"/>
    </row>
    <row r="3534" spans="8:8">
      <c r="H3534" s="230"/>
    </row>
    <row r="3535" spans="8:8">
      <c r="H3535" s="230"/>
    </row>
    <row r="3536" spans="8:8">
      <c r="H3536" s="230"/>
    </row>
    <row r="3537" spans="8:8">
      <c r="H3537" s="230"/>
    </row>
    <row r="3538" spans="8:8">
      <c r="H3538" s="230"/>
    </row>
    <row r="3539" spans="8:8">
      <c r="H3539" s="230"/>
    </row>
    <row r="3540" spans="8:8">
      <c r="H3540" s="230"/>
    </row>
    <row r="3541" spans="8:8">
      <c r="H3541" s="230"/>
    </row>
    <row r="3542" spans="8:8">
      <c r="H3542" s="230"/>
    </row>
    <row r="3543" spans="8:8">
      <c r="H3543" s="230"/>
    </row>
    <row r="3544" spans="8:8">
      <c r="H3544" s="230"/>
    </row>
    <row r="3545" spans="8:8">
      <c r="H3545" s="230"/>
    </row>
    <row r="3546" spans="8:8">
      <c r="H3546" s="230"/>
    </row>
    <row r="3547" spans="8:8">
      <c r="H3547" s="230"/>
    </row>
    <row r="3548" spans="8:8">
      <c r="H3548" s="230"/>
    </row>
    <row r="3549" spans="8:8">
      <c r="H3549" s="230"/>
    </row>
    <row r="3550" spans="8:8">
      <c r="H3550" s="230"/>
    </row>
    <row r="3551" spans="8:8">
      <c r="H3551" s="230"/>
    </row>
    <row r="3552" spans="8:8">
      <c r="H3552" s="230"/>
    </row>
    <row r="3553" spans="8:8">
      <c r="H3553" s="230"/>
    </row>
    <row r="3554" spans="8:8">
      <c r="H3554" s="230"/>
    </row>
    <row r="3555" spans="8:8">
      <c r="H3555" s="230"/>
    </row>
    <row r="3556" spans="8:8">
      <c r="H3556" s="230"/>
    </row>
    <row r="3557" spans="8:8">
      <c r="H3557" s="230"/>
    </row>
    <row r="3558" spans="8:8">
      <c r="H3558" s="230"/>
    </row>
    <row r="3559" spans="8:8">
      <c r="H3559" s="230"/>
    </row>
    <row r="3560" spans="8:8">
      <c r="H3560" s="230"/>
    </row>
    <row r="3561" spans="8:8">
      <c r="H3561" s="230"/>
    </row>
    <row r="3562" spans="8:8">
      <c r="H3562" s="230"/>
    </row>
    <row r="3563" spans="8:8">
      <c r="H3563" s="230"/>
    </row>
    <row r="3564" spans="8:8">
      <c r="H3564" s="230"/>
    </row>
    <row r="3565" spans="8:8">
      <c r="H3565" s="230"/>
    </row>
    <row r="3566" spans="8:8">
      <c r="H3566" s="230"/>
    </row>
    <row r="3567" spans="8:8">
      <c r="H3567" s="230"/>
    </row>
    <row r="3568" spans="8:8">
      <c r="H3568" s="230"/>
    </row>
    <row r="3569" spans="8:8">
      <c r="H3569" s="230"/>
    </row>
    <row r="3570" spans="8:8">
      <c r="H3570" s="230"/>
    </row>
    <row r="3571" spans="8:8">
      <c r="H3571" s="230"/>
    </row>
    <row r="3572" spans="8:8">
      <c r="H3572" s="230"/>
    </row>
    <row r="3573" spans="8:8">
      <c r="H3573" s="230"/>
    </row>
    <row r="3574" spans="8:8">
      <c r="H3574" s="230"/>
    </row>
    <row r="3575" spans="8:8">
      <c r="H3575" s="230"/>
    </row>
    <row r="3576" spans="8:8">
      <c r="H3576" s="230"/>
    </row>
    <row r="3577" spans="8:8">
      <c r="H3577" s="230"/>
    </row>
    <row r="3578" spans="8:8">
      <c r="H3578" s="230"/>
    </row>
    <row r="3579" spans="8:8">
      <c r="H3579" s="230"/>
    </row>
    <row r="3580" spans="8:8">
      <c r="H3580" s="230"/>
    </row>
    <row r="3581" spans="8:8">
      <c r="H3581" s="230"/>
    </row>
    <row r="3582" spans="8:8">
      <c r="H3582" s="230"/>
    </row>
    <row r="3583" spans="8:8">
      <c r="H3583" s="230"/>
    </row>
    <row r="3584" spans="8:8">
      <c r="H3584" s="230"/>
    </row>
    <row r="3585" spans="8:8">
      <c r="H3585" s="230"/>
    </row>
    <row r="3586" spans="8:8">
      <c r="H3586" s="230"/>
    </row>
    <row r="3587" spans="8:8">
      <c r="H3587" s="230"/>
    </row>
    <row r="3588" spans="8:8">
      <c r="H3588" s="230"/>
    </row>
    <row r="3589" spans="8:8">
      <c r="H3589" s="230"/>
    </row>
    <row r="3590" spans="8:8">
      <c r="H3590" s="230"/>
    </row>
    <row r="3591" spans="8:8">
      <c r="H3591" s="230"/>
    </row>
    <row r="3592" spans="8:8">
      <c r="H3592" s="230"/>
    </row>
    <row r="3593" spans="8:8">
      <c r="H3593" s="230"/>
    </row>
    <row r="3594" spans="8:8">
      <c r="H3594" s="230"/>
    </row>
    <row r="3595" spans="8:8">
      <c r="H3595" s="230"/>
    </row>
    <row r="3596" spans="8:8">
      <c r="H3596" s="230"/>
    </row>
    <row r="3597" spans="8:8">
      <c r="H3597" s="230"/>
    </row>
    <row r="3598" spans="8:8">
      <c r="H3598" s="230"/>
    </row>
    <row r="3599" spans="8:8">
      <c r="H3599" s="230"/>
    </row>
    <row r="3600" spans="8:8">
      <c r="H3600" s="230"/>
    </row>
    <row r="3601" spans="8:8">
      <c r="H3601" s="230"/>
    </row>
    <row r="3602" spans="8:8">
      <c r="H3602" s="230"/>
    </row>
    <row r="3603" spans="8:8">
      <c r="H3603" s="230"/>
    </row>
    <row r="3604" spans="8:8">
      <c r="H3604" s="230"/>
    </row>
    <row r="3605" spans="8:8">
      <c r="H3605" s="230"/>
    </row>
    <row r="3606" spans="8:8">
      <c r="H3606" s="230"/>
    </row>
    <row r="3607" spans="8:8">
      <c r="H3607" s="230"/>
    </row>
    <row r="3608" spans="8:8">
      <c r="H3608" s="230"/>
    </row>
    <row r="3609" spans="8:8">
      <c r="H3609" s="230"/>
    </row>
    <row r="3610" spans="8:8">
      <c r="H3610" s="230"/>
    </row>
    <row r="3611" spans="8:8">
      <c r="H3611" s="230"/>
    </row>
    <row r="3612" spans="8:8">
      <c r="H3612" s="230"/>
    </row>
    <row r="3613" spans="8:8">
      <c r="H3613" s="230"/>
    </row>
    <row r="3614" spans="8:8">
      <c r="H3614" s="230"/>
    </row>
    <row r="3615" spans="8:8">
      <c r="H3615" s="230"/>
    </row>
    <row r="3616" spans="8:8">
      <c r="H3616" s="230"/>
    </row>
    <row r="3617" spans="8:8">
      <c r="H3617" s="230"/>
    </row>
    <row r="3618" spans="8:8">
      <c r="H3618" s="230"/>
    </row>
    <row r="3619" spans="8:8">
      <c r="H3619" s="230"/>
    </row>
    <row r="3620" spans="8:8">
      <c r="H3620" s="230"/>
    </row>
    <row r="3621" spans="8:8">
      <c r="H3621" s="230"/>
    </row>
    <row r="3622" spans="8:8">
      <c r="H3622" s="230"/>
    </row>
    <row r="3623" spans="8:8">
      <c r="H3623" s="230"/>
    </row>
    <row r="3624" spans="8:8">
      <c r="H3624" s="230"/>
    </row>
    <row r="3625" spans="8:8">
      <c r="H3625" s="230"/>
    </row>
    <row r="3626" spans="8:8">
      <c r="H3626" s="230"/>
    </row>
    <row r="3627" spans="8:8">
      <c r="H3627" s="230"/>
    </row>
    <row r="3628" spans="8:8">
      <c r="H3628" s="230"/>
    </row>
    <row r="3629" spans="8:8">
      <c r="H3629" s="230"/>
    </row>
    <row r="3630" spans="8:8">
      <c r="H3630" s="230"/>
    </row>
    <row r="3631" spans="8:8">
      <c r="H3631" s="230"/>
    </row>
    <row r="3632" spans="8:8">
      <c r="H3632" s="230"/>
    </row>
    <row r="3633" spans="8:8">
      <c r="H3633" s="230"/>
    </row>
    <row r="3634" spans="8:8">
      <c r="H3634" s="230"/>
    </row>
    <row r="3635" spans="8:8">
      <c r="H3635" s="230"/>
    </row>
    <row r="3636" spans="8:8">
      <c r="H3636" s="230"/>
    </row>
    <row r="3637" spans="8:8">
      <c r="H3637" s="230"/>
    </row>
    <row r="3638" spans="8:8">
      <c r="H3638" s="230"/>
    </row>
    <row r="3639" spans="8:8">
      <c r="H3639" s="230"/>
    </row>
    <row r="3640" spans="8:8">
      <c r="H3640" s="230"/>
    </row>
    <row r="3641" spans="8:8">
      <c r="H3641" s="230"/>
    </row>
    <row r="3642" spans="8:8">
      <c r="H3642" s="230"/>
    </row>
    <row r="3643" spans="8:8">
      <c r="H3643" s="230"/>
    </row>
    <row r="3644" spans="8:8">
      <c r="H3644" s="230"/>
    </row>
    <row r="3645" spans="8:8">
      <c r="H3645" s="230"/>
    </row>
    <row r="3646" spans="8:8">
      <c r="H3646" s="230"/>
    </row>
    <row r="3647" spans="8:8">
      <c r="H3647" s="230"/>
    </row>
    <row r="3648" spans="8:8">
      <c r="H3648" s="230"/>
    </row>
    <row r="3649" spans="8:8">
      <c r="H3649" s="230"/>
    </row>
    <row r="3650" spans="8:8">
      <c r="H3650" s="230"/>
    </row>
    <row r="3651" spans="8:8">
      <c r="H3651" s="230"/>
    </row>
    <row r="3652" spans="8:8">
      <c r="H3652" s="230"/>
    </row>
    <row r="3653" spans="8:8">
      <c r="H3653" s="230"/>
    </row>
    <row r="3654" spans="8:8">
      <c r="H3654" s="230"/>
    </row>
    <row r="3655" spans="8:8">
      <c r="H3655" s="230"/>
    </row>
    <row r="3656" spans="8:8">
      <c r="H3656" s="230"/>
    </row>
    <row r="3657" spans="8:8">
      <c r="H3657" s="230"/>
    </row>
    <row r="3658" spans="8:8">
      <c r="H3658" s="230"/>
    </row>
    <row r="3659" spans="8:8">
      <c r="H3659" s="230"/>
    </row>
    <row r="3660" spans="8:8">
      <c r="H3660" s="230"/>
    </row>
    <row r="3661" spans="8:8">
      <c r="H3661" s="230"/>
    </row>
    <row r="3662" spans="8:8">
      <c r="H3662" s="230"/>
    </row>
    <row r="3663" spans="8:8">
      <c r="H3663" s="230"/>
    </row>
    <row r="3664" spans="8:8">
      <c r="H3664" s="230"/>
    </row>
    <row r="3665" spans="8:8">
      <c r="H3665" s="230"/>
    </row>
    <row r="3666" spans="8:8">
      <c r="H3666" s="230"/>
    </row>
    <row r="3667" spans="8:8">
      <c r="H3667" s="230"/>
    </row>
    <row r="3668" spans="8:8">
      <c r="H3668" s="230"/>
    </row>
    <row r="3669" spans="8:8">
      <c r="H3669" s="230"/>
    </row>
    <row r="3670" spans="8:8">
      <c r="H3670" s="230"/>
    </row>
    <row r="3671" spans="8:8">
      <c r="H3671" s="230"/>
    </row>
    <row r="3672" spans="8:8">
      <c r="H3672" s="230"/>
    </row>
    <row r="3673" spans="8:8">
      <c r="H3673" s="230"/>
    </row>
    <row r="3674" spans="8:8">
      <c r="H3674" s="230"/>
    </row>
    <row r="3675" spans="8:8">
      <c r="H3675" s="230"/>
    </row>
    <row r="3676" spans="8:8">
      <c r="H3676" s="230"/>
    </row>
    <row r="3677" spans="8:8">
      <c r="H3677" s="230"/>
    </row>
    <row r="3678" spans="8:8">
      <c r="H3678" s="230"/>
    </row>
    <row r="3679" spans="8:8">
      <c r="H3679" s="230"/>
    </row>
    <row r="3680" spans="8:8">
      <c r="H3680" s="230"/>
    </row>
    <row r="3681" spans="8:8">
      <c r="H3681" s="230"/>
    </row>
    <row r="3682" spans="8:8">
      <c r="H3682" s="230"/>
    </row>
    <row r="3683" spans="8:8">
      <c r="H3683" s="230"/>
    </row>
    <row r="3684" spans="8:8">
      <c r="H3684" s="230"/>
    </row>
    <row r="3685" spans="8:8">
      <c r="H3685" s="230"/>
    </row>
    <row r="3686" spans="8:8">
      <c r="H3686" s="230"/>
    </row>
    <row r="3687" spans="8:8">
      <c r="H3687" s="230"/>
    </row>
    <row r="3688" spans="8:8">
      <c r="H3688" s="230"/>
    </row>
    <row r="3689" spans="8:8">
      <c r="H3689" s="230"/>
    </row>
    <row r="3690" spans="8:8">
      <c r="H3690" s="230"/>
    </row>
    <row r="3691" spans="8:8">
      <c r="H3691" s="230"/>
    </row>
    <row r="3692" spans="8:8">
      <c r="H3692" s="230"/>
    </row>
    <row r="3693" spans="8:8">
      <c r="H3693" s="230"/>
    </row>
    <row r="3694" spans="8:8">
      <c r="H3694" s="230"/>
    </row>
    <row r="3695" spans="8:8">
      <c r="H3695" s="230"/>
    </row>
    <row r="3696" spans="8:8">
      <c r="H3696" s="230"/>
    </row>
    <row r="3697" spans="8:8">
      <c r="H3697" s="230"/>
    </row>
    <row r="3698" spans="8:8">
      <c r="H3698" s="230"/>
    </row>
    <row r="3699" spans="8:8">
      <c r="H3699" s="230"/>
    </row>
    <row r="3700" spans="8:8">
      <c r="H3700" s="230"/>
    </row>
    <row r="3701" spans="8:8">
      <c r="H3701" s="230"/>
    </row>
    <row r="3702" spans="8:8">
      <c r="H3702" s="230"/>
    </row>
    <row r="3703" spans="8:8">
      <c r="H3703" s="230"/>
    </row>
    <row r="3704" spans="8:8">
      <c r="H3704" s="230"/>
    </row>
    <row r="3705" spans="8:8">
      <c r="H3705" s="230"/>
    </row>
    <row r="3706" spans="8:8">
      <c r="H3706" s="230"/>
    </row>
    <row r="3707" spans="8:8">
      <c r="H3707" s="230"/>
    </row>
  </sheetData>
  <mergeCells count="5">
    <mergeCell ref="A2:M2"/>
    <mergeCell ref="A3:M3"/>
    <mergeCell ref="A4:M4"/>
    <mergeCell ref="B7:M7"/>
    <mergeCell ref="A15:M15"/>
  </mergeCells>
  <printOptions horizontalCentered="1"/>
  <pageMargins left="0.59055118110236227" right="0.59055118110236227" top="0.59055118110236227" bottom="0.39370078740157483" header="0.31496062992125984" footer="0.31496062992125984"/>
  <pageSetup paperSize="9" scale="9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R62"/>
  <sheetViews>
    <sheetView showGridLines="0" zoomScaleNormal="100" workbookViewId="0">
      <selection activeCell="E22" sqref="E22"/>
    </sheetView>
  </sheetViews>
  <sheetFormatPr defaultRowHeight="15.05"/>
  <cols>
    <col min="1" max="2" width="20.5546875" customWidth="1"/>
    <col min="3" max="3" width="23.44140625" customWidth="1"/>
    <col min="4" max="4" width="18.88671875" customWidth="1"/>
  </cols>
  <sheetData>
    <row r="1" spans="1:18">
      <c r="A1" s="990" t="str">
        <f ca="1">(MID(CELL("nomefile",E2),FIND("]",CELL("nomefile",E2),1)+1,20))</f>
        <v>Tavola 1.1.1</v>
      </c>
      <c r="D1" s="843"/>
    </row>
    <row r="2" spans="1:18" ht="11.8" customHeight="1" thickBot="1"/>
    <row r="3" spans="1:18" ht="35.85" customHeight="1" thickBot="1">
      <c r="A3" s="1919" t="s">
        <v>1730</v>
      </c>
      <c r="B3" s="1919"/>
      <c r="C3" s="1919"/>
    </row>
    <row r="4" spans="1:18">
      <c r="A4" s="1920" t="s">
        <v>338</v>
      </c>
      <c r="B4" s="1920"/>
      <c r="C4" s="1920"/>
      <c r="D4" s="1044"/>
    </row>
    <row r="5" spans="1:18" ht="23.6">
      <c r="A5" s="1656" t="s">
        <v>1219</v>
      </c>
      <c r="B5" s="1657" t="s">
        <v>1242</v>
      </c>
      <c r="C5" s="1657" t="s">
        <v>1243</v>
      </c>
    </row>
    <row r="6" spans="1:18">
      <c r="A6" s="1254" t="s">
        <v>1220</v>
      </c>
      <c r="B6" s="1671">
        <v>0.25</v>
      </c>
      <c r="C6" s="1671">
        <v>1.98</v>
      </c>
      <c r="E6" s="1670"/>
      <c r="F6" s="1670"/>
      <c r="K6" s="1670"/>
      <c r="L6" s="1670"/>
      <c r="N6" s="1658"/>
      <c r="R6" s="1658"/>
    </row>
    <row r="7" spans="1:18">
      <c r="A7" s="1253" t="s">
        <v>1221</v>
      </c>
      <c r="B7" s="1672">
        <v>0.64</v>
      </c>
      <c r="C7" s="1672">
        <v>2.39</v>
      </c>
      <c r="E7" s="1670"/>
      <c r="F7" s="1670"/>
      <c r="I7" s="1658"/>
      <c r="K7" s="1670"/>
      <c r="L7" s="1670"/>
      <c r="M7" s="1658"/>
      <c r="N7" s="1658"/>
      <c r="Q7" s="1658"/>
      <c r="R7" s="1658"/>
    </row>
    <row r="8" spans="1:18">
      <c r="A8" s="1254" t="s">
        <v>4</v>
      </c>
      <c r="B8" s="1671">
        <v>1.67</v>
      </c>
      <c r="C8" s="1671">
        <v>2.72</v>
      </c>
      <c r="E8" s="1670"/>
      <c r="F8" s="1670"/>
      <c r="I8" s="1658"/>
      <c r="K8" s="1670"/>
      <c r="L8" s="1670"/>
      <c r="M8" s="1658"/>
      <c r="N8" s="1658"/>
      <c r="Q8" s="1658"/>
      <c r="R8" s="1658"/>
    </row>
    <row r="9" spans="1:18" ht="17.7" customHeight="1">
      <c r="A9" s="1253" t="s">
        <v>6</v>
      </c>
      <c r="B9" s="1672">
        <v>3.13</v>
      </c>
      <c r="C9" s="1672">
        <v>4.41</v>
      </c>
      <c r="E9" s="1670"/>
      <c r="F9" s="1670"/>
      <c r="I9" s="1658"/>
      <c r="K9" s="1670"/>
      <c r="L9" s="1670"/>
      <c r="M9" s="1658"/>
      <c r="N9" s="1658"/>
      <c r="Q9" s="1658"/>
      <c r="R9" s="1658"/>
    </row>
    <row r="10" spans="1:18" ht="17.7" customHeight="1">
      <c r="A10" s="1254" t="s">
        <v>1385</v>
      </c>
      <c r="B10" s="1671">
        <v>0.82</v>
      </c>
      <c r="C10" s="1671">
        <v>0.81</v>
      </c>
      <c r="E10" s="1670"/>
      <c r="F10" s="1670"/>
      <c r="I10" s="1658"/>
      <c r="K10" s="1670"/>
      <c r="L10" s="1670"/>
      <c r="M10" s="1658"/>
      <c r="N10" s="1658"/>
      <c r="Q10" s="1658"/>
      <c r="R10" s="1658"/>
    </row>
    <row r="11" spans="1:18">
      <c r="A11" s="1253" t="s">
        <v>1222</v>
      </c>
      <c r="B11" s="1672">
        <v>2.2799999999999998</v>
      </c>
      <c r="C11" s="1672">
        <v>1.1599999999999999</v>
      </c>
      <c r="E11" s="1670"/>
      <c r="F11" s="1670"/>
      <c r="I11" s="1658"/>
      <c r="K11" s="1670"/>
      <c r="L11" s="1670"/>
      <c r="M11" s="1658"/>
      <c r="N11" s="1658"/>
      <c r="Q11" s="1658"/>
      <c r="R11" s="1658"/>
    </row>
    <row r="12" spans="1:18">
      <c r="A12" s="1254" t="s">
        <v>466</v>
      </c>
      <c r="B12" s="1671">
        <v>0.3</v>
      </c>
      <c r="C12" s="1671">
        <v>1.98</v>
      </c>
      <c r="E12" s="1670"/>
      <c r="F12" s="1670"/>
      <c r="I12" s="1658"/>
      <c r="K12" s="1670"/>
      <c r="L12" s="1670"/>
      <c r="M12" s="1658"/>
      <c r="N12" s="1658"/>
      <c r="Q12" s="1658"/>
      <c r="R12" s="1658"/>
    </row>
    <row r="13" spans="1:18">
      <c r="A13" s="1253" t="s">
        <v>1731</v>
      </c>
      <c r="B13" s="1672">
        <v>3.45</v>
      </c>
      <c r="C13" s="1672">
        <v>3.51</v>
      </c>
      <c r="E13" s="1670"/>
      <c r="F13" s="1670"/>
      <c r="I13" s="1658"/>
      <c r="K13" s="1670"/>
      <c r="L13" s="1670"/>
      <c r="M13" s="1658"/>
      <c r="N13" s="1658"/>
      <c r="Q13" s="1658"/>
      <c r="R13" s="1658"/>
    </row>
    <row r="14" spans="1:18">
      <c r="A14" s="1254" t="s">
        <v>1224</v>
      </c>
      <c r="B14" s="1671">
        <v>2.92</v>
      </c>
      <c r="C14" s="1671">
        <v>1.51</v>
      </c>
      <c r="E14" s="1670"/>
      <c r="F14" s="1670"/>
      <c r="I14" s="1658"/>
      <c r="K14" s="1670"/>
      <c r="L14" s="1670"/>
      <c r="M14" s="1658"/>
      <c r="N14" s="1658"/>
      <c r="Q14" s="1658"/>
      <c r="R14" s="1658"/>
    </row>
    <row r="15" spans="1:18">
      <c r="A15" s="1253" t="s">
        <v>1225</v>
      </c>
      <c r="B15" s="1672">
        <v>1.8</v>
      </c>
      <c r="C15" s="1672">
        <v>1.5</v>
      </c>
      <c r="E15" s="1670"/>
      <c r="F15" s="1670"/>
      <c r="I15" s="1658"/>
      <c r="K15" s="1670"/>
      <c r="L15" s="1670"/>
      <c r="M15" s="1658"/>
      <c r="N15" s="1658"/>
      <c r="Q15" s="1658"/>
      <c r="R15" s="1658"/>
    </row>
    <row r="16" spans="1:18">
      <c r="A16" s="1254" t="s">
        <v>1226</v>
      </c>
      <c r="B16" s="1671">
        <v>0.41</v>
      </c>
      <c r="C16" s="1671">
        <v>1.99</v>
      </c>
      <c r="E16" s="1670"/>
      <c r="F16" s="1670"/>
      <c r="I16" s="1658"/>
      <c r="K16" s="1670"/>
      <c r="L16" s="1670"/>
      <c r="M16" s="1658"/>
      <c r="N16" s="1658"/>
      <c r="Q16" s="1658"/>
      <c r="R16" s="1658"/>
    </row>
    <row r="17" spans="1:18">
      <c r="A17" s="1253" t="s">
        <v>467</v>
      </c>
      <c r="B17" s="1672">
        <v>8.7200000000000006</v>
      </c>
      <c r="C17" s="1672">
        <v>2.88</v>
      </c>
      <c r="E17" s="1670"/>
      <c r="F17" s="1670"/>
      <c r="I17" s="1658"/>
      <c r="K17" s="1670"/>
      <c r="L17" s="1670"/>
      <c r="M17" s="1658"/>
      <c r="N17" s="1658"/>
      <c r="Q17" s="1658"/>
      <c r="R17" s="1658"/>
    </row>
    <row r="18" spans="1:18">
      <c r="A18" s="1254" t="s">
        <v>1732</v>
      </c>
      <c r="B18" s="1671">
        <v>0.7</v>
      </c>
      <c r="C18" s="1671">
        <v>1.1599999999999999</v>
      </c>
      <c r="E18" s="1670"/>
      <c r="F18" s="1670"/>
      <c r="I18" s="1658"/>
      <c r="K18" s="1670"/>
      <c r="L18" s="1670"/>
      <c r="M18" s="1658"/>
      <c r="N18" s="1658"/>
      <c r="Q18" s="1658"/>
      <c r="R18" s="1658"/>
    </row>
    <row r="19" spans="1:18">
      <c r="A19" s="1253" t="s">
        <v>1733</v>
      </c>
      <c r="B19" s="1672">
        <v>1.23</v>
      </c>
      <c r="C19" s="1672">
        <v>1.22</v>
      </c>
      <c r="E19" s="1670"/>
      <c r="F19" s="1670"/>
      <c r="I19" s="1658"/>
      <c r="K19" s="1670"/>
      <c r="L19" s="1670"/>
      <c r="M19" s="1658"/>
      <c r="N19" s="1658"/>
      <c r="Q19" s="1658"/>
      <c r="R19" s="1658"/>
    </row>
    <row r="20" spans="1:18">
      <c r="A20" s="1254" t="s">
        <v>1227</v>
      </c>
      <c r="B20" s="1671">
        <v>0.8</v>
      </c>
      <c r="C20" s="1671">
        <v>2.82</v>
      </c>
      <c r="E20" s="1670"/>
      <c r="F20" s="1670"/>
      <c r="I20" s="1658"/>
      <c r="K20" s="1670"/>
      <c r="L20" s="1670"/>
      <c r="M20" s="1658"/>
      <c r="N20" s="1658"/>
      <c r="Q20" s="1658"/>
      <c r="R20" s="1658"/>
    </row>
    <row r="21" spans="1:18">
      <c r="A21" s="1253" t="s">
        <v>28</v>
      </c>
      <c r="B21" s="1672">
        <v>1.99</v>
      </c>
      <c r="C21" s="1672">
        <v>1.52</v>
      </c>
      <c r="E21" s="1670"/>
      <c r="F21" s="1670"/>
      <c r="I21" s="1658"/>
      <c r="K21" s="1670"/>
      <c r="L21" s="1670"/>
      <c r="M21" s="1658"/>
      <c r="N21" s="1658"/>
      <c r="Q21" s="1658"/>
      <c r="R21" s="1658"/>
    </row>
    <row r="22" spans="1:18">
      <c r="A22" s="1254" t="s">
        <v>7</v>
      </c>
      <c r="B22" s="1671">
        <v>6.33</v>
      </c>
      <c r="C22" s="1671">
        <v>4.6399999999999997</v>
      </c>
      <c r="E22" s="1670"/>
      <c r="F22" s="1670"/>
      <c r="I22" s="1658"/>
      <c r="K22" s="1670"/>
      <c r="L22" s="1670"/>
      <c r="M22" s="1658"/>
      <c r="N22" s="1658"/>
      <c r="Q22" s="1658"/>
      <c r="R22" s="1658"/>
    </row>
    <row r="23" spans="1:18">
      <c r="A23" s="1253" t="s">
        <v>8</v>
      </c>
      <c r="B23" s="1672">
        <v>2.08</v>
      </c>
      <c r="C23" s="1672">
        <v>3.83</v>
      </c>
      <c r="E23" s="1670"/>
      <c r="F23" s="1670"/>
      <c r="I23" s="1658"/>
      <c r="K23" s="1670"/>
      <c r="L23" s="1670"/>
      <c r="M23" s="1658"/>
      <c r="N23" s="1658"/>
      <c r="Q23" s="1658"/>
      <c r="R23" s="1658"/>
    </row>
    <row r="24" spans="1:18">
      <c r="A24" s="1254" t="s">
        <v>1234</v>
      </c>
      <c r="B24" s="1671">
        <v>6.01</v>
      </c>
      <c r="C24" s="1671">
        <v>1.73</v>
      </c>
      <c r="E24" s="1670"/>
      <c r="F24" s="1670"/>
      <c r="I24" s="1658"/>
      <c r="K24" s="1670"/>
      <c r="L24" s="1670"/>
      <c r="M24" s="1658"/>
      <c r="N24" s="1658"/>
      <c r="Q24" s="1658"/>
      <c r="R24" s="1658"/>
    </row>
    <row r="25" spans="1:18">
      <c r="A25" s="1253" t="s">
        <v>1228</v>
      </c>
      <c r="B25" s="1672">
        <v>1.2</v>
      </c>
      <c r="C25" s="1672">
        <v>1.07</v>
      </c>
      <c r="E25" s="1670"/>
      <c r="F25" s="1670"/>
      <c r="I25" s="1658"/>
      <c r="K25" s="1670"/>
      <c r="L25" s="1670"/>
      <c r="M25" s="1658"/>
      <c r="N25" s="1658"/>
      <c r="Q25" s="1658"/>
      <c r="R25" s="1658"/>
    </row>
    <row r="26" spans="1:18">
      <c r="A26" s="1254" t="s">
        <v>1229</v>
      </c>
      <c r="B26" s="1671">
        <v>0.34</v>
      </c>
      <c r="C26" s="1671">
        <v>1.05</v>
      </c>
      <c r="E26" s="1670"/>
      <c r="F26" s="1670"/>
      <c r="I26" s="1658"/>
      <c r="K26" s="1670"/>
      <c r="L26" s="1670"/>
      <c r="M26" s="1658"/>
      <c r="N26" s="1658"/>
      <c r="Q26" s="1658"/>
      <c r="R26" s="1658"/>
    </row>
    <row r="27" spans="1:18">
      <c r="A27" s="1253" t="s">
        <v>1231</v>
      </c>
      <c r="B27" s="1672">
        <v>0.71</v>
      </c>
      <c r="C27" s="1672">
        <v>1.3</v>
      </c>
      <c r="E27" s="1670"/>
      <c r="F27" s="1670"/>
      <c r="I27" s="1658"/>
      <c r="K27" s="1670"/>
      <c r="L27" s="1670"/>
      <c r="M27" s="1658"/>
      <c r="N27" s="1658"/>
      <c r="Q27" s="1658"/>
      <c r="R27" s="1658"/>
    </row>
    <row r="28" spans="1:18">
      <c r="A28" s="1254" t="s">
        <v>1230</v>
      </c>
      <c r="B28" s="1671">
        <v>16.91</v>
      </c>
      <c r="C28" s="1671">
        <v>1.62</v>
      </c>
      <c r="E28" s="1670"/>
      <c r="F28" s="1670"/>
      <c r="I28" s="1658"/>
      <c r="K28" s="1670"/>
      <c r="L28" s="1670"/>
      <c r="M28" s="1658"/>
      <c r="N28" s="1658"/>
      <c r="Q28" s="1658"/>
      <c r="R28" s="1658"/>
    </row>
    <row r="29" spans="1:18">
      <c r="A29" s="1253" t="s">
        <v>9</v>
      </c>
      <c r="B29" s="1672">
        <v>8.18</v>
      </c>
      <c r="C29" s="1672">
        <v>3.51</v>
      </c>
      <c r="E29" s="1670"/>
      <c r="F29" s="1670"/>
      <c r="I29" s="1658"/>
      <c r="K29" s="1670"/>
      <c r="L29" s="1670"/>
      <c r="M29" s="1658"/>
      <c r="N29" s="1658"/>
      <c r="Q29" s="1658"/>
      <c r="R29" s="1658"/>
    </row>
    <row r="30" spans="1:18">
      <c r="A30" s="1254" t="s">
        <v>1232</v>
      </c>
      <c r="B30" s="1671">
        <v>0.22</v>
      </c>
      <c r="C30" s="1671">
        <v>2.0499999999999998</v>
      </c>
      <c r="E30" s="1670"/>
      <c r="F30" s="1670"/>
      <c r="I30" s="1658"/>
      <c r="K30" s="1670"/>
      <c r="L30" s="1670"/>
      <c r="M30" s="1658"/>
      <c r="N30" s="1658"/>
      <c r="Q30" s="1658"/>
      <c r="R30" s="1658"/>
    </row>
    <row r="31" spans="1:18">
      <c r="A31" s="1253" t="s">
        <v>1233</v>
      </c>
      <c r="B31" s="1672">
        <v>1.55</v>
      </c>
      <c r="C31" s="1672">
        <v>2.2599999999999998</v>
      </c>
      <c r="E31" s="1670"/>
      <c r="F31" s="1670"/>
      <c r="I31" s="1658"/>
      <c r="K31" s="1670"/>
      <c r="L31" s="1670"/>
      <c r="M31" s="1658"/>
      <c r="N31" s="1658"/>
      <c r="Q31" s="1658"/>
      <c r="R31" s="1658"/>
    </row>
    <row r="32" spans="1:18">
      <c r="A32" s="1254" t="s">
        <v>921</v>
      </c>
      <c r="B32" s="1671">
        <v>5.05</v>
      </c>
      <c r="C32" s="1671">
        <v>1.88</v>
      </c>
      <c r="E32" s="1670"/>
      <c r="F32" s="1670"/>
      <c r="I32" s="1658"/>
      <c r="K32" s="1670"/>
      <c r="L32" s="1670"/>
      <c r="M32" s="1658"/>
      <c r="N32" s="1658"/>
      <c r="Q32" s="1658"/>
      <c r="R32" s="1658"/>
    </row>
    <row r="33" spans="1:18">
      <c r="A33" s="1253" t="s">
        <v>30</v>
      </c>
      <c r="B33" s="1672">
        <v>0.63</v>
      </c>
      <c r="C33" s="1672">
        <v>2.42</v>
      </c>
      <c r="E33" s="1670"/>
      <c r="F33" s="1670"/>
      <c r="I33" s="1658"/>
      <c r="K33" s="1670"/>
      <c r="L33" s="1670"/>
      <c r="M33" s="1658"/>
      <c r="N33" s="1658"/>
      <c r="Q33" s="1658"/>
      <c r="R33" s="1658"/>
    </row>
    <row r="34" spans="1:18">
      <c r="A34" s="1254" t="s">
        <v>1235</v>
      </c>
      <c r="B34" s="1671">
        <v>0.47</v>
      </c>
      <c r="C34" s="1671">
        <v>1.55</v>
      </c>
      <c r="E34" s="1670"/>
      <c r="F34" s="1670"/>
      <c r="I34" s="1658"/>
      <c r="K34" s="1670"/>
      <c r="L34" s="1670"/>
      <c r="M34" s="1658"/>
      <c r="N34" s="1658"/>
      <c r="Q34" s="1658"/>
      <c r="R34" s="1658"/>
    </row>
    <row r="35" spans="1:18">
      <c r="A35" s="1253" t="s">
        <v>10</v>
      </c>
      <c r="B35" s="1672">
        <v>28.25</v>
      </c>
      <c r="C35" s="1672">
        <v>4.74</v>
      </c>
      <c r="E35" s="1670"/>
      <c r="F35" s="1670"/>
      <c r="I35" s="1658"/>
      <c r="K35" s="1670"/>
      <c r="L35" s="1670"/>
      <c r="M35" s="1658"/>
      <c r="N35" s="1658"/>
      <c r="Q35" s="1658"/>
      <c r="R35" s="1658"/>
    </row>
    <row r="36" spans="1:18">
      <c r="A36" s="1254" t="s">
        <v>1236</v>
      </c>
      <c r="B36" s="1671">
        <v>1.22</v>
      </c>
      <c r="C36" s="1671">
        <v>1.54</v>
      </c>
      <c r="E36" s="1670"/>
      <c r="F36" s="1670"/>
      <c r="I36" s="1658"/>
      <c r="K36" s="1670"/>
      <c r="L36" s="1670"/>
      <c r="M36" s="1658"/>
      <c r="N36" s="1658"/>
      <c r="Q36" s="1658"/>
      <c r="R36" s="1658"/>
    </row>
    <row r="37" spans="1:18">
      <c r="A37" s="1253" t="s">
        <v>1237</v>
      </c>
      <c r="B37" s="1672">
        <v>0.28000000000000003</v>
      </c>
      <c r="C37" s="1672">
        <v>1.19</v>
      </c>
      <c r="E37" s="1670"/>
      <c r="F37" s="1670"/>
      <c r="I37" s="1658"/>
      <c r="K37" s="1670"/>
      <c r="L37" s="1670"/>
      <c r="M37" s="1658"/>
      <c r="N37" s="1658"/>
      <c r="Q37" s="1658"/>
      <c r="R37" s="1658"/>
    </row>
    <row r="38" spans="1:18">
      <c r="A38" s="1254" t="s">
        <v>369</v>
      </c>
      <c r="B38" s="1671">
        <v>3.28</v>
      </c>
      <c r="C38" s="1671">
        <v>2.62</v>
      </c>
      <c r="E38" s="1670"/>
      <c r="F38" s="1670"/>
      <c r="I38" s="1658"/>
      <c r="K38" s="1670"/>
      <c r="L38" s="1670"/>
      <c r="M38" s="1658"/>
      <c r="N38" s="1658"/>
      <c r="Q38" s="1658"/>
      <c r="R38" s="1658"/>
    </row>
    <row r="39" spans="1:18">
      <c r="A39" s="1253" t="s">
        <v>15</v>
      </c>
      <c r="B39" s="1672">
        <v>1.17</v>
      </c>
      <c r="C39" s="1672">
        <v>7.09</v>
      </c>
      <c r="E39" s="1670"/>
      <c r="F39" s="1670"/>
      <c r="I39" s="1658"/>
      <c r="K39" s="1670"/>
      <c r="L39" s="1670"/>
      <c r="M39" s="1658"/>
      <c r="N39" s="1658"/>
      <c r="Q39" s="1658"/>
      <c r="R39" s="1658"/>
    </row>
    <row r="40" spans="1:18">
      <c r="A40" s="1254" t="s">
        <v>1386</v>
      </c>
      <c r="B40" s="1671">
        <v>1.1399999999999999</v>
      </c>
      <c r="C40" s="1671">
        <v>1.1000000000000001</v>
      </c>
      <c r="E40" s="1670"/>
      <c r="F40" s="1670"/>
      <c r="I40" s="1658"/>
      <c r="K40" s="1670"/>
      <c r="L40" s="1670"/>
      <c r="M40" s="1658"/>
      <c r="N40" s="1658"/>
      <c r="Q40" s="1658"/>
      <c r="R40" s="1658"/>
    </row>
    <row r="41" spans="1:18">
      <c r="A41" s="1253" t="s">
        <v>1387</v>
      </c>
      <c r="B41" s="1672">
        <v>0.19</v>
      </c>
      <c r="C41" s="1672">
        <v>0.98</v>
      </c>
      <c r="E41" s="1670"/>
      <c r="F41" s="1670"/>
      <c r="I41" s="1658"/>
      <c r="K41" s="1670"/>
      <c r="L41" s="1670"/>
      <c r="M41" s="1658"/>
      <c r="N41" s="1658"/>
      <c r="Q41" s="1658"/>
      <c r="R41" s="1658"/>
    </row>
    <row r="42" spans="1:18">
      <c r="A42" s="1254" t="s">
        <v>1238</v>
      </c>
      <c r="B42" s="1671">
        <v>1.1100000000000001</v>
      </c>
      <c r="C42" s="1671">
        <v>0.94</v>
      </c>
      <c r="E42" s="1670"/>
      <c r="F42" s="1670"/>
      <c r="I42" s="1658"/>
      <c r="K42" s="1670"/>
      <c r="L42" s="1670"/>
      <c r="M42" s="1658"/>
      <c r="N42" s="1658"/>
      <c r="Q42" s="1658"/>
      <c r="R42" s="1658"/>
    </row>
    <row r="43" spans="1:18">
      <c r="A43" s="1253" t="s">
        <v>468</v>
      </c>
      <c r="B43" s="1672">
        <v>0.65</v>
      </c>
      <c r="C43" s="1672">
        <v>1.57</v>
      </c>
      <c r="E43" s="1670"/>
      <c r="F43" s="1670"/>
      <c r="I43" s="1658"/>
      <c r="K43" s="1670"/>
      <c r="L43" s="1670"/>
      <c r="M43" s="1658"/>
      <c r="N43" s="1658"/>
      <c r="Q43" s="1658"/>
      <c r="R43" s="1658"/>
    </row>
    <row r="44" spans="1:18">
      <c r="A44" s="1254" t="s">
        <v>469</v>
      </c>
      <c r="B44" s="1671">
        <v>2.34</v>
      </c>
      <c r="C44" s="1671">
        <v>2.3199999999999998</v>
      </c>
      <c r="E44" s="1670"/>
      <c r="F44" s="1670"/>
      <c r="I44" s="1658"/>
      <c r="K44" s="1670"/>
      <c r="L44" s="1670"/>
      <c r="M44" s="1658"/>
      <c r="N44" s="1658"/>
      <c r="Q44" s="1658"/>
      <c r="R44" s="1658"/>
    </row>
    <row r="45" spans="1:18">
      <c r="A45" s="1253" t="s">
        <v>12</v>
      </c>
      <c r="B45" s="1672">
        <v>7.97</v>
      </c>
      <c r="C45" s="1672">
        <v>3.78</v>
      </c>
      <c r="E45" s="1670"/>
      <c r="F45" s="1670"/>
      <c r="I45" s="1658"/>
      <c r="K45" s="1670"/>
      <c r="L45" s="1670"/>
      <c r="M45" s="1658"/>
      <c r="N45" s="1658"/>
      <c r="Q45" s="1658"/>
      <c r="R45" s="1658"/>
    </row>
    <row r="46" spans="1:18">
      <c r="A46" s="1254" t="s">
        <v>1734</v>
      </c>
      <c r="B46" s="1671">
        <v>0.6</v>
      </c>
      <c r="C46" s="1671">
        <v>1.96</v>
      </c>
      <c r="E46" s="1670"/>
      <c r="F46" s="1670"/>
      <c r="I46" s="1658"/>
      <c r="K46" s="1670"/>
      <c r="L46" s="1670"/>
      <c r="M46" s="1658"/>
      <c r="N46" s="1658"/>
      <c r="Q46" s="1658"/>
      <c r="R46" s="1658"/>
    </row>
    <row r="47" spans="1:18">
      <c r="A47" s="1253" t="s">
        <v>26</v>
      </c>
      <c r="B47" s="1672">
        <v>0.2</v>
      </c>
      <c r="C47" s="1672">
        <v>0.91</v>
      </c>
      <c r="E47" s="1670"/>
      <c r="F47" s="1670"/>
      <c r="I47" s="1658"/>
      <c r="K47" s="1670"/>
      <c r="L47" s="1670"/>
      <c r="M47" s="1658"/>
      <c r="N47" s="1658"/>
      <c r="Q47" s="1658"/>
      <c r="R47" s="1658"/>
    </row>
    <row r="48" spans="1:18">
      <c r="A48" s="1254" t="s">
        <v>367</v>
      </c>
      <c r="B48" s="1671">
        <v>0.61</v>
      </c>
      <c r="C48" s="1671">
        <v>0.95</v>
      </c>
      <c r="E48" s="1670"/>
      <c r="F48" s="1670"/>
      <c r="I48" s="1658"/>
      <c r="K48" s="1670"/>
      <c r="L48" s="1670"/>
      <c r="M48" s="1658"/>
      <c r="N48" s="1658"/>
      <c r="Q48" s="1658"/>
      <c r="R48" s="1658"/>
    </row>
    <row r="49" spans="1:18">
      <c r="A49" s="1253" t="s">
        <v>470</v>
      </c>
      <c r="B49" s="1672">
        <v>0.94</v>
      </c>
      <c r="C49" s="1672">
        <v>2.69</v>
      </c>
      <c r="E49" s="1670"/>
      <c r="F49" s="1670"/>
      <c r="I49" s="1658"/>
      <c r="K49" s="1670"/>
      <c r="L49" s="1670"/>
      <c r="M49" s="1658"/>
      <c r="N49" s="1658"/>
      <c r="Q49" s="1658"/>
      <c r="R49" s="1658"/>
    </row>
    <row r="50" spans="1:18">
      <c r="A50" s="1254" t="s">
        <v>11</v>
      </c>
      <c r="B50" s="1671">
        <v>1.78</v>
      </c>
      <c r="C50" s="1671">
        <v>2.67</v>
      </c>
      <c r="E50" s="1670"/>
      <c r="F50" s="1670"/>
      <c r="I50" s="1658"/>
      <c r="K50" s="1670"/>
      <c r="L50" s="1670"/>
      <c r="M50" s="1658"/>
      <c r="N50" s="1658"/>
      <c r="Q50" s="1658"/>
      <c r="R50" s="1658"/>
    </row>
    <row r="51" spans="1:18">
      <c r="A51" s="1253" t="s">
        <v>1735</v>
      </c>
      <c r="B51" s="1672">
        <v>4.8899999999999997</v>
      </c>
      <c r="C51" s="1672">
        <v>7.79</v>
      </c>
      <c r="E51" s="1670"/>
      <c r="F51" s="1670"/>
      <c r="I51" s="1658"/>
      <c r="K51" s="1670"/>
      <c r="L51" s="1670"/>
      <c r="M51" s="1658"/>
      <c r="N51" s="1658"/>
      <c r="Q51" s="1658"/>
      <c r="R51" s="1658"/>
    </row>
    <row r="52" spans="1:18">
      <c r="A52" s="1254" t="s">
        <v>27</v>
      </c>
      <c r="B52" s="1671">
        <v>10.25</v>
      </c>
      <c r="C52" s="1671">
        <v>2.13</v>
      </c>
      <c r="E52" s="1670"/>
      <c r="F52" s="1670"/>
      <c r="I52" s="1658"/>
      <c r="K52" s="1670"/>
      <c r="L52" s="1670"/>
      <c r="M52" s="1658"/>
      <c r="N52" s="1658"/>
      <c r="Q52" s="1658"/>
      <c r="R52" s="1658"/>
    </row>
    <row r="53" spans="1:18">
      <c r="A53" s="1253" t="s">
        <v>1223</v>
      </c>
      <c r="B53" s="1672">
        <v>2.75</v>
      </c>
      <c r="C53" s="1672">
        <v>3.99</v>
      </c>
      <c r="E53" s="1670"/>
      <c r="F53" s="1670"/>
      <c r="I53" s="1658"/>
      <c r="K53" s="1670"/>
      <c r="L53" s="1670"/>
      <c r="M53" s="1658"/>
      <c r="N53" s="1658"/>
      <c r="Q53" s="1658"/>
      <c r="R53" s="1658"/>
    </row>
    <row r="54" spans="1:18">
      <c r="A54" s="1254" t="s">
        <v>1240</v>
      </c>
      <c r="B54" s="1671">
        <v>9.7100000000000009</v>
      </c>
      <c r="C54" s="1671">
        <v>1.08</v>
      </c>
      <c r="E54" s="1670"/>
      <c r="F54" s="1670"/>
      <c r="I54" s="1658"/>
      <c r="K54" s="1670"/>
      <c r="L54" s="1670"/>
      <c r="M54" s="1658"/>
      <c r="N54" s="1658"/>
      <c r="Q54" s="1658"/>
      <c r="R54" s="1658"/>
    </row>
    <row r="55" spans="1:18">
      <c r="A55" s="1253" t="s">
        <v>1239</v>
      </c>
      <c r="B55" s="1672">
        <v>0.24</v>
      </c>
      <c r="C55" s="1672">
        <v>1.62</v>
      </c>
      <c r="E55" s="1670"/>
      <c r="F55" s="1670"/>
      <c r="I55" s="1658"/>
      <c r="K55" s="1670"/>
      <c r="L55" s="1670"/>
      <c r="M55" s="1658"/>
      <c r="N55" s="1658"/>
      <c r="Q55" s="1658"/>
      <c r="R55" s="1658"/>
    </row>
    <row r="56" spans="1:18">
      <c r="A56" s="1254" t="s">
        <v>29</v>
      </c>
      <c r="B56" s="1671">
        <v>0.78</v>
      </c>
      <c r="C56" s="1671">
        <v>1.27</v>
      </c>
      <c r="E56" s="1670"/>
      <c r="F56" s="1670"/>
      <c r="I56" s="1658"/>
      <c r="K56" s="1670"/>
      <c r="L56" s="1670"/>
      <c r="M56" s="1658"/>
      <c r="N56" s="1658"/>
      <c r="Q56" s="1658"/>
      <c r="R56" s="1658"/>
    </row>
    <row r="57" spans="1:18">
      <c r="A57" s="1655" t="s">
        <v>1241</v>
      </c>
      <c r="B57" s="1673">
        <v>2.04</v>
      </c>
      <c r="C57" s="1673">
        <v>1.53</v>
      </c>
      <c r="E57" s="1670"/>
      <c r="F57" s="1670"/>
      <c r="I57" s="1658"/>
      <c r="K57" s="1670"/>
      <c r="L57" s="1670"/>
      <c r="M57" s="1658"/>
      <c r="N57" s="1658"/>
      <c r="Q57" s="1658"/>
      <c r="R57" s="1658"/>
    </row>
    <row r="58" spans="1:18">
      <c r="A58" s="1918" t="s">
        <v>1322</v>
      </c>
      <c r="B58" s="1918"/>
      <c r="C58" s="1918"/>
    </row>
    <row r="61" spans="1:18">
      <c r="A61" s="641"/>
      <c r="B61" s="641"/>
      <c r="C61" s="641"/>
    </row>
    <row r="62" spans="1:18" s="641" customFormat="1" ht="28" customHeight="1"/>
  </sheetData>
  <sortState xmlns:xlrd2="http://schemas.microsoft.com/office/spreadsheetml/2017/richdata2" ref="E6:G57">
    <sortCondition ref="G6:G57"/>
  </sortState>
  <mergeCells count="3">
    <mergeCell ref="A58:C58"/>
    <mergeCell ref="A3:C3"/>
    <mergeCell ref="A4:C4"/>
  </mergeCells>
  <printOptions horizontalCentered="1"/>
  <pageMargins left="0.59055118110236227" right="0.59055118110236227" top="0.59055118110236227" bottom="0.3937007874015748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28">
    <tabColor rgb="FF92D050"/>
  </sheetPr>
  <dimension ref="A1:N17"/>
  <sheetViews>
    <sheetView showGridLines="0" zoomScaleNormal="100" workbookViewId="0">
      <selection activeCell="E22" sqref="E22"/>
    </sheetView>
  </sheetViews>
  <sheetFormatPr defaultColWidth="9.44140625" defaultRowHeight="11.8"/>
  <cols>
    <col min="1" max="1" width="22.44140625" style="28" customWidth="1"/>
    <col min="2" max="9" width="9.44140625" style="28"/>
    <col min="10" max="10" width="9.44140625" style="41"/>
    <col min="11" max="11" width="9.44140625" style="28"/>
    <col min="12" max="12" width="9.44140625" style="41"/>
    <col min="13" max="16384" width="9.44140625" style="28"/>
  </cols>
  <sheetData>
    <row r="1" spans="1:14" s="992" customFormat="1" ht="15.05">
      <c r="A1" s="990" t="str">
        <f ca="1">(MID(CELL("nomefile",J2),FIND("]",CELL("nomefile",J2),1)+1,20))</f>
        <v>Tavola 4.1.6</v>
      </c>
      <c r="B1" s="1016"/>
      <c r="C1" s="1016"/>
      <c r="D1" s="1016"/>
      <c r="E1" s="1016"/>
      <c r="F1" s="1016"/>
      <c r="G1" s="1016"/>
      <c r="H1" s="1016"/>
      <c r="I1" s="1016"/>
      <c r="J1" s="1016"/>
      <c r="K1" s="1016"/>
      <c r="L1" s="1029"/>
      <c r="M1" s="1029"/>
    </row>
    <row r="3" spans="1:14" ht="11.8" customHeight="1">
      <c r="A3" s="1974" t="s">
        <v>1571</v>
      </c>
      <c r="B3" s="1974"/>
      <c r="C3" s="1974"/>
      <c r="D3" s="1974"/>
      <c r="E3" s="1974"/>
      <c r="F3" s="1974"/>
      <c r="G3" s="1974"/>
      <c r="H3" s="1974"/>
      <c r="I3" s="1974"/>
      <c r="J3" s="1974"/>
      <c r="K3" s="1974"/>
      <c r="L3" s="1974"/>
      <c r="M3" s="1974"/>
    </row>
    <row r="4" spans="1:14" ht="11.95" customHeight="1">
      <c r="A4" s="2034" t="s">
        <v>386</v>
      </c>
      <c r="B4" s="2034"/>
      <c r="C4" s="2034"/>
      <c r="D4" s="2034"/>
      <c r="E4" s="2034"/>
      <c r="F4" s="2034"/>
      <c r="G4" s="2034"/>
      <c r="H4" s="2034"/>
      <c r="I4" s="2034"/>
      <c r="J4" s="2034"/>
      <c r="K4" s="2034"/>
      <c r="L4" s="2034"/>
      <c r="M4" s="2034"/>
    </row>
    <row r="5" spans="1:14" ht="10" customHeight="1">
      <c r="A5" s="2012" t="s">
        <v>77</v>
      </c>
      <c r="B5" s="2012"/>
      <c r="C5" s="2012"/>
      <c r="D5" s="2012"/>
      <c r="E5" s="2012"/>
      <c r="F5" s="2012"/>
      <c r="G5" s="2012"/>
      <c r="H5" s="2012"/>
      <c r="I5" s="2012"/>
      <c r="J5" s="2012"/>
      <c r="K5" s="2012"/>
      <c r="L5" s="2012"/>
      <c r="M5" s="2012"/>
    </row>
    <row r="6" spans="1:14" ht="12.45" thickBot="1">
      <c r="A6" s="11" t="s">
        <v>65</v>
      </c>
      <c r="B6" s="12">
        <v>2014</v>
      </c>
      <c r="C6" s="12">
        <v>2015</v>
      </c>
      <c r="D6" s="12">
        <v>2016</v>
      </c>
      <c r="E6" s="12">
        <v>2017</v>
      </c>
      <c r="F6" s="12">
        <v>2018</v>
      </c>
      <c r="G6" s="12">
        <v>2019</v>
      </c>
      <c r="H6" s="12">
        <v>2020</v>
      </c>
      <c r="I6" s="12">
        <v>2021</v>
      </c>
      <c r="J6" s="12">
        <v>2022</v>
      </c>
      <c r="K6" s="12">
        <v>2023</v>
      </c>
      <c r="L6" s="12" t="s">
        <v>1405</v>
      </c>
      <c r="M6" s="12" t="s">
        <v>1559</v>
      </c>
    </row>
    <row r="7" spans="1:14" ht="12.45" thickBot="1">
      <c r="A7" s="58" t="s">
        <v>218</v>
      </c>
      <c r="B7" s="59">
        <v>79705</v>
      </c>
      <c r="C7" s="59">
        <v>84234</v>
      </c>
      <c r="D7" s="59">
        <v>84360</v>
      </c>
      <c r="E7" s="59">
        <v>85359</v>
      </c>
      <c r="F7" s="59">
        <v>85241</v>
      </c>
      <c r="G7" s="59">
        <v>85726</v>
      </c>
      <c r="H7" s="59">
        <v>87699</v>
      </c>
      <c r="I7" s="59">
        <v>91161</v>
      </c>
      <c r="J7" s="59">
        <v>91479</v>
      </c>
      <c r="K7" s="59">
        <v>94129</v>
      </c>
      <c r="L7" s="59">
        <v>102629</v>
      </c>
      <c r="M7" s="59">
        <v>110110</v>
      </c>
      <c r="N7" s="162"/>
    </row>
    <row r="8" spans="1:14" ht="12.8" customHeight="1" thickBot="1">
      <c r="A8" s="1156"/>
      <c r="B8" s="2032" t="s">
        <v>219</v>
      </c>
      <c r="C8" s="2032"/>
      <c r="D8" s="2032"/>
      <c r="E8" s="2032"/>
      <c r="F8" s="2032"/>
      <c r="G8" s="2032"/>
      <c r="H8" s="2032"/>
      <c r="I8" s="2032"/>
      <c r="J8" s="2032"/>
      <c r="K8" s="2032"/>
      <c r="L8" s="2032"/>
      <c r="M8" s="2032"/>
      <c r="N8" s="41"/>
    </row>
    <row r="9" spans="1:14">
      <c r="A9" s="9" t="s">
        <v>220</v>
      </c>
      <c r="B9" s="146">
        <v>6.9000000000000006E-2</v>
      </c>
      <c r="C9" s="146">
        <v>7.2999999999999995E-2</v>
      </c>
      <c r="D9" s="146">
        <v>6.8000000000000005E-2</v>
      </c>
      <c r="E9" s="146">
        <v>6.7000000000000004E-2</v>
      </c>
      <c r="F9" s="146">
        <v>0.06</v>
      </c>
      <c r="G9" s="146">
        <v>6.2E-2</v>
      </c>
      <c r="H9" s="146">
        <v>0.05</v>
      </c>
      <c r="I9" s="146">
        <v>4.8000000000000001E-2</v>
      </c>
      <c r="J9" s="146">
        <v>4.5999999999999999E-2</v>
      </c>
      <c r="K9" s="1612">
        <v>4.4999999999999998E-2</v>
      </c>
      <c r="L9" s="1267">
        <v>3.9E-2</v>
      </c>
      <c r="M9" s="1267">
        <v>3.4556352700000001E-2</v>
      </c>
      <c r="N9" s="162"/>
    </row>
    <row r="10" spans="1:14">
      <c r="A10" s="8" t="s">
        <v>221</v>
      </c>
      <c r="B10" s="147">
        <v>0.33100000000000002</v>
      </c>
      <c r="C10" s="147">
        <v>0.32700000000000001</v>
      </c>
      <c r="D10" s="147">
        <v>0.33</v>
      </c>
      <c r="E10" s="147">
        <v>0.35499999999999998</v>
      </c>
      <c r="F10" s="147">
        <v>0.36099999999999999</v>
      </c>
      <c r="G10" s="147">
        <v>0.35</v>
      </c>
      <c r="H10" s="147">
        <v>0.34799999999999998</v>
      </c>
      <c r="I10" s="147">
        <v>0.37</v>
      </c>
      <c r="J10" s="147">
        <v>0.38900000000000001</v>
      </c>
      <c r="K10" s="147">
        <v>0.34699999999999998</v>
      </c>
      <c r="L10" s="147">
        <v>0.35399999999999998</v>
      </c>
      <c r="M10" s="147">
        <v>0.33113250389999999</v>
      </c>
      <c r="N10" s="162"/>
    </row>
    <row r="11" spans="1:14">
      <c r="A11" s="9" t="s">
        <v>222</v>
      </c>
      <c r="B11" s="146">
        <v>0.52400000000000002</v>
      </c>
      <c r="C11" s="146">
        <v>0.502</v>
      </c>
      <c r="D11" s="146">
        <v>0.499</v>
      </c>
      <c r="E11" s="146">
        <v>0.46799999999999997</v>
      </c>
      <c r="F11" s="146">
        <v>0.45299999999999996</v>
      </c>
      <c r="G11" s="146">
        <v>0.44299999999999995</v>
      </c>
      <c r="H11" s="146">
        <v>0.44400000000000001</v>
      </c>
      <c r="I11" s="146">
        <v>0.42700000000000005</v>
      </c>
      <c r="J11" s="146">
        <v>0.41499999999999998</v>
      </c>
      <c r="K11" s="146">
        <v>0.42599999999999999</v>
      </c>
      <c r="L11" s="146">
        <v>0.41099999999999998</v>
      </c>
      <c r="M11" s="146">
        <v>0.42662791750000001</v>
      </c>
      <c r="N11" s="162"/>
    </row>
    <row r="12" spans="1:14">
      <c r="A12" s="10" t="s">
        <v>414</v>
      </c>
      <c r="B12" s="148">
        <v>0.309</v>
      </c>
      <c r="C12" s="148">
        <v>0.27899999999999997</v>
      </c>
      <c r="D12" s="148">
        <v>0.26400000000000001</v>
      </c>
      <c r="E12" s="148">
        <v>0.251</v>
      </c>
      <c r="F12" s="148">
        <v>0.248</v>
      </c>
      <c r="G12" s="148">
        <v>0.24100000000000002</v>
      </c>
      <c r="H12" s="148">
        <v>0.22800000000000001</v>
      </c>
      <c r="I12" s="148">
        <v>0.22</v>
      </c>
      <c r="J12" s="148">
        <v>0.23200000000000001</v>
      </c>
      <c r="K12" s="148">
        <v>0.248</v>
      </c>
      <c r="L12" s="148">
        <v>0.22700000000000001</v>
      </c>
      <c r="M12" s="148">
        <v>0.23046044860000001</v>
      </c>
      <c r="N12" s="162"/>
    </row>
    <row r="13" spans="1:14" ht="23.6">
      <c r="A13" s="9" t="s">
        <v>580</v>
      </c>
      <c r="B13" s="146">
        <v>6.3E-2</v>
      </c>
      <c r="C13" s="146">
        <v>7.4999999999999997E-2</v>
      </c>
      <c r="D13" s="146">
        <v>8.199999999999999E-2</v>
      </c>
      <c r="E13" s="146">
        <v>0.08</v>
      </c>
      <c r="F13" s="146">
        <v>9.1999999999999998E-2</v>
      </c>
      <c r="G13" s="146">
        <v>0.109</v>
      </c>
      <c r="H13" s="146">
        <v>0.11900000000000001</v>
      </c>
      <c r="I13" s="146">
        <v>0.105</v>
      </c>
      <c r="J13" s="146">
        <v>9.2999999999999999E-2</v>
      </c>
      <c r="K13" s="146">
        <v>0.109</v>
      </c>
      <c r="L13" s="146">
        <v>0.11</v>
      </c>
      <c r="M13" s="146">
        <v>0.1055671601</v>
      </c>
      <c r="N13" s="162"/>
    </row>
    <row r="14" spans="1:14" ht="12.45" thickBot="1">
      <c r="A14" s="60" t="s">
        <v>223</v>
      </c>
      <c r="B14" s="149">
        <v>1.2E-2</v>
      </c>
      <c r="C14" s="149">
        <v>2.3E-2</v>
      </c>
      <c r="D14" s="149">
        <v>2.2000000000000002E-2</v>
      </c>
      <c r="E14" s="149">
        <v>2.8999999999999998E-2</v>
      </c>
      <c r="F14" s="149">
        <v>3.5000000000000003E-2</v>
      </c>
      <c r="G14" s="149">
        <v>3.5000000000000003E-2</v>
      </c>
      <c r="H14" s="149">
        <v>3.7999999999999999E-2</v>
      </c>
      <c r="I14" s="149">
        <v>0.05</v>
      </c>
      <c r="J14" s="149">
        <v>5.7000000000000002E-2</v>
      </c>
      <c r="K14" s="149">
        <v>7.2999999999999995E-2</v>
      </c>
      <c r="L14" s="149">
        <v>8.5999999999999993E-2</v>
      </c>
      <c r="M14" s="149">
        <v>0.1021160658</v>
      </c>
      <c r="N14" s="162"/>
    </row>
    <row r="15" spans="1:14">
      <c r="A15" s="1601" t="s">
        <v>1708</v>
      </c>
    </row>
    <row r="16" spans="1:14">
      <c r="A16" s="2021" t="s">
        <v>1721</v>
      </c>
      <c r="B16" s="2021"/>
      <c r="C16" s="2021"/>
      <c r="D16" s="2021"/>
      <c r="E16" s="2021"/>
      <c r="F16" s="2021"/>
      <c r="G16" s="2021"/>
      <c r="H16" s="2021"/>
      <c r="I16" s="2021"/>
      <c r="J16" s="2021"/>
      <c r="K16" s="2021"/>
      <c r="L16" s="2021"/>
      <c r="M16" s="2021"/>
      <c r="N16" s="2021"/>
    </row>
    <row r="17" spans="1:14">
      <c r="A17" s="2021" t="s">
        <v>1722</v>
      </c>
      <c r="B17" s="2021"/>
      <c r="C17" s="2021"/>
      <c r="D17" s="2021"/>
      <c r="E17" s="2021"/>
      <c r="F17" s="2021"/>
      <c r="G17" s="2021"/>
      <c r="H17" s="2021"/>
      <c r="I17" s="2021"/>
      <c r="J17" s="2021"/>
      <c r="K17" s="2021"/>
      <c r="L17" s="2021"/>
      <c r="M17" s="2021"/>
      <c r="N17" s="2021"/>
    </row>
  </sheetData>
  <mergeCells count="6">
    <mergeCell ref="A17:N17"/>
    <mergeCell ref="A3:M3"/>
    <mergeCell ref="A4:M4"/>
    <mergeCell ref="A5:M5"/>
    <mergeCell ref="B8:M8"/>
    <mergeCell ref="A16:N16"/>
  </mergeCells>
  <printOptions horizontalCentered="1"/>
  <pageMargins left="0.59055118110236227" right="0.59055118110236227" top="0.59055118110236227" bottom="0.39370078740157483" header="0.31496062992125984" footer="0.31496062992125984"/>
  <pageSetup paperSize="9" scale="98"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29">
    <tabColor rgb="FF92D050"/>
  </sheetPr>
  <dimension ref="A1:N13"/>
  <sheetViews>
    <sheetView showGridLines="0" zoomScaleNormal="100" workbookViewId="0">
      <selection activeCell="E22" sqref="E22"/>
    </sheetView>
  </sheetViews>
  <sheetFormatPr defaultColWidth="9.44140625" defaultRowHeight="11.8"/>
  <cols>
    <col min="1" max="1" width="27.5546875" style="162" customWidth="1"/>
    <col min="2" max="16384" width="9.44140625" style="162"/>
  </cols>
  <sheetData>
    <row r="1" spans="1:14" s="992" customFormat="1" ht="14.4">
      <c r="A1" s="990" t="str">
        <f ca="1">(MID(CELL("nomefile",J2),FIND("]",CELL("nomefile",J2),1)+1,20))</f>
        <v>Tavola 4.1.7</v>
      </c>
      <c r="B1" s="1016"/>
      <c r="C1" s="1016"/>
      <c r="D1" s="1016"/>
      <c r="E1" s="1016"/>
      <c r="F1" s="1016"/>
      <c r="G1" s="1016"/>
      <c r="H1" s="1016"/>
      <c r="I1" s="1016"/>
      <c r="J1" s="1016"/>
      <c r="K1" s="1016"/>
      <c r="L1" s="1015"/>
      <c r="M1" s="1015"/>
    </row>
    <row r="3" spans="1:14" ht="11.8" customHeight="1">
      <c r="A3" s="1974" t="s">
        <v>1572</v>
      </c>
      <c r="B3" s="1974"/>
      <c r="C3" s="1974"/>
      <c r="D3" s="1974"/>
      <c r="E3" s="1974"/>
      <c r="F3" s="1974"/>
      <c r="G3" s="1974"/>
      <c r="H3" s="1974"/>
      <c r="I3" s="1974"/>
      <c r="J3" s="1974"/>
      <c r="K3" s="1974"/>
      <c r="L3" s="1974"/>
      <c r="M3" s="1974"/>
    </row>
    <row r="4" spans="1:14" ht="11.95" customHeight="1">
      <c r="A4" s="2034" t="s">
        <v>386</v>
      </c>
      <c r="B4" s="2034"/>
      <c r="C4" s="2034"/>
      <c r="D4" s="2034"/>
      <c r="E4" s="2034"/>
      <c r="F4" s="2034"/>
      <c r="G4" s="2034"/>
      <c r="H4" s="2034"/>
      <c r="I4" s="2034"/>
      <c r="J4" s="2034"/>
      <c r="K4" s="2034"/>
      <c r="L4" s="2034"/>
      <c r="M4" s="2034"/>
    </row>
    <row r="5" spans="1:14" ht="12.8" customHeight="1">
      <c r="A5" s="2036" t="s">
        <v>77</v>
      </c>
      <c r="B5" s="2036"/>
      <c r="C5" s="2036"/>
      <c r="D5" s="2036"/>
      <c r="E5" s="2036"/>
      <c r="F5" s="2036"/>
      <c r="G5" s="2036"/>
      <c r="H5" s="2036"/>
      <c r="I5" s="2036"/>
      <c r="J5" s="2036"/>
      <c r="K5" s="2036"/>
      <c r="L5" s="2036"/>
      <c r="M5" s="2036"/>
    </row>
    <row r="6" spans="1:14" ht="12.45" thickBot="1">
      <c r="A6" s="11" t="s">
        <v>65</v>
      </c>
      <c r="B6" s="12">
        <v>2014</v>
      </c>
      <c r="C6" s="12">
        <v>2015</v>
      </c>
      <c r="D6" s="12">
        <v>2016</v>
      </c>
      <c r="E6" s="12">
        <v>2017</v>
      </c>
      <c r="F6" s="12">
        <v>2018</v>
      </c>
      <c r="G6" s="12">
        <v>2019</v>
      </c>
      <c r="H6" s="12">
        <v>2020</v>
      </c>
      <c r="I6" s="12">
        <v>2021</v>
      </c>
      <c r="J6" s="12" t="s">
        <v>1199</v>
      </c>
      <c r="K6" s="12">
        <v>2023</v>
      </c>
      <c r="L6" s="12">
        <v>2024</v>
      </c>
      <c r="M6" s="12">
        <v>2025</v>
      </c>
    </row>
    <row r="7" spans="1:14" ht="12.45" thickBot="1">
      <c r="A7" s="58" t="s">
        <v>218</v>
      </c>
      <c r="B7" s="59">
        <v>108771</v>
      </c>
      <c r="C7" s="59">
        <v>128252</v>
      </c>
      <c r="D7" s="59">
        <v>139521</v>
      </c>
      <c r="E7" s="59">
        <v>154243</v>
      </c>
      <c r="F7" s="59">
        <v>152252</v>
      </c>
      <c r="G7" s="59">
        <v>179414</v>
      </c>
      <c r="H7" s="59">
        <v>196486</v>
      </c>
      <c r="I7" s="59">
        <v>232914</v>
      </c>
      <c r="J7" s="59">
        <v>207132</v>
      </c>
      <c r="K7" s="59">
        <v>260668</v>
      </c>
      <c r="L7" s="59">
        <v>282403</v>
      </c>
      <c r="M7" s="59">
        <v>301414</v>
      </c>
    </row>
    <row r="8" spans="1:14" ht="12.8" customHeight="1" thickBot="1">
      <c r="A8" s="1156"/>
      <c r="B8" s="2032" t="s">
        <v>219</v>
      </c>
      <c r="C8" s="2032"/>
      <c r="D8" s="2032"/>
      <c r="E8" s="2032"/>
      <c r="F8" s="2032"/>
      <c r="G8" s="2032"/>
      <c r="H8" s="2032"/>
      <c r="I8" s="2032"/>
      <c r="J8" s="2032"/>
      <c r="K8" s="2032"/>
      <c r="L8" s="2032"/>
      <c r="M8" s="2032"/>
    </row>
    <row r="9" spans="1:14">
      <c r="A9" s="9" t="s">
        <v>1245</v>
      </c>
      <c r="B9" s="146">
        <v>0.88500000000000001</v>
      </c>
      <c r="C9" s="146">
        <v>0.89400000000000002</v>
      </c>
      <c r="D9" s="146">
        <v>0.89400000000000002</v>
      </c>
      <c r="E9" s="146">
        <v>0.9</v>
      </c>
      <c r="F9" s="146">
        <v>0.89400000000000002</v>
      </c>
      <c r="G9" s="146">
        <v>0.89599999999999991</v>
      </c>
      <c r="H9" s="146">
        <v>0.9</v>
      </c>
      <c r="I9" s="146">
        <v>0.90800000000000003</v>
      </c>
      <c r="J9" s="146">
        <v>0.89900000000000002</v>
      </c>
      <c r="K9" s="146">
        <v>0.90500000000000003</v>
      </c>
      <c r="L9" s="1267">
        <v>0.9</v>
      </c>
      <c r="M9" s="1267">
        <v>0.89003828620000003</v>
      </c>
    </row>
    <row r="10" spans="1:14" ht="12.45" thickBot="1">
      <c r="A10" s="60" t="s">
        <v>1246</v>
      </c>
      <c r="B10" s="149">
        <v>0.115</v>
      </c>
      <c r="C10" s="149">
        <v>0.106</v>
      </c>
      <c r="D10" s="149">
        <v>0.106</v>
      </c>
      <c r="E10" s="149">
        <v>0.1</v>
      </c>
      <c r="F10" s="149">
        <v>0.106</v>
      </c>
      <c r="G10" s="149">
        <v>0.10400000000000001</v>
      </c>
      <c r="H10" s="149">
        <v>0.1</v>
      </c>
      <c r="I10" s="149">
        <v>9.1999999999999998E-2</v>
      </c>
      <c r="J10" s="149">
        <v>0.10100000000000001</v>
      </c>
      <c r="K10" s="149">
        <v>9.5000000000000001E-2</v>
      </c>
      <c r="L10" s="149">
        <v>0.1</v>
      </c>
      <c r="M10" s="149">
        <v>0.1099617138</v>
      </c>
    </row>
    <row r="11" spans="1:14">
      <c r="A11" s="1601" t="s">
        <v>1708</v>
      </c>
      <c r="B11" s="1045"/>
      <c r="C11" s="1045"/>
      <c r="D11" s="1045"/>
      <c r="E11" s="1045"/>
      <c r="F11" s="1045"/>
      <c r="G11" s="1045"/>
      <c r="H11" s="1045"/>
      <c r="I11" s="1045"/>
      <c r="J11" s="1045"/>
      <c r="K11" s="1045"/>
      <c r="L11" s="1045"/>
      <c r="M11" s="1045"/>
    </row>
    <row r="12" spans="1:14">
      <c r="A12" s="2021" t="s">
        <v>1720</v>
      </c>
      <c r="B12" s="2021"/>
      <c r="C12" s="2021"/>
      <c r="D12" s="2021"/>
      <c r="E12" s="2021"/>
      <c r="F12" s="2021"/>
      <c r="G12" s="2021"/>
      <c r="H12" s="2021"/>
      <c r="I12" s="2021"/>
      <c r="J12" s="2021"/>
      <c r="K12" s="2021"/>
      <c r="L12" s="2021"/>
      <c r="M12" s="2021"/>
      <c r="N12" s="2021"/>
    </row>
    <row r="13" spans="1:14">
      <c r="A13" s="2035" t="s">
        <v>1247</v>
      </c>
      <c r="B13" s="2035"/>
      <c r="C13" s="2035"/>
      <c r="D13" s="2035"/>
      <c r="E13" s="2035"/>
      <c r="F13" s="2035"/>
      <c r="G13" s="2035"/>
      <c r="H13" s="2035"/>
      <c r="I13" s="2035"/>
      <c r="J13" s="2035"/>
      <c r="K13" s="2035"/>
    </row>
  </sheetData>
  <mergeCells count="6">
    <mergeCell ref="A13:K13"/>
    <mergeCell ref="A3:M3"/>
    <mergeCell ref="A4:M4"/>
    <mergeCell ref="A5:M5"/>
    <mergeCell ref="B8:M8"/>
    <mergeCell ref="A12:N12"/>
  </mergeCells>
  <printOptions horizontalCentered="1"/>
  <pageMargins left="0.59055118110236227" right="0.59055118110236227" top="0.59055118110236227" bottom="0.39370078740157483" header="0.31496062992125984" footer="0.31496062992125984"/>
  <pageSetup paperSize="9" scale="9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30">
    <tabColor rgb="FF92D050"/>
  </sheetPr>
  <dimension ref="A1:J29"/>
  <sheetViews>
    <sheetView showGridLines="0" zoomScaleNormal="100" workbookViewId="0">
      <selection activeCell="E22" sqref="E22"/>
    </sheetView>
  </sheetViews>
  <sheetFormatPr defaultColWidth="9.44140625" defaultRowHeight="11.8"/>
  <cols>
    <col min="1" max="1" width="34.44140625" style="162" customWidth="1"/>
    <col min="2" max="2" width="12" style="162" customWidth="1"/>
    <col min="3" max="16384" width="9.44140625" style="162"/>
  </cols>
  <sheetData>
    <row r="1" spans="1:10" s="992" customFormat="1" ht="14.4">
      <c r="A1" s="990" t="str">
        <f ca="1">(MID(CELL("nomefile",J2),FIND("]",CELL("nomefile",J2),1)+1,20))</f>
        <v>Tavola 4.1.8</v>
      </c>
      <c r="B1" s="1016"/>
      <c r="C1" s="1016"/>
      <c r="D1" s="1016"/>
      <c r="E1" s="1016"/>
      <c r="F1" s="1016"/>
      <c r="G1" s="1016"/>
      <c r="H1" s="1016"/>
    </row>
    <row r="3" spans="1:10">
      <c r="A3" s="1974" t="s">
        <v>1380</v>
      </c>
      <c r="B3" s="1974"/>
      <c r="C3" s="1974"/>
      <c r="D3" s="1974"/>
      <c r="E3" s="1974"/>
      <c r="F3" s="1974"/>
      <c r="G3" s="1974"/>
      <c r="H3" s="1974"/>
    </row>
    <row r="4" spans="1:10">
      <c r="A4" s="2034" t="s">
        <v>371</v>
      </c>
      <c r="B4" s="2034"/>
      <c r="C4" s="2034"/>
      <c r="D4" s="2034"/>
      <c r="E4" s="2034"/>
      <c r="F4" s="2034"/>
      <c r="G4" s="2034"/>
      <c r="H4" s="2034"/>
    </row>
    <row r="5" spans="1:10" ht="12.45" thickBot="1">
      <c r="A5" s="2037" t="s">
        <v>2</v>
      </c>
      <c r="B5" s="2037"/>
      <c r="C5" s="2037"/>
      <c r="D5" s="2037"/>
      <c r="E5" s="2037"/>
      <c r="F5" s="2037"/>
      <c r="G5" s="2037"/>
      <c r="H5" s="2037"/>
    </row>
    <row r="6" spans="1:10" ht="11.95" customHeight="1">
      <c r="A6" s="2038"/>
      <c r="B6" s="272" t="s">
        <v>437</v>
      </c>
      <c r="C6" s="272" t="s">
        <v>437</v>
      </c>
      <c r="D6" s="272" t="s">
        <v>437</v>
      </c>
      <c r="E6" s="272" t="s">
        <v>437</v>
      </c>
      <c r="F6" s="272" t="s">
        <v>437</v>
      </c>
      <c r="G6" s="272" t="s">
        <v>437</v>
      </c>
      <c r="H6" s="2040" t="s">
        <v>1</v>
      </c>
    </row>
    <row r="7" spans="1:10">
      <c r="A7" s="2039"/>
      <c r="B7" s="141" t="s">
        <v>117</v>
      </c>
      <c r="C7" s="141" t="s">
        <v>119</v>
      </c>
      <c r="D7" s="141" t="s">
        <v>438</v>
      </c>
      <c r="E7" s="141" t="s">
        <v>135</v>
      </c>
      <c r="F7" s="141" t="s">
        <v>161</v>
      </c>
      <c r="G7" s="141" t="s">
        <v>139</v>
      </c>
      <c r="H7" s="2041"/>
    </row>
    <row r="8" spans="1:10" ht="23.6">
      <c r="A8" s="86" t="s">
        <v>628</v>
      </c>
      <c r="B8" s="99">
        <v>551129</v>
      </c>
      <c r="C8" s="697" t="s">
        <v>5</v>
      </c>
      <c r="D8" s="370">
        <v>473</v>
      </c>
      <c r="E8" s="370">
        <v>797</v>
      </c>
      <c r="F8" s="99">
        <v>17167</v>
      </c>
      <c r="G8" s="370">
        <v>5</v>
      </c>
      <c r="H8" s="99">
        <v>569572</v>
      </c>
      <c r="J8" s="231"/>
    </row>
    <row r="9" spans="1:10">
      <c r="A9" s="13" t="s">
        <v>318</v>
      </c>
      <c r="B9" s="97">
        <v>31</v>
      </c>
      <c r="C9" s="1388" t="s">
        <v>5</v>
      </c>
      <c r="D9" s="97">
        <v>0</v>
      </c>
      <c r="E9" s="97">
        <v>4</v>
      </c>
      <c r="F9" s="97">
        <v>0</v>
      </c>
      <c r="G9" s="97">
        <v>0</v>
      </c>
      <c r="H9" s="97">
        <v>36</v>
      </c>
    </row>
    <row r="10" spans="1:10" ht="23.6">
      <c r="A10" s="86" t="s">
        <v>629</v>
      </c>
      <c r="B10" s="370">
        <v>335</v>
      </c>
      <c r="C10" s="697" t="s">
        <v>5</v>
      </c>
      <c r="D10" s="697" t="s">
        <v>5</v>
      </c>
      <c r="E10" s="370">
        <v>0</v>
      </c>
      <c r="F10" s="370">
        <v>12</v>
      </c>
      <c r="G10" s="370">
        <v>0</v>
      </c>
      <c r="H10" s="370">
        <v>348</v>
      </c>
    </row>
    <row r="11" spans="1:10" ht="23.6">
      <c r="A11" s="13" t="s">
        <v>630</v>
      </c>
      <c r="B11" s="97">
        <v>20</v>
      </c>
      <c r="C11" s="1388" t="s">
        <v>5</v>
      </c>
      <c r="D11" s="1388" t="s">
        <v>5</v>
      </c>
      <c r="E11" s="97">
        <v>0</v>
      </c>
      <c r="F11" s="97">
        <v>1</v>
      </c>
      <c r="G11" s="97">
        <v>0</v>
      </c>
      <c r="H11" s="97">
        <v>21</v>
      </c>
    </row>
    <row r="12" spans="1:10">
      <c r="A12" s="86" t="s">
        <v>319</v>
      </c>
      <c r="B12" s="370">
        <v>727</v>
      </c>
      <c r="C12" s="697" t="s">
        <v>5</v>
      </c>
      <c r="D12" s="370">
        <v>13</v>
      </c>
      <c r="E12" s="370">
        <v>2</v>
      </c>
      <c r="F12" s="370">
        <v>42</v>
      </c>
      <c r="G12" s="370">
        <v>1</v>
      </c>
      <c r="H12" s="370">
        <v>785</v>
      </c>
    </row>
    <row r="13" spans="1:10">
      <c r="A13" s="13" t="s">
        <v>320</v>
      </c>
      <c r="B13" s="97">
        <v>486</v>
      </c>
      <c r="C13" s="1388" t="s">
        <v>5</v>
      </c>
      <c r="D13" s="1388" t="s">
        <v>5</v>
      </c>
      <c r="E13" s="97">
        <v>1</v>
      </c>
      <c r="F13" s="97">
        <v>12</v>
      </c>
      <c r="G13" s="97">
        <v>0</v>
      </c>
      <c r="H13" s="97">
        <v>499</v>
      </c>
    </row>
    <row r="14" spans="1:10" ht="23.6">
      <c r="A14" s="86" t="s">
        <v>631</v>
      </c>
      <c r="B14" s="370" t="s">
        <v>5</v>
      </c>
      <c r="C14" s="697" t="s">
        <v>5</v>
      </c>
      <c r="D14" s="370">
        <v>762</v>
      </c>
      <c r="E14" s="697" t="s">
        <v>5</v>
      </c>
      <c r="F14" s="697" t="s">
        <v>5</v>
      </c>
      <c r="G14" s="370">
        <v>55</v>
      </c>
      <c r="H14" s="370">
        <v>817</v>
      </c>
    </row>
    <row r="15" spans="1:10">
      <c r="A15" s="101" t="s">
        <v>321</v>
      </c>
      <c r="B15" s="94">
        <v>552730</v>
      </c>
      <c r="C15" s="739" t="s">
        <v>5</v>
      </c>
      <c r="D15" s="94">
        <v>1248</v>
      </c>
      <c r="E15" s="93">
        <v>804</v>
      </c>
      <c r="F15" s="94">
        <v>17234</v>
      </c>
      <c r="G15" s="93">
        <v>61</v>
      </c>
      <c r="H15" s="94">
        <v>572076</v>
      </c>
    </row>
    <row r="16" spans="1:10">
      <c r="A16" s="86" t="s">
        <v>322</v>
      </c>
      <c r="B16" s="99">
        <v>1189</v>
      </c>
      <c r="C16" s="697" t="s">
        <v>5</v>
      </c>
      <c r="D16" s="370">
        <v>112</v>
      </c>
      <c r="E16" s="370">
        <v>16</v>
      </c>
      <c r="F16" s="370">
        <v>38</v>
      </c>
      <c r="G16" s="370">
        <v>5</v>
      </c>
      <c r="H16" s="99">
        <v>1360</v>
      </c>
      <c r="I16" s="231"/>
    </row>
    <row r="17" spans="1:9" ht="23.6">
      <c r="A17" s="13" t="s">
        <v>632</v>
      </c>
      <c r="B17" s="97">
        <v>13</v>
      </c>
      <c r="C17" s="1388">
        <v>0</v>
      </c>
      <c r="D17" s="97">
        <v>1</v>
      </c>
      <c r="E17" s="97">
        <v>0</v>
      </c>
      <c r="F17" s="97">
        <v>0</v>
      </c>
      <c r="G17" s="97">
        <v>0</v>
      </c>
      <c r="H17" s="97">
        <v>15</v>
      </c>
      <c r="I17" s="231"/>
    </row>
    <row r="18" spans="1:9">
      <c r="A18" s="86" t="s">
        <v>323</v>
      </c>
      <c r="B18" s="370">
        <v>0</v>
      </c>
      <c r="C18" s="697" t="s">
        <v>5</v>
      </c>
      <c r="D18" s="370">
        <v>0</v>
      </c>
      <c r="E18" s="370">
        <v>0</v>
      </c>
      <c r="F18" s="370">
        <v>0</v>
      </c>
      <c r="G18" s="370">
        <v>0</v>
      </c>
      <c r="H18" s="370">
        <v>0</v>
      </c>
      <c r="I18" s="231"/>
    </row>
    <row r="19" spans="1:9" ht="23.6">
      <c r="A19" s="13" t="s">
        <v>633</v>
      </c>
      <c r="B19" s="97">
        <v>42</v>
      </c>
      <c r="C19" s="1388" t="s">
        <v>5</v>
      </c>
      <c r="D19" s="97">
        <v>0</v>
      </c>
      <c r="E19" s="97">
        <v>22</v>
      </c>
      <c r="F19" s="97">
        <v>0</v>
      </c>
      <c r="G19" s="97">
        <v>0</v>
      </c>
      <c r="H19" s="97">
        <v>65</v>
      </c>
      <c r="I19" s="231"/>
    </row>
    <row r="20" spans="1:9">
      <c r="A20" s="86" t="s">
        <v>324</v>
      </c>
      <c r="B20" s="99">
        <v>4256</v>
      </c>
      <c r="C20" s="697" t="s">
        <v>5</v>
      </c>
      <c r="D20" s="370">
        <v>1096</v>
      </c>
      <c r="E20" s="370">
        <v>6</v>
      </c>
      <c r="F20" s="370">
        <v>307</v>
      </c>
      <c r="G20" s="370">
        <v>23</v>
      </c>
      <c r="H20" s="370">
        <v>5688</v>
      </c>
      <c r="I20" s="231"/>
    </row>
    <row r="21" spans="1:9" ht="23.6">
      <c r="A21" s="13" t="s">
        <v>439</v>
      </c>
      <c r="B21" s="97">
        <v>75</v>
      </c>
      <c r="C21" s="1388" t="s">
        <v>5</v>
      </c>
      <c r="D21" s="97">
        <v>0</v>
      </c>
      <c r="E21" s="1388" t="s">
        <v>5</v>
      </c>
      <c r="F21" s="1388" t="s">
        <v>5</v>
      </c>
      <c r="G21" s="1388" t="s">
        <v>5</v>
      </c>
      <c r="H21" s="97">
        <v>75</v>
      </c>
      <c r="I21" s="231"/>
    </row>
    <row r="22" spans="1:9">
      <c r="A22" s="1" t="s">
        <v>325</v>
      </c>
      <c r="B22" s="96">
        <v>558305</v>
      </c>
      <c r="C22" s="136">
        <v>0</v>
      </c>
      <c r="D22" s="96">
        <v>2457</v>
      </c>
      <c r="E22" s="95">
        <v>848</v>
      </c>
      <c r="F22" s="96">
        <v>17579</v>
      </c>
      <c r="G22" s="95">
        <v>89</v>
      </c>
      <c r="H22" s="96">
        <v>579278</v>
      </c>
      <c r="I22" s="231"/>
    </row>
    <row r="23" spans="1:9" ht="23.6">
      <c r="A23" s="13" t="s">
        <v>326</v>
      </c>
      <c r="B23" s="1388" t="s">
        <v>5</v>
      </c>
      <c r="C23" s="1388" t="s">
        <v>5</v>
      </c>
      <c r="D23" s="387">
        <v>253374</v>
      </c>
      <c r="E23" s="1388" t="s">
        <v>5</v>
      </c>
      <c r="F23" s="1388" t="s">
        <v>5</v>
      </c>
      <c r="G23" s="1388" t="s">
        <v>5</v>
      </c>
      <c r="H23" s="387">
        <v>253374</v>
      </c>
      <c r="I23" s="231"/>
    </row>
    <row r="24" spans="1:9" ht="23.6">
      <c r="A24" s="86" t="s">
        <v>327</v>
      </c>
      <c r="B24" s="1389" t="s">
        <v>5</v>
      </c>
      <c r="C24" s="1389" t="s">
        <v>5</v>
      </c>
      <c r="D24" s="99">
        <v>388</v>
      </c>
      <c r="E24" s="697" t="s">
        <v>5</v>
      </c>
      <c r="F24" s="697" t="s">
        <v>5</v>
      </c>
      <c r="G24" s="697" t="s">
        <v>5</v>
      </c>
      <c r="H24" s="99">
        <v>388</v>
      </c>
      <c r="I24" s="231"/>
    </row>
    <row r="25" spans="1:9" ht="23.6">
      <c r="A25" s="101" t="s">
        <v>634</v>
      </c>
      <c r="B25" s="739" t="s">
        <v>5</v>
      </c>
      <c r="C25" s="739" t="s">
        <v>5</v>
      </c>
      <c r="D25" s="94">
        <v>253763</v>
      </c>
      <c r="E25" s="1388" t="s">
        <v>5</v>
      </c>
      <c r="F25" s="1388" t="s">
        <v>5</v>
      </c>
      <c r="G25" s="1388" t="s">
        <v>5</v>
      </c>
      <c r="H25" s="94">
        <v>253763</v>
      </c>
      <c r="I25" s="231"/>
    </row>
    <row r="26" spans="1:9" ht="23.6">
      <c r="A26" s="1" t="s">
        <v>635</v>
      </c>
      <c r="B26" s="136" t="s">
        <v>5</v>
      </c>
      <c r="C26" s="136" t="s">
        <v>5</v>
      </c>
      <c r="D26" s="136" t="s">
        <v>5</v>
      </c>
      <c r="E26" s="136" t="s">
        <v>5</v>
      </c>
      <c r="F26" s="136" t="s">
        <v>5</v>
      </c>
      <c r="G26" s="96">
        <v>28265</v>
      </c>
      <c r="H26" s="96">
        <v>28265</v>
      </c>
      <c r="I26" s="231"/>
    </row>
    <row r="27" spans="1:9" ht="12.45" thickBot="1">
      <c r="A27" s="102" t="s">
        <v>440</v>
      </c>
      <c r="B27" s="48">
        <v>558305</v>
      </c>
      <c r="C27" s="1390">
        <v>0</v>
      </c>
      <c r="D27" s="48">
        <v>256220</v>
      </c>
      <c r="E27" s="49">
        <v>848</v>
      </c>
      <c r="F27" s="48">
        <v>17579</v>
      </c>
      <c r="G27" s="48">
        <v>28354</v>
      </c>
      <c r="H27" s="48">
        <v>861306</v>
      </c>
      <c r="I27" s="231"/>
    </row>
    <row r="28" spans="1:9">
      <c r="A28" s="1295" t="s">
        <v>1725</v>
      </c>
      <c r="B28" s="1045"/>
      <c r="C28" s="1045"/>
      <c r="D28" s="1045"/>
      <c r="E28" s="1045"/>
      <c r="F28" s="1045"/>
      <c r="G28" s="1045"/>
      <c r="H28" s="1045"/>
      <c r="I28" s="1294"/>
    </row>
    <row r="29" spans="1:9">
      <c r="A29" s="162" t="s">
        <v>1417</v>
      </c>
    </row>
  </sheetData>
  <mergeCells count="5">
    <mergeCell ref="A3:H3"/>
    <mergeCell ref="A4:H4"/>
    <mergeCell ref="A5:H5"/>
    <mergeCell ref="A6:A7"/>
    <mergeCell ref="H6:H7"/>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31">
    <tabColor rgb="FF92D050"/>
  </sheetPr>
  <dimension ref="A1:J30"/>
  <sheetViews>
    <sheetView showGridLines="0" zoomScaleNormal="100" workbookViewId="0">
      <selection activeCell="E22" sqref="E22"/>
    </sheetView>
  </sheetViews>
  <sheetFormatPr defaultColWidth="9.44140625" defaultRowHeight="11.8"/>
  <cols>
    <col min="1" max="1" width="35.5546875" style="28" customWidth="1"/>
    <col min="2" max="9" width="9.44140625" style="28"/>
    <col min="10" max="10" width="9.44140625" style="41"/>
    <col min="11" max="16384" width="9.44140625" style="28"/>
  </cols>
  <sheetData>
    <row r="1" spans="1:8" s="992" customFormat="1" ht="14.4">
      <c r="A1" s="990" t="str">
        <f ca="1">(MID(CELL("nomefile",J2),FIND("]",CELL("nomefile",J2),1)+1,20))</f>
        <v>Tavola 4.1.9</v>
      </c>
      <c r="B1" s="1016"/>
      <c r="C1" s="1016"/>
      <c r="D1" s="1016"/>
      <c r="E1" s="1016"/>
      <c r="F1" s="1016"/>
      <c r="G1" s="1016"/>
      <c r="H1" s="1016"/>
    </row>
    <row r="3" spans="1:8">
      <c r="A3" s="1974" t="s">
        <v>1573</v>
      </c>
      <c r="B3" s="1974"/>
      <c r="C3" s="1974"/>
      <c r="D3" s="1974"/>
      <c r="E3" s="1974"/>
      <c r="F3" s="1974"/>
      <c r="G3" s="1974"/>
      <c r="H3" s="1974"/>
    </row>
    <row r="4" spans="1:8">
      <c r="A4" s="2011" t="s">
        <v>371</v>
      </c>
      <c r="B4" s="2011"/>
      <c r="C4" s="2011"/>
      <c r="D4" s="2011"/>
      <c r="E4" s="2011"/>
      <c r="F4" s="2011"/>
      <c r="G4" s="2011"/>
      <c r="H4" s="2011"/>
    </row>
    <row r="5" spans="1:8" ht="12.45" thickBot="1">
      <c r="A5" s="2037" t="s">
        <v>2</v>
      </c>
      <c r="B5" s="2037"/>
      <c r="C5" s="2037"/>
      <c r="D5" s="2037"/>
      <c r="E5" s="2037"/>
      <c r="F5" s="2037"/>
      <c r="G5" s="2037"/>
      <c r="H5" s="2037"/>
    </row>
    <row r="6" spans="1:8">
      <c r="A6" s="2038"/>
      <c r="B6" s="100" t="s">
        <v>437</v>
      </c>
      <c r="C6" s="100" t="s">
        <v>437</v>
      </c>
      <c r="D6" s="100" t="s">
        <v>437</v>
      </c>
      <c r="E6" s="100" t="s">
        <v>437</v>
      </c>
      <c r="F6" s="100" t="s">
        <v>437</v>
      </c>
      <c r="G6" s="100" t="s">
        <v>437</v>
      </c>
      <c r="H6" s="2040" t="s">
        <v>1</v>
      </c>
    </row>
    <row r="7" spans="1:8">
      <c r="A7" s="2039"/>
      <c r="B7" s="91" t="s">
        <v>117</v>
      </c>
      <c r="C7" s="91" t="s">
        <v>119</v>
      </c>
      <c r="D7" s="91" t="s">
        <v>438</v>
      </c>
      <c r="E7" s="91" t="s">
        <v>135</v>
      </c>
      <c r="F7" s="91" t="s">
        <v>161</v>
      </c>
      <c r="G7" s="91" t="s">
        <v>139</v>
      </c>
      <c r="H7" s="2041"/>
    </row>
    <row r="8" spans="1:8" ht="23.6">
      <c r="A8" s="86" t="s">
        <v>628</v>
      </c>
      <c r="B8" s="99">
        <v>561234</v>
      </c>
      <c r="C8" s="697" t="s">
        <v>5</v>
      </c>
      <c r="D8" s="98">
        <v>517</v>
      </c>
      <c r="E8" s="98">
        <v>998</v>
      </c>
      <c r="F8" s="99">
        <v>16622</v>
      </c>
      <c r="G8" s="98">
        <v>6</v>
      </c>
      <c r="H8" s="99">
        <v>579376</v>
      </c>
    </row>
    <row r="9" spans="1:8">
      <c r="A9" s="13" t="s">
        <v>318</v>
      </c>
      <c r="B9" s="97">
        <v>34</v>
      </c>
      <c r="C9" s="1388" t="s">
        <v>5</v>
      </c>
      <c r="D9" s="97">
        <v>0</v>
      </c>
      <c r="E9" s="97">
        <v>5</v>
      </c>
      <c r="F9" s="97">
        <v>0</v>
      </c>
      <c r="G9" s="97">
        <v>0</v>
      </c>
      <c r="H9" s="97">
        <v>40</v>
      </c>
    </row>
    <row r="10" spans="1:8" ht="23.6">
      <c r="A10" s="86" t="s">
        <v>629</v>
      </c>
      <c r="B10" s="98">
        <v>285</v>
      </c>
      <c r="C10" s="697" t="s">
        <v>5</v>
      </c>
      <c r="D10" s="697" t="s">
        <v>5</v>
      </c>
      <c r="E10" s="98">
        <v>0</v>
      </c>
      <c r="F10" s="98">
        <v>11</v>
      </c>
      <c r="G10" s="697" t="s">
        <v>5</v>
      </c>
      <c r="H10" s="98">
        <v>295</v>
      </c>
    </row>
    <row r="11" spans="1:8" ht="23.6">
      <c r="A11" s="13" t="s">
        <v>630</v>
      </c>
      <c r="B11" s="97">
        <v>29</v>
      </c>
      <c r="C11" s="1388" t="s">
        <v>5</v>
      </c>
      <c r="D11" s="1388" t="s">
        <v>5</v>
      </c>
      <c r="E11" s="97">
        <v>0</v>
      </c>
      <c r="F11" s="97">
        <v>1</v>
      </c>
      <c r="G11" s="97">
        <v>0</v>
      </c>
      <c r="H11" s="97">
        <v>30</v>
      </c>
    </row>
    <row r="12" spans="1:8">
      <c r="A12" s="86" t="s">
        <v>319</v>
      </c>
      <c r="B12" s="98">
        <v>688</v>
      </c>
      <c r="C12" s="697" t="s">
        <v>5</v>
      </c>
      <c r="D12" s="98">
        <v>16</v>
      </c>
      <c r="E12" s="98">
        <v>3</v>
      </c>
      <c r="F12" s="98">
        <v>39</v>
      </c>
      <c r="G12" s="98">
        <v>1</v>
      </c>
      <c r="H12" s="98">
        <v>747</v>
      </c>
    </row>
    <row r="13" spans="1:8">
      <c r="A13" s="13" t="s">
        <v>320</v>
      </c>
      <c r="B13" s="97">
        <v>489</v>
      </c>
      <c r="C13" s="1388" t="s">
        <v>1193</v>
      </c>
      <c r="D13" s="97">
        <v>1</v>
      </c>
      <c r="E13" s="97">
        <v>0</v>
      </c>
      <c r="F13" s="97">
        <v>9</v>
      </c>
      <c r="G13" s="97" t="s">
        <v>1193</v>
      </c>
      <c r="H13" s="97">
        <v>498</v>
      </c>
    </row>
    <row r="14" spans="1:8" ht="23.6">
      <c r="A14" s="86" t="s">
        <v>631</v>
      </c>
      <c r="B14" s="98" t="s">
        <v>5</v>
      </c>
      <c r="C14" s="697" t="s">
        <v>5</v>
      </c>
      <c r="D14" s="98">
        <v>793</v>
      </c>
      <c r="E14" s="98" t="s">
        <v>5</v>
      </c>
      <c r="F14" s="98" t="s">
        <v>5</v>
      </c>
      <c r="G14" s="98">
        <v>42</v>
      </c>
      <c r="H14" s="98">
        <v>834</v>
      </c>
    </row>
    <row r="15" spans="1:8">
      <c r="A15" s="101" t="s">
        <v>321</v>
      </c>
      <c r="B15" s="94">
        <v>562759</v>
      </c>
      <c r="C15" s="739" t="s">
        <v>5</v>
      </c>
      <c r="D15" s="94">
        <v>1326</v>
      </c>
      <c r="E15" s="94">
        <v>1006</v>
      </c>
      <c r="F15" s="94">
        <v>16681</v>
      </c>
      <c r="G15" s="93">
        <v>48</v>
      </c>
      <c r="H15" s="94">
        <v>581821</v>
      </c>
    </row>
    <row r="16" spans="1:8">
      <c r="A16" s="86" t="s">
        <v>322</v>
      </c>
      <c r="B16" s="99">
        <v>1147</v>
      </c>
      <c r="C16" s="697" t="s">
        <v>5</v>
      </c>
      <c r="D16" s="98">
        <v>94</v>
      </c>
      <c r="E16" s="98">
        <v>21</v>
      </c>
      <c r="F16" s="98">
        <v>34</v>
      </c>
      <c r="G16" s="98">
        <v>4</v>
      </c>
      <c r="H16" s="99">
        <v>1300</v>
      </c>
    </row>
    <row r="17" spans="1:10" ht="23.6">
      <c r="A17" s="13" t="s">
        <v>632</v>
      </c>
      <c r="B17" s="97">
        <v>20</v>
      </c>
      <c r="C17" s="1388">
        <v>0</v>
      </c>
      <c r="D17" s="97">
        <v>0</v>
      </c>
      <c r="E17" s="97">
        <v>0</v>
      </c>
      <c r="F17" s="97">
        <v>0</v>
      </c>
      <c r="G17" s="97">
        <v>0</v>
      </c>
      <c r="H17" s="97">
        <v>20</v>
      </c>
    </row>
    <row r="18" spans="1:10">
      <c r="A18" s="86" t="s">
        <v>323</v>
      </c>
      <c r="B18" s="98">
        <v>29</v>
      </c>
      <c r="C18" s="697" t="s">
        <v>5</v>
      </c>
      <c r="D18" s="697" t="s">
        <v>1193</v>
      </c>
      <c r="E18" s="98">
        <v>0</v>
      </c>
      <c r="F18" s="98">
        <v>0</v>
      </c>
      <c r="G18" s="98">
        <v>0</v>
      </c>
      <c r="H18" s="98">
        <v>29</v>
      </c>
    </row>
    <row r="19" spans="1:10" ht="23.6">
      <c r="A19" s="13" t="s">
        <v>633</v>
      </c>
      <c r="B19" s="97">
        <v>46</v>
      </c>
      <c r="C19" s="1388" t="s">
        <v>5</v>
      </c>
      <c r="D19" s="1215">
        <v>0</v>
      </c>
      <c r="E19" s="1215">
        <v>30</v>
      </c>
      <c r="F19" s="1215">
        <v>0</v>
      </c>
      <c r="G19" s="1215">
        <v>0</v>
      </c>
      <c r="H19" s="97">
        <v>76</v>
      </c>
    </row>
    <row r="20" spans="1:10">
      <c r="A20" s="86" t="s">
        <v>324</v>
      </c>
      <c r="B20" s="99">
        <v>4184</v>
      </c>
      <c r="C20" s="697">
        <v>0</v>
      </c>
      <c r="D20" s="99">
        <v>1063</v>
      </c>
      <c r="E20" s="98">
        <v>4</v>
      </c>
      <c r="F20" s="98">
        <v>178</v>
      </c>
      <c r="G20" s="98">
        <v>26</v>
      </c>
      <c r="H20" s="99">
        <v>5454</v>
      </c>
    </row>
    <row r="21" spans="1:10" ht="23.6">
      <c r="A21" s="13" t="s">
        <v>439</v>
      </c>
      <c r="B21" s="97">
        <v>112</v>
      </c>
      <c r="C21" s="1388" t="s">
        <v>5</v>
      </c>
      <c r="D21" s="97">
        <v>0</v>
      </c>
      <c r="E21" s="97">
        <v>0</v>
      </c>
      <c r="F21" s="97">
        <v>0</v>
      </c>
      <c r="G21" s="97">
        <v>0</v>
      </c>
      <c r="H21" s="97">
        <v>112</v>
      </c>
    </row>
    <row r="22" spans="1:10">
      <c r="A22" s="1" t="s">
        <v>325</v>
      </c>
      <c r="B22" s="96">
        <v>568297</v>
      </c>
      <c r="C22" s="136">
        <v>0</v>
      </c>
      <c r="D22" s="96">
        <v>2483</v>
      </c>
      <c r="E22" s="96">
        <v>1061</v>
      </c>
      <c r="F22" s="96">
        <v>16894</v>
      </c>
      <c r="G22" s="95">
        <v>78</v>
      </c>
      <c r="H22" s="96">
        <v>588813</v>
      </c>
    </row>
    <row r="23" spans="1:10" ht="23.6">
      <c r="A23" s="13" t="s">
        <v>326</v>
      </c>
      <c r="B23" s="1388" t="s">
        <v>5</v>
      </c>
      <c r="C23" s="1388" t="s">
        <v>5</v>
      </c>
      <c r="D23" s="25">
        <v>267292</v>
      </c>
      <c r="E23" s="1388" t="s">
        <v>5</v>
      </c>
      <c r="F23" s="1388" t="s">
        <v>5</v>
      </c>
      <c r="G23" s="1388" t="s">
        <v>5</v>
      </c>
      <c r="H23" s="25">
        <v>267292</v>
      </c>
    </row>
    <row r="24" spans="1:10" ht="23.6">
      <c r="A24" s="86" t="s">
        <v>327</v>
      </c>
      <c r="B24" s="697" t="s">
        <v>5</v>
      </c>
      <c r="C24" s="697" t="s">
        <v>5</v>
      </c>
      <c r="D24" s="99">
        <v>483</v>
      </c>
      <c r="E24" s="697" t="s">
        <v>5</v>
      </c>
      <c r="F24" s="697" t="s">
        <v>5</v>
      </c>
      <c r="G24" s="697" t="s">
        <v>5</v>
      </c>
      <c r="H24" s="99">
        <v>483</v>
      </c>
    </row>
    <row r="25" spans="1:10" ht="23.6">
      <c r="A25" s="101" t="s">
        <v>634</v>
      </c>
      <c r="B25" s="1388" t="s">
        <v>5</v>
      </c>
      <c r="C25" s="1388" t="s">
        <v>5</v>
      </c>
      <c r="D25" s="94">
        <v>267776</v>
      </c>
      <c r="E25" s="1388" t="s">
        <v>5</v>
      </c>
      <c r="F25" s="1388" t="s">
        <v>5</v>
      </c>
      <c r="G25" s="1388" t="s">
        <v>5</v>
      </c>
      <c r="H25" s="94">
        <v>267776</v>
      </c>
    </row>
    <row r="26" spans="1:10" ht="23.6">
      <c r="A26" s="1" t="s">
        <v>635</v>
      </c>
      <c r="B26" s="697" t="s">
        <v>5</v>
      </c>
      <c r="C26" s="697" t="s">
        <v>5</v>
      </c>
      <c r="D26" s="697" t="s">
        <v>5</v>
      </c>
      <c r="E26" s="697" t="s">
        <v>5</v>
      </c>
      <c r="F26" s="697" t="s">
        <v>5</v>
      </c>
      <c r="G26" s="96">
        <v>33144</v>
      </c>
      <c r="H26" s="96">
        <v>33144</v>
      </c>
    </row>
    <row r="27" spans="1:10" ht="12.45" thickBot="1">
      <c r="A27" s="102" t="s">
        <v>440</v>
      </c>
      <c r="B27" s="48">
        <v>568297</v>
      </c>
      <c r="C27" s="1390">
        <v>0</v>
      </c>
      <c r="D27" s="48">
        <v>270259</v>
      </c>
      <c r="E27" s="48">
        <v>1061</v>
      </c>
      <c r="F27" s="48">
        <v>16894</v>
      </c>
      <c r="G27" s="48">
        <v>16894</v>
      </c>
      <c r="H27" s="48">
        <v>889732</v>
      </c>
      <c r="I27" s="1297"/>
      <c r="J27" s="1297"/>
    </row>
    <row r="28" spans="1:10" s="162" customFormat="1">
      <c r="A28" s="1295" t="s">
        <v>1418</v>
      </c>
      <c r="B28" s="1045"/>
      <c r="C28" s="1045"/>
      <c r="D28" s="1045"/>
      <c r="E28" s="1045"/>
      <c r="F28" s="1045"/>
      <c r="G28" s="1045"/>
      <c r="H28" s="1045"/>
      <c r="I28" s="1294"/>
      <c r="J28" s="1294"/>
    </row>
    <row r="29" spans="1:10">
      <c r="A29" s="162" t="s">
        <v>1303</v>
      </c>
      <c r="B29" s="270"/>
      <c r="C29" s="270"/>
      <c r="D29" s="270"/>
      <c r="E29" s="270"/>
      <c r="F29" s="270"/>
      <c r="G29" s="270"/>
      <c r="H29" s="270"/>
    </row>
    <row r="30" spans="1:10">
      <c r="B30" s="270"/>
      <c r="C30" s="270"/>
      <c r="D30" s="270"/>
      <c r="E30" s="270"/>
      <c r="F30" s="270"/>
      <c r="G30" s="270"/>
      <c r="H30" s="270"/>
    </row>
  </sheetData>
  <mergeCells count="5">
    <mergeCell ref="A3:H3"/>
    <mergeCell ref="A4:H4"/>
    <mergeCell ref="A5:H5"/>
    <mergeCell ref="A6:A7"/>
    <mergeCell ref="H6:H7"/>
  </mergeCells>
  <printOptions horizontalCentered="1"/>
  <pageMargins left="0.59055118110236227" right="0.59055118110236227" top="0.59055118110236227" bottom="0.39370078740157483" header="0.31496062992125984" footer="0.31496062992125984"/>
  <pageSetup paperSize="9" orientation="landscape" r:id="rId1"/>
  <colBreaks count="1" manualBreakCount="1">
    <brk id="8"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32">
    <tabColor rgb="FF92D050"/>
  </sheetPr>
  <dimension ref="A1:G28"/>
  <sheetViews>
    <sheetView showGridLines="0" zoomScaleNormal="100" workbookViewId="0">
      <selection activeCell="E22" sqref="E22"/>
    </sheetView>
  </sheetViews>
  <sheetFormatPr defaultColWidth="9.44140625" defaultRowHeight="11.8"/>
  <cols>
    <col min="1" max="1" width="33.44140625" style="28" bestFit="1" customWidth="1"/>
    <col min="2" max="2" width="10.5546875" style="28" customWidth="1"/>
    <col min="3" max="3" width="11" style="28" customWidth="1"/>
    <col min="4" max="4" width="11.5546875" style="28" customWidth="1"/>
    <col min="5" max="5" width="14.5546875" style="28" customWidth="1"/>
    <col min="6" max="16384" width="9.44140625" style="28"/>
  </cols>
  <sheetData>
    <row r="1" spans="1:7" s="992" customFormat="1" ht="15.05">
      <c r="A1" s="990" t="str">
        <f ca="1">(MID(CELL("nomefile",J2),FIND("]",CELL("nomefile",J2),1)+1,20))</f>
        <v>Tavola 4.1.10</v>
      </c>
      <c r="B1" s="1016"/>
      <c r="C1" s="1016"/>
      <c r="D1" s="1016"/>
      <c r="E1" s="1016"/>
      <c r="F1" s="1007"/>
    </row>
    <row r="3" spans="1:7" ht="29.15" customHeight="1">
      <c r="A3" s="1951" t="s">
        <v>1381</v>
      </c>
      <c r="B3" s="2005"/>
      <c r="C3" s="2005"/>
      <c r="D3" s="2005"/>
      <c r="E3" s="2005"/>
    </row>
    <row r="4" spans="1:7" ht="14.9" customHeight="1">
      <c r="A4" s="1952" t="s">
        <v>371</v>
      </c>
      <c r="B4" s="1952"/>
      <c r="C4" s="1952"/>
      <c r="D4" s="1952"/>
      <c r="E4" s="1952"/>
    </row>
    <row r="5" spans="1:7" ht="15.05" customHeight="1" thickBot="1">
      <c r="A5" s="2042" t="s">
        <v>2</v>
      </c>
      <c r="B5" s="2042"/>
      <c r="C5" s="2042"/>
      <c r="D5" s="2042"/>
      <c r="E5" s="2042"/>
    </row>
    <row r="6" spans="1:7" s="40" customFormat="1" ht="42.55" customHeight="1">
      <c r="A6" s="269" t="s">
        <v>441</v>
      </c>
      <c r="B6" s="269" t="s">
        <v>782</v>
      </c>
      <c r="C6" s="269" t="s">
        <v>783</v>
      </c>
      <c r="D6" s="269" t="s">
        <v>329</v>
      </c>
      <c r="E6" s="269" t="s">
        <v>330</v>
      </c>
    </row>
    <row r="7" spans="1:7">
      <c r="A7" s="90" t="s">
        <v>81</v>
      </c>
      <c r="B7" s="160">
        <v>1621</v>
      </c>
      <c r="C7" s="160">
        <v>2032</v>
      </c>
      <c r="D7" s="18">
        <v>50</v>
      </c>
      <c r="E7" s="160">
        <v>3703</v>
      </c>
      <c r="F7" s="270"/>
    </row>
    <row r="8" spans="1:7">
      <c r="A8" s="19" t="s">
        <v>1043</v>
      </c>
      <c r="B8" s="161">
        <v>1635</v>
      </c>
      <c r="C8" s="161">
        <v>2046</v>
      </c>
      <c r="D8" s="267">
        <v>167</v>
      </c>
      <c r="E8" s="161">
        <v>3848</v>
      </c>
      <c r="F8" s="270"/>
      <c r="G8" s="41"/>
    </row>
    <row r="9" spans="1:7">
      <c r="A9" s="90" t="s">
        <v>82</v>
      </c>
      <c r="B9" s="160">
        <v>2059</v>
      </c>
      <c r="C9" s="18">
        <v>1134</v>
      </c>
      <c r="D9" s="18">
        <v>79</v>
      </c>
      <c r="E9" s="160">
        <v>3272</v>
      </c>
      <c r="F9" s="270"/>
      <c r="G9" s="41"/>
    </row>
    <row r="10" spans="1:7">
      <c r="A10" s="19" t="s">
        <v>331</v>
      </c>
      <c r="B10" s="267">
        <v>6</v>
      </c>
      <c r="C10" s="267">
        <v>12</v>
      </c>
      <c r="D10" s="267">
        <v>0</v>
      </c>
      <c r="E10" s="267">
        <v>19</v>
      </c>
      <c r="F10" s="270"/>
      <c r="G10" s="41"/>
    </row>
    <row r="11" spans="1:7">
      <c r="A11" s="90" t="s">
        <v>83</v>
      </c>
      <c r="B11" s="18">
        <v>5</v>
      </c>
      <c r="C11" s="18">
        <v>15</v>
      </c>
      <c r="D11" s="18">
        <v>0</v>
      </c>
      <c r="E11" s="18">
        <v>20</v>
      </c>
      <c r="F11" s="270"/>
      <c r="G11" s="41"/>
    </row>
    <row r="12" spans="1:7">
      <c r="A12" s="19" t="s">
        <v>1375</v>
      </c>
      <c r="B12" s="267">
        <v>77</v>
      </c>
      <c r="C12" s="267">
        <v>433</v>
      </c>
      <c r="D12" s="267">
        <v>3</v>
      </c>
      <c r="E12" s="267">
        <v>513</v>
      </c>
      <c r="F12" s="270"/>
      <c r="G12" s="41"/>
    </row>
    <row r="13" spans="1:7">
      <c r="A13" s="90" t="s">
        <v>84</v>
      </c>
      <c r="B13" s="18">
        <v>33</v>
      </c>
      <c r="C13" s="18">
        <v>233</v>
      </c>
      <c r="D13" s="18">
        <v>10</v>
      </c>
      <c r="E13" s="18">
        <v>276</v>
      </c>
      <c r="F13" s="270"/>
      <c r="G13" s="41"/>
    </row>
    <row r="14" spans="1:7">
      <c r="A14" s="19" t="s">
        <v>476</v>
      </c>
      <c r="B14" s="161">
        <v>3726</v>
      </c>
      <c r="C14" s="161">
        <v>3827</v>
      </c>
      <c r="D14" s="267">
        <v>37</v>
      </c>
      <c r="E14" s="161">
        <v>7590</v>
      </c>
      <c r="F14" s="270"/>
      <c r="G14" s="41"/>
    </row>
    <row r="15" spans="1:7">
      <c r="A15" s="90" t="s">
        <v>53</v>
      </c>
      <c r="B15" s="160">
        <v>1833</v>
      </c>
      <c r="C15" s="160">
        <v>1909</v>
      </c>
      <c r="D15" s="18">
        <v>49</v>
      </c>
      <c r="E15" s="160">
        <v>3791</v>
      </c>
      <c r="F15" s="270"/>
      <c r="G15" s="41"/>
    </row>
    <row r="16" spans="1:7">
      <c r="A16" s="19" t="s">
        <v>442</v>
      </c>
      <c r="B16" s="161">
        <v>4605</v>
      </c>
      <c r="C16" s="161">
        <v>18259</v>
      </c>
      <c r="D16" s="267">
        <v>5</v>
      </c>
      <c r="E16" s="161">
        <v>22869</v>
      </c>
      <c r="F16" s="270"/>
      <c r="G16" s="41"/>
    </row>
    <row r="17" spans="1:7">
      <c r="A17" s="90" t="s">
        <v>475</v>
      </c>
      <c r="B17" s="18">
        <v>3</v>
      </c>
      <c r="C17" s="18">
        <v>20</v>
      </c>
      <c r="D17" s="18" t="s">
        <v>1193</v>
      </c>
      <c r="E17" s="18">
        <v>23</v>
      </c>
      <c r="F17" s="270"/>
      <c r="G17" s="41"/>
    </row>
    <row r="18" spans="1:7">
      <c r="A18" s="19" t="s">
        <v>444</v>
      </c>
      <c r="B18" s="267">
        <v>21</v>
      </c>
      <c r="C18" s="267">
        <v>104</v>
      </c>
      <c r="D18" s="267" t="s">
        <v>1193</v>
      </c>
      <c r="E18" s="267">
        <v>125</v>
      </c>
      <c r="F18" s="270"/>
      <c r="G18" s="41"/>
    </row>
    <row r="19" spans="1:7">
      <c r="A19" s="90" t="s">
        <v>464</v>
      </c>
      <c r="B19" s="160">
        <v>1500</v>
      </c>
      <c r="C19" s="160">
        <v>10450</v>
      </c>
      <c r="D19" s="18">
        <v>5</v>
      </c>
      <c r="E19" s="160">
        <v>11956</v>
      </c>
      <c r="F19" s="270"/>
      <c r="G19" s="41"/>
    </row>
    <row r="20" spans="1:7">
      <c r="A20" s="19" t="s">
        <v>1052</v>
      </c>
      <c r="B20" s="267">
        <v>281</v>
      </c>
      <c r="C20" s="267">
        <v>93</v>
      </c>
      <c r="D20" s="267">
        <v>28</v>
      </c>
      <c r="E20" s="267">
        <v>402</v>
      </c>
      <c r="F20" s="270"/>
      <c r="G20" s="41"/>
    </row>
    <row r="21" spans="1:7">
      <c r="A21" s="90" t="s">
        <v>59</v>
      </c>
      <c r="B21" s="18">
        <v>816</v>
      </c>
      <c r="C21" s="18">
        <v>802</v>
      </c>
      <c r="D21" s="1391" t="s">
        <v>1193</v>
      </c>
      <c r="E21" s="18">
        <v>1618</v>
      </c>
      <c r="F21" s="270"/>
      <c r="G21" s="41"/>
    </row>
    <row r="22" spans="1:7">
      <c r="A22" s="19" t="s">
        <v>334</v>
      </c>
      <c r="B22" s="267">
        <v>787</v>
      </c>
      <c r="C22" s="267">
        <v>251</v>
      </c>
      <c r="D22" s="267">
        <v>15</v>
      </c>
      <c r="E22" s="267">
        <v>1053</v>
      </c>
      <c r="F22" s="270"/>
      <c r="G22" s="41"/>
    </row>
    <row r="23" spans="1:7">
      <c r="A23" s="90" t="s">
        <v>449</v>
      </c>
      <c r="B23" s="18">
        <v>209</v>
      </c>
      <c r="C23" s="18">
        <v>479</v>
      </c>
      <c r="D23" s="18">
        <v>0</v>
      </c>
      <c r="E23" s="18">
        <v>688</v>
      </c>
      <c r="F23" s="270"/>
      <c r="G23" s="41"/>
    </row>
    <row r="24" spans="1:7">
      <c r="A24" s="19" t="s">
        <v>16</v>
      </c>
      <c r="B24" s="267">
        <v>322</v>
      </c>
      <c r="C24" s="267">
        <v>143</v>
      </c>
      <c r="D24" s="267">
        <v>4</v>
      </c>
      <c r="E24" s="267">
        <v>469</v>
      </c>
      <c r="F24" s="1296"/>
      <c r="G24" s="41"/>
    </row>
    <row r="25" spans="1:7" ht="12.45" thickBot="1">
      <c r="A25" s="21" t="s">
        <v>61</v>
      </c>
      <c r="B25" s="22">
        <v>19539</v>
      </c>
      <c r="C25" s="22">
        <v>42242</v>
      </c>
      <c r="D25" s="23">
        <v>452</v>
      </c>
      <c r="E25" s="22">
        <v>62235</v>
      </c>
      <c r="F25" s="1296"/>
      <c r="G25" s="41"/>
    </row>
    <row r="26" spans="1:7" s="162" customFormat="1">
      <c r="A26" s="1295" t="s">
        <v>1357</v>
      </c>
      <c r="B26" s="1045"/>
      <c r="C26" s="1045"/>
      <c r="D26" s="1045"/>
      <c r="E26" s="1045"/>
      <c r="F26" s="1294"/>
      <c r="G26" s="1294"/>
    </row>
    <row r="27" spans="1:7" s="162" customFormat="1" ht="30.45" customHeight="1">
      <c r="A27" s="2043" t="s">
        <v>1746</v>
      </c>
      <c r="B27" s="2043"/>
      <c r="C27" s="2043"/>
      <c r="D27" s="2043"/>
      <c r="E27" s="2043"/>
      <c r="F27" s="1294"/>
      <c r="G27" s="1294"/>
    </row>
    <row r="28" spans="1:7" ht="25.55" customHeight="1">
      <c r="A28" s="1931" t="s">
        <v>1417</v>
      </c>
      <c r="B28" s="1931"/>
      <c r="C28" s="1931"/>
      <c r="D28" s="1931"/>
      <c r="E28" s="1931"/>
    </row>
  </sheetData>
  <mergeCells count="5">
    <mergeCell ref="A28:E28"/>
    <mergeCell ref="A3:E3"/>
    <mergeCell ref="A4:E4"/>
    <mergeCell ref="A5:E5"/>
    <mergeCell ref="A27:E27"/>
  </mergeCells>
  <printOptions horizontalCentered="1"/>
  <pageMargins left="0.59055118110236227" right="0.59055118110236227" top="0.59055118110236227" bottom="0.39370078740157483" header="0.31496062992125984" footer="0.31496062992125984"/>
  <pageSetup paperSize="9" orientation="landscape" r:id="rId1"/>
  <colBreaks count="1" manualBreakCount="1">
    <brk id="5"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33">
    <tabColor rgb="FF92D050"/>
  </sheetPr>
  <dimension ref="A1:F28"/>
  <sheetViews>
    <sheetView showGridLines="0" zoomScaleNormal="100" workbookViewId="0">
      <selection activeCell="E22" sqref="E22"/>
    </sheetView>
  </sheetViews>
  <sheetFormatPr defaultColWidth="9.44140625" defaultRowHeight="11.8"/>
  <cols>
    <col min="1" max="1" width="38.44140625" style="28" customWidth="1"/>
    <col min="2" max="16384" width="9.44140625" style="28"/>
  </cols>
  <sheetData>
    <row r="1" spans="1:5" s="992" customFormat="1" ht="14.4">
      <c r="A1" s="990" t="str">
        <f ca="1">(MID(CELL("nomefile",J2),FIND("]",CELL("nomefile",J2),1)+1,20))</f>
        <v>Tavola 4.1.11</v>
      </c>
      <c r="B1" s="1016"/>
      <c r="C1" s="1016"/>
      <c r="D1" s="1016"/>
      <c r="E1" s="1016"/>
    </row>
    <row r="2" spans="1:5" s="29" customFormat="1">
      <c r="A2" s="85"/>
      <c r="B2" s="85"/>
      <c r="C2" s="85"/>
      <c r="D2" s="85"/>
      <c r="E2" s="85"/>
    </row>
    <row r="3" spans="1:5" ht="29.15" customHeight="1">
      <c r="A3" s="1951" t="s">
        <v>1574</v>
      </c>
      <c r="B3" s="2005"/>
      <c r="C3" s="2005"/>
      <c r="D3" s="2005"/>
      <c r="E3" s="2005"/>
    </row>
    <row r="4" spans="1:5" ht="14.9" customHeight="1">
      <c r="A4" s="1952" t="s">
        <v>371</v>
      </c>
      <c r="B4" s="1952"/>
      <c r="C4" s="1952"/>
      <c r="D4" s="1952"/>
      <c r="E4" s="1952"/>
    </row>
    <row r="5" spans="1:5" ht="15.05" customHeight="1" thickBot="1">
      <c r="A5" s="2042" t="s">
        <v>2</v>
      </c>
      <c r="B5" s="2042"/>
      <c r="C5" s="2042"/>
      <c r="D5" s="2042"/>
      <c r="E5" s="2042"/>
    </row>
    <row r="6" spans="1:5" s="40" customFormat="1" ht="36.65" customHeight="1">
      <c r="A6" s="269" t="s">
        <v>328</v>
      </c>
      <c r="B6" s="269" t="s">
        <v>782</v>
      </c>
      <c r="C6" s="269" t="s">
        <v>783</v>
      </c>
      <c r="D6" s="269" t="s">
        <v>446</v>
      </c>
      <c r="E6" s="269" t="s">
        <v>330</v>
      </c>
    </row>
    <row r="7" spans="1:5">
      <c r="A7" s="90" t="s">
        <v>81</v>
      </c>
      <c r="B7" s="46">
        <v>1608</v>
      </c>
      <c r="C7" s="46">
        <v>2115</v>
      </c>
      <c r="D7" s="18">
        <v>51</v>
      </c>
      <c r="E7" s="46">
        <v>3774</v>
      </c>
    </row>
    <row r="8" spans="1:5">
      <c r="A8" s="19" t="s">
        <v>46</v>
      </c>
      <c r="B8" s="47">
        <v>1752</v>
      </c>
      <c r="C8" s="47">
        <v>2197</v>
      </c>
      <c r="D8" s="20">
        <v>193</v>
      </c>
      <c r="E8" s="47">
        <v>4142</v>
      </c>
    </row>
    <row r="9" spans="1:5">
      <c r="A9" s="90" t="s">
        <v>82</v>
      </c>
      <c r="B9" s="160">
        <v>2269</v>
      </c>
      <c r="C9" s="18">
        <v>1029</v>
      </c>
      <c r="D9" s="18">
        <v>95</v>
      </c>
      <c r="E9" s="160">
        <v>3393</v>
      </c>
    </row>
    <row r="10" spans="1:5">
      <c r="A10" s="19" t="s">
        <v>331</v>
      </c>
      <c r="B10" s="20">
        <v>7</v>
      </c>
      <c r="C10" s="20">
        <v>18</v>
      </c>
      <c r="D10" s="20">
        <v>0</v>
      </c>
      <c r="E10" s="161">
        <v>25</v>
      </c>
    </row>
    <row r="11" spans="1:5">
      <c r="A11" s="90" t="s">
        <v>83</v>
      </c>
      <c r="B11" s="18">
        <v>6</v>
      </c>
      <c r="C11" s="18">
        <v>14</v>
      </c>
      <c r="D11" s="18">
        <v>1</v>
      </c>
      <c r="E11" s="160">
        <v>21</v>
      </c>
    </row>
    <row r="12" spans="1:5">
      <c r="A12" s="19" t="s">
        <v>332</v>
      </c>
      <c r="B12" s="20">
        <v>99</v>
      </c>
      <c r="C12" s="20">
        <v>400</v>
      </c>
      <c r="D12" s="20">
        <v>4</v>
      </c>
      <c r="E12" s="161">
        <v>502</v>
      </c>
    </row>
    <row r="13" spans="1:5">
      <c r="A13" s="90" t="s">
        <v>84</v>
      </c>
      <c r="B13" s="18">
        <v>35</v>
      </c>
      <c r="C13" s="18">
        <v>234</v>
      </c>
      <c r="D13" s="18">
        <v>10</v>
      </c>
      <c r="E13" s="160">
        <v>279</v>
      </c>
    </row>
    <row r="14" spans="1:5">
      <c r="A14" s="19" t="s">
        <v>52</v>
      </c>
      <c r="B14" s="47">
        <v>4341</v>
      </c>
      <c r="C14" s="47">
        <v>3423</v>
      </c>
      <c r="D14" s="20">
        <v>63</v>
      </c>
      <c r="E14" s="161">
        <v>7828</v>
      </c>
    </row>
    <row r="15" spans="1:5">
      <c r="A15" s="90" t="s">
        <v>333</v>
      </c>
      <c r="B15" s="46">
        <v>1970</v>
      </c>
      <c r="C15" s="46">
        <v>2038</v>
      </c>
      <c r="D15" s="18">
        <v>57</v>
      </c>
      <c r="E15" s="160">
        <v>4065</v>
      </c>
    </row>
    <row r="16" spans="1:5">
      <c r="A16" s="19" t="s">
        <v>442</v>
      </c>
      <c r="B16" s="47">
        <v>4675</v>
      </c>
      <c r="C16" s="47">
        <v>18754</v>
      </c>
      <c r="D16" s="20">
        <v>5</v>
      </c>
      <c r="E16" s="161">
        <v>23434</v>
      </c>
    </row>
    <row r="17" spans="1:6">
      <c r="A17" s="90" t="s">
        <v>443</v>
      </c>
      <c r="B17" s="18">
        <v>3</v>
      </c>
      <c r="C17" s="18">
        <v>19</v>
      </c>
      <c r="D17" s="18" t="s">
        <v>1193</v>
      </c>
      <c r="E17" s="160">
        <v>22</v>
      </c>
    </row>
    <row r="18" spans="1:6">
      <c r="A18" s="19" t="s">
        <v>444</v>
      </c>
      <c r="B18" s="20">
        <v>21</v>
      </c>
      <c r="C18" s="20">
        <v>119</v>
      </c>
      <c r="D18" s="20" t="s">
        <v>1193</v>
      </c>
      <c r="E18" s="161">
        <v>139</v>
      </c>
    </row>
    <row r="19" spans="1:6">
      <c r="A19" s="90" t="s">
        <v>445</v>
      </c>
      <c r="B19" s="46">
        <v>1545</v>
      </c>
      <c r="C19" s="46">
        <v>10698</v>
      </c>
      <c r="D19" s="18">
        <v>5</v>
      </c>
      <c r="E19" s="160">
        <v>12248</v>
      </c>
    </row>
    <row r="20" spans="1:6">
      <c r="A20" s="19" t="s">
        <v>58</v>
      </c>
      <c r="B20" s="20">
        <v>311</v>
      </c>
      <c r="C20" s="20">
        <v>113</v>
      </c>
      <c r="D20" s="20">
        <v>24</v>
      </c>
      <c r="E20" s="161">
        <v>447</v>
      </c>
    </row>
    <row r="21" spans="1:6">
      <c r="A21" s="90" t="s">
        <v>59</v>
      </c>
      <c r="B21" s="18">
        <v>887</v>
      </c>
      <c r="C21" s="18">
        <v>780</v>
      </c>
      <c r="D21" s="18" t="s">
        <v>1193</v>
      </c>
      <c r="E21" s="160">
        <v>1667</v>
      </c>
    </row>
    <row r="22" spans="1:6">
      <c r="A22" s="19" t="s">
        <v>334</v>
      </c>
      <c r="B22" s="20">
        <v>819</v>
      </c>
      <c r="C22" s="20">
        <v>323</v>
      </c>
      <c r="D22" s="20">
        <v>16</v>
      </c>
      <c r="E22" s="161">
        <v>1157</v>
      </c>
    </row>
    <row r="23" spans="1:6">
      <c r="A23" s="90" t="s">
        <v>335</v>
      </c>
      <c r="B23" s="18">
        <v>219</v>
      </c>
      <c r="C23" s="18">
        <v>468</v>
      </c>
      <c r="D23" s="18">
        <v>0</v>
      </c>
      <c r="E23" s="160">
        <v>687</v>
      </c>
    </row>
    <row r="24" spans="1:6">
      <c r="A24" s="19" t="s">
        <v>85</v>
      </c>
      <c r="B24" s="20">
        <v>344</v>
      </c>
      <c r="C24" s="20">
        <v>142</v>
      </c>
      <c r="D24" s="20">
        <v>5</v>
      </c>
      <c r="E24" s="161">
        <v>491</v>
      </c>
    </row>
    <row r="25" spans="1:6" ht="12.45" thickBot="1">
      <c r="A25" s="21" t="s">
        <v>336</v>
      </c>
      <c r="B25" s="22">
        <v>20910</v>
      </c>
      <c r="C25" s="22">
        <v>42881</v>
      </c>
      <c r="D25" s="22">
        <v>528</v>
      </c>
      <c r="E25" s="22">
        <v>64320</v>
      </c>
      <c r="F25" s="270"/>
    </row>
    <row r="26" spans="1:6" ht="10" customHeight="1">
      <c r="A26" s="1295" t="s">
        <v>1419</v>
      </c>
      <c r="B26" s="235"/>
      <c r="C26" s="235"/>
      <c r="D26"/>
      <c r="E26"/>
    </row>
    <row r="27" spans="1:6" s="41" customFormat="1" ht="22.6" customHeight="1">
      <c r="A27" s="2043" t="s">
        <v>1747</v>
      </c>
      <c r="B27" s="2043"/>
      <c r="C27" s="2043"/>
      <c r="D27" s="2043"/>
      <c r="E27" s="2043"/>
    </row>
    <row r="28" spans="1:6" ht="17.55" customHeight="1">
      <c r="A28" s="1931" t="s">
        <v>1417</v>
      </c>
      <c r="B28" s="1931"/>
      <c r="C28" s="1931"/>
      <c r="D28" s="1931"/>
      <c r="E28" s="1931"/>
    </row>
  </sheetData>
  <mergeCells count="5">
    <mergeCell ref="A3:E3"/>
    <mergeCell ref="A4:E4"/>
    <mergeCell ref="A5:E5"/>
    <mergeCell ref="A28:E28"/>
    <mergeCell ref="A27:E27"/>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glio34">
    <tabColor rgb="FF92D050"/>
  </sheetPr>
  <dimension ref="A1:K114"/>
  <sheetViews>
    <sheetView showGridLines="0" zoomScaleNormal="100" workbookViewId="0">
      <selection activeCell="E22" sqref="E22"/>
    </sheetView>
  </sheetViews>
  <sheetFormatPr defaultColWidth="9.44140625" defaultRowHeight="11.8"/>
  <cols>
    <col min="1" max="1" width="3.44140625" style="162" bestFit="1" customWidth="1"/>
    <col min="2" max="2" width="51.44140625" style="162" customWidth="1"/>
    <col min="3" max="3" width="2" style="162" bestFit="1" customWidth="1"/>
    <col min="4" max="5" width="10" style="162" customWidth="1"/>
    <col min="6" max="6" width="9.5546875" style="162" customWidth="1"/>
    <col min="7" max="9" width="9.44140625" style="162" customWidth="1"/>
    <col min="10" max="16384" width="9.44140625" style="162"/>
  </cols>
  <sheetData>
    <row r="1" spans="1:11" s="992" customFormat="1" ht="14.4">
      <c r="A1" s="990" t="str">
        <f ca="1">(MID(CELL("nomefile",K2),FIND("]",CELL("nomefile",K2),1)+1,20))</f>
        <v>Tavola 4.3.1</v>
      </c>
      <c r="B1" s="1016"/>
      <c r="C1" s="1016"/>
      <c r="D1" s="1016"/>
      <c r="E1" s="1016"/>
      <c r="F1" s="1016"/>
      <c r="G1" s="1016"/>
      <c r="H1" s="1028"/>
      <c r="I1" s="1028"/>
      <c r="J1" s="1028"/>
    </row>
    <row r="3" spans="1:11">
      <c r="A3" s="2005" t="s">
        <v>1575</v>
      </c>
      <c r="B3" s="2005"/>
      <c r="C3" s="2005"/>
      <c r="D3" s="2005"/>
      <c r="E3" s="2005"/>
      <c r="F3" s="2005"/>
      <c r="G3" s="2005"/>
      <c r="H3" s="2005"/>
      <c r="I3" s="2005"/>
      <c r="J3" s="2005"/>
    </row>
    <row r="4" spans="1:11">
      <c r="A4" s="1952" t="s">
        <v>1350</v>
      </c>
      <c r="B4" s="1952"/>
      <c r="C4" s="1952"/>
      <c r="D4" s="1952"/>
      <c r="E4" s="1952"/>
      <c r="F4" s="1952"/>
      <c r="G4" s="1952"/>
      <c r="H4" s="1952"/>
      <c r="I4" s="1952"/>
      <c r="J4" s="1952"/>
    </row>
    <row r="5" spans="1:11" ht="15.05" customHeight="1" thickBot="1">
      <c r="A5" s="2036" t="s">
        <v>2</v>
      </c>
      <c r="B5" s="2036"/>
      <c r="C5" s="2036"/>
      <c r="D5" s="2036"/>
      <c r="E5" s="2036"/>
      <c r="F5" s="2036"/>
      <c r="G5" s="2036"/>
      <c r="H5" s="2036"/>
      <c r="I5" s="2036"/>
      <c r="J5" s="2036"/>
    </row>
    <row r="6" spans="1:11" ht="12.45" thickBot="1">
      <c r="A6" s="237"/>
      <c r="B6" s="238"/>
      <c r="C6" s="238"/>
      <c r="D6" s="1545">
        <v>2018</v>
      </c>
      <c r="E6" s="1545">
        <v>2019</v>
      </c>
      <c r="F6" s="1545">
        <v>2020</v>
      </c>
      <c r="G6" s="1545">
        <v>2021</v>
      </c>
      <c r="H6" s="1545" t="s">
        <v>1352</v>
      </c>
      <c r="I6" s="1545" t="s">
        <v>1547</v>
      </c>
      <c r="J6" s="1136" t="s">
        <v>1748</v>
      </c>
    </row>
    <row r="7" spans="1:11">
      <c r="A7" s="255"/>
      <c r="B7" s="305" t="s">
        <v>571</v>
      </c>
      <c r="C7" s="309"/>
      <c r="D7" s="172"/>
      <c r="E7" s="172"/>
      <c r="F7" s="172"/>
      <c r="G7" s="172"/>
      <c r="H7" s="172"/>
      <c r="I7" s="172"/>
      <c r="J7" s="172"/>
    </row>
    <row r="8" spans="1:11" ht="23.6">
      <c r="A8" s="158" t="s">
        <v>168</v>
      </c>
      <c r="B8" s="306" t="s">
        <v>400</v>
      </c>
      <c r="C8" s="310"/>
      <c r="D8" s="169"/>
      <c r="K8" s="241"/>
    </row>
    <row r="9" spans="1:11">
      <c r="A9" s="255"/>
      <c r="B9" s="304" t="s">
        <v>169</v>
      </c>
      <c r="C9" s="311" t="s">
        <v>170</v>
      </c>
      <c r="D9" s="1546">
        <v>35026.800000000003</v>
      </c>
      <c r="E9" s="1546">
        <v>36607.300000000003</v>
      </c>
      <c r="F9" s="1546">
        <v>36019.1</v>
      </c>
      <c r="G9" s="1546">
        <v>37597.953856</v>
      </c>
      <c r="H9" s="1546">
        <v>39927.800000000003</v>
      </c>
      <c r="I9" s="1546">
        <v>43173.5</v>
      </c>
      <c r="J9" s="1309">
        <v>47215</v>
      </c>
    </row>
    <row r="10" spans="1:11">
      <c r="B10" s="303" t="s">
        <v>171</v>
      </c>
      <c r="C10" s="312" t="s">
        <v>5</v>
      </c>
      <c r="D10" s="168">
        <v>4632.3999999999996</v>
      </c>
      <c r="E10" s="168">
        <v>4841.1000000000004</v>
      </c>
      <c r="F10" s="168">
        <v>5021</v>
      </c>
      <c r="G10" s="168">
        <v>5882.8392739999999</v>
      </c>
      <c r="H10" s="168">
        <v>6826.5</v>
      </c>
      <c r="I10" s="168">
        <v>7956.2</v>
      </c>
      <c r="J10" s="168">
        <v>9029.6</v>
      </c>
    </row>
    <row r="11" spans="1:11">
      <c r="A11" s="255"/>
      <c r="B11" s="304" t="s">
        <v>172</v>
      </c>
      <c r="C11" s="311" t="s">
        <v>5</v>
      </c>
      <c r="D11" s="1546">
        <v>583.1</v>
      </c>
      <c r="E11" s="1546">
        <v>847.1</v>
      </c>
      <c r="F11" s="1546">
        <v>393.1</v>
      </c>
      <c r="G11" s="1546">
        <v>432.52174500000001</v>
      </c>
      <c r="H11" s="1546">
        <v>989.5</v>
      </c>
      <c r="I11" s="1546">
        <v>1424.8</v>
      </c>
      <c r="J11" s="1309">
        <v>1073.7</v>
      </c>
    </row>
    <row r="12" spans="1:11">
      <c r="B12" s="303" t="s">
        <v>401</v>
      </c>
      <c r="C12" s="312" t="s">
        <v>170</v>
      </c>
      <c r="D12" s="168">
        <v>-27.5</v>
      </c>
      <c r="E12" s="168">
        <v>113.1</v>
      </c>
      <c r="F12" s="168">
        <v>54.9</v>
      </c>
      <c r="G12" s="168">
        <v>185.49826999999999</v>
      </c>
      <c r="H12" s="168">
        <v>238</v>
      </c>
      <c r="I12" s="168">
        <v>188.3</v>
      </c>
      <c r="J12" s="168">
        <v>236.4</v>
      </c>
    </row>
    <row r="13" spans="1:11" ht="23.6">
      <c r="A13" s="159" t="s">
        <v>173</v>
      </c>
      <c r="B13" s="305" t="s">
        <v>775</v>
      </c>
      <c r="C13" s="311" t="s">
        <v>170</v>
      </c>
      <c r="D13" s="1546">
        <v>825</v>
      </c>
      <c r="E13" s="1546">
        <v>1346</v>
      </c>
      <c r="F13" s="1546">
        <v>889.9</v>
      </c>
      <c r="G13" s="1546">
        <v>1085.457975</v>
      </c>
      <c r="H13" s="1546">
        <v>698.2</v>
      </c>
      <c r="I13" s="1546">
        <v>1999</v>
      </c>
      <c r="J13" s="1309">
        <v>2176.9</v>
      </c>
      <c r="K13" s="241"/>
    </row>
    <row r="14" spans="1:11" ht="23.6">
      <c r="A14" s="158" t="s">
        <v>174</v>
      </c>
      <c r="B14" s="306" t="s">
        <v>768</v>
      </c>
      <c r="C14" s="312" t="s">
        <v>170</v>
      </c>
      <c r="D14" s="168">
        <v>379.1</v>
      </c>
      <c r="E14" s="168">
        <v>353.4</v>
      </c>
      <c r="F14" s="168">
        <v>345.4</v>
      </c>
      <c r="G14" s="168">
        <v>426.67515200000003</v>
      </c>
      <c r="H14" s="168">
        <v>384.1</v>
      </c>
      <c r="I14" s="168">
        <v>469.1</v>
      </c>
      <c r="J14" s="168">
        <v>432.5</v>
      </c>
      <c r="K14" s="241"/>
    </row>
    <row r="15" spans="1:11" ht="23.6">
      <c r="A15" s="159" t="s">
        <v>175</v>
      </c>
      <c r="B15" s="305" t="s">
        <v>402</v>
      </c>
      <c r="C15" s="311"/>
      <c r="D15" s="1546"/>
      <c r="E15" s="1546"/>
      <c r="F15" s="1546"/>
      <c r="G15" s="1546"/>
      <c r="H15" s="1546"/>
      <c r="I15" s="1546" t="s">
        <v>65</v>
      </c>
      <c r="J15" s="1309"/>
    </row>
    <row r="16" spans="1:11">
      <c r="B16" s="303" t="s">
        <v>176</v>
      </c>
      <c r="C16" s="312"/>
      <c r="D16" s="168"/>
      <c r="E16" s="168"/>
      <c r="F16" s="168"/>
      <c r="G16" s="168"/>
      <c r="H16" s="168"/>
      <c r="I16" s="168" t="s">
        <v>65</v>
      </c>
      <c r="J16" s="168"/>
      <c r="K16" s="162" t="s">
        <v>823</v>
      </c>
    </row>
    <row r="17" spans="1:10">
      <c r="A17" s="255"/>
      <c r="B17" s="304" t="s">
        <v>572</v>
      </c>
      <c r="C17" s="311" t="s">
        <v>5</v>
      </c>
      <c r="D17" s="1546">
        <v>23392</v>
      </c>
      <c r="E17" s="1546">
        <v>24364</v>
      </c>
      <c r="F17" s="1546">
        <v>22507</v>
      </c>
      <c r="G17" s="1546">
        <v>23153.657257999999</v>
      </c>
      <c r="H17" s="1546">
        <v>23982.400000000001</v>
      </c>
      <c r="I17" s="1546">
        <v>27283</v>
      </c>
      <c r="J17" s="1309">
        <v>31644.9</v>
      </c>
    </row>
    <row r="18" spans="1:10">
      <c r="B18" s="303" t="s">
        <v>573</v>
      </c>
      <c r="C18" s="312" t="s">
        <v>170</v>
      </c>
      <c r="D18" s="168">
        <v>2578.9</v>
      </c>
      <c r="E18" s="168">
        <v>2887.9</v>
      </c>
      <c r="F18" s="168">
        <v>2857</v>
      </c>
      <c r="G18" s="168">
        <v>3446.7358680000002</v>
      </c>
      <c r="H18" s="168">
        <v>3787.7</v>
      </c>
      <c r="I18" s="168">
        <v>5343.7</v>
      </c>
      <c r="J18" s="168">
        <v>7897.5</v>
      </c>
    </row>
    <row r="19" spans="1:10" ht="23.6">
      <c r="A19" s="255"/>
      <c r="B19" s="304" t="s">
        <v>403</v>
      </c>
      <c r="C19" s="311"/>
      <c r="D19" s="1546"/>
      <c r="E19" s="1546"/>
      <c r="F19" s="1546"/>
      <c r="G19" s="1546"/>
      <c r="H19" s="1546"/>
      <c r="I19" s="1546" t="s">
        <v>65</v>
      </c>
      <c r="J19" s="1309" t="s">
        <v>1193</v>
      </c>
    </row>
    <row r="20" spans="1:10">
      <c r="B20" s="303" t="s">
        <v>572</v>
      </c>
      <c r="C20" s="312" t="s">
        <v>170</v>
      </c>
      <c r="D20" s="168">
        <v>451</v>
      </c>
      <c r="E20" s="168">
        <v>508.7</v>
      </c>
      <c r="F20" s="168">
        <v>474.5</v>
      </c>
      <c r="G20" s="168">
        <v>488.11431900000002</v>
      </c>
      <c r="H20" s="168">
        <v>569.5</v>
      </c>
      <c r="I20" s="168">
        <v>643.1</v>
      </c>
      <c r="J20" s="168">
        <v>672.1</v>
      </c>
    </row>
    <row r="21" spans="1:10">
      <c r="A21" s="255"/>
      <c r="B21" s="304" t="s">
        <v>573</v>
      </c>
      <c r="C21" s="311" t="s">
        <v>5</v>
      </c>
      <c r="D21" s="1546">
        <v>40.200000000000003</v>
      </c>
      <c r="E21" s="1546">
        <v>44.7</v>
      </c>
      <c r="F21" s="1546">
        <v>39.6</v>
      </c>
      <c r="G21" s="1546">
        <v>60.190959999999997</v>
      </c>
      <c r="H21" s="1546">
        <v>88.1</v>
      </c>
      <c r="I21" s="1546">
        <v>116.5</v>
      </c>
      <c r="J21" s="1309">
        <v>110.8</v>
      </c>
    </row>
    <row r="22" spans="1:10">
      <c r="B22" s="303" t="s">
        <v>177</v>
      </c>
      <c r="C22" s="312"/>
      <c r="D22" s="168"/>
      <c r="E22" s="168"/>
      <c r="F22" s="168"/>
      <c r="G22" s="168"/>
      <c r="H22" s="168"/>
      <c r="I22" s="168" t="s">
        <v>65</v>
      </c>
      <c r="J22" s="168" t="s">
        <v>1193</v>
      </c>
    </row>
    <row r="23" spans="1:10">
      <c r="A23" s="255"/>
      <c r="B23" s="304" t="s">
        <v>572</v>
      </c>
      <c r="C23" s="311" t="s">
        <v>5</v>
      </c>
      <c r="D23" s="1546">
        <v>-1420.6</v>
      </c>
      <c r="E23" s="1546">
        <v>-1249.4000000000001</v>
      </c>
      <c r="F23" s="1546">
        <v>-1458.6</v>
      </c>
      <c r="G23" s="1546">
        <v>1125.112932</v>
      </c>
      <c r="H23" s="1546">
        <v>925.7</v>
      </c>
      <c r="I23" s="1546">
        <v>5508.6</v>
      </c>
      <c r="J23" s="1309">
        <v>-1497.5</v>
      </c>
    </row>
    <row r="24" spans="1:10">
      <c r="B24" s="303" t="s">
        <v>573</v>
      </c>
      <c r="C24" s="312" t="s">
        <v>170</v>
      </c>
      <c r="D24" s="168">
        <v>236.7</v>
      </c>
      <c r="E24" s="168">
        <v>5.7</v>
      </c>
      <c r="F24" s="168">
        <v>14.9</v>
      </c>
      <c r="G24" s="168">
        <v>624.87370699999997</v>
      </c>
      <c r="H24" s="168">
        <v>88.7</v>
      </c>
      <c r="I24" s="168">
        <v>3837.5</v>
      </c>
      <c r="J24" s="168">
        <v>-2106.5</v>
      </c>
    </row>
    <row r="25" spans="1:10" ht="23.6">
      <c r="A25" s="159" t="s">
        <v>178</v>
      </c>
      <c r="B25" s="305" t="s">
        <v>404</v>
      </c>
      <c r="C25" s="311" t="s">
        <v>5</v>
      </c>
      <c r="D25" s="1546">
        <v>5.5</v>
      </c>
      <c r="E25" s="1546">
        <v>10.4</v>
      </c>
      <c r="F25" s="1546">
        <v>8.4</v>
      </c>
      <c r="G25" s="1546">
        <v>7.8744329999999998</v>
      </c>
      <c r="H25" s="1546">
        <v>11.5</v>
      </c>
      <c r="I25" s="1546">
        <v>10.6</v>
      </c>
      <c r="J25" s="1309">
        <v>11.6</v>
      </c>
    </row>
    <row r="26" spans="1:10" ht="23.6">
      <c r="A26" s="158" t="s">
        <v>179</v>
      </c>
      <c r="B26" s="306" t="s">
        <v>405</v>
      </c>
      <c r="C26" s="312" t="s">
        <v>5</v>
      </c>
      <c r="D26" s="168">
        <v>51.4</v>
      </c>
      <c r="E26" s="168">
        <v>21.3</v>
      </c>
      <c r="F26" s="168">
        <v>68.5</v>
      </c>
      <c r="G26" s="168">
        <v>25.129854000000002</v>
      </c>
      <c r="H26" s="168">
        <v>47.7</v>
      </c>
      <c r="I26" s="168">
        <v>30.2</v>
      </c>
      <c r="J26" s="168">
        <v>26.1</v>
      </c>
    </row>
    <row r="27" spans="1:10">
      <c r="A27" s="159" t="s">
        <v>180</v>
      </c>
      <c r="B27" s="305" t="s">
        <v>181</v>
      </c>
      <c r="C27" s="311"/>
      <c r="D27" s="1546"/>
      <c r="E27" s="1546"/>
      <c r="F27" s="1546"/>
      <c r="G27" s="1546"/>
      <c r="H27" s="1546"/>
      <c r="I27" s="1546" t="s">
        <v>65</v>
      </c>
      <c r="J27" s="1309" t="s">
        <v>1193</v>
      </c>
    </row>
    <row r="28" spans="1:10">
      <c r="B28" s="303" t="s">
        <v>182</v>
      </c>
      <c r="C28" s="312" t="s">
        <v>5</v>
      </c>
      <c r="D28" s="168">
        <v>5471</v>
      </c>
      <c r="E28" s="168">
        <v>5723.1</v>
      </c>
      <c r="F28" s="168">
        <v>5650.1</v>
      </c>
      <c r="G28" s="168">
        <v>6026.9448599999996</v>
      </c>
      <c r="H28" s="168">
        <v>6631.9</v>
      </c>
      <c r="I28" s="168">
        <v>7202</v>
      </c>
      <c r="J28" s="168">
        <v>7976.1</v>
      </c>
    </row>
    <row r="29" spans="1:10">
      <c r="A29" s="255"/>
      <c r="B29" s="304" t="s">
        <v>183</v>
      </c>
      <c r="C29" s="311" t="s">
        <v>5</v>
      </c>
      <c r="D29" s="1546">
        <v>1561.9</v>
      </c>
      <c r="E29" s="1546">
        <v>1719.4</v>
      </c>
      <c r="F29" s="1546">
        <v>1697.9</v>
      </c>
      <c r="G29" s="1546">
        <v>1676.4784770000001</v>
      </c>
      <c r="H29" s="1546">
        <v>1743.1</v>
      </c>
      <c r="I29" s="1546">
        <v>1735.9</v>
      </c>
      <c r="J29" s="1309">
        <v>1831.6</v>
      </c>
    </row>
    <row r="30" spans="1:10" ht="23.6">
      <c r="B30" s="303" t="s">
        <v>184</v>
      </c>
      <c r="C30" s="312" t="s">
        <v>170</v>
      </c>
      <c r="D30" s="168">
        <v>4.0999999999999996</v>
      </c>
      <c r="E30" s="168">
        <v>-9.1999999999999993</v>
      </c>
      <c r="F30" s="168">
        <v>-10.6</v>
      </c>
      <c r="G30" s="168">
        <v>-6.1556949999999997</v>
      </c>
      <c r="H30" s="168">
        <v>-1.6</v>
      </c>
      <c r="I30" s="168">
        <v>-3.1</v>
      </c>
      <c r="J30" s="168">
        <v>-4.7</v>
      </c>
    </row>
    <row r="31" spans="1:10">
      <c r="B31" s="303" t="s">
        <v>202</v>
      </c>
      <c r="C31" s="312"/>
      <c r="D31" s="168">
        <v>752.5</v>
      </c>
      <c r="E31" s="168">
        <v>764.4</v>
      </c>
      <c r="F31" s="168">
        <v>739.1</v>
      </c>
      <c r="G31" s="168">
        <v>740.66473099999996</v>
      </c>
      <c r="H31" s="168">
        <v>767.9</v>
      </c>
      <c r="I31" s="168">
        <v>797.7</v>
      </c>
      <c r="J31" s="168">
        <v>883</v>
      </c>
    </row>
    <row r="32" spans="1:10">
      <c r="A32" s="255"/>
      <c r="B32" s="304" t="s">
        <v>185</v>
      </c>
      <c r="C32" s="311" t="s">
        <v>5</v>
      </c>
      <c r="D32" s="1546">
        <v>1858.7</v>
      </c>
      <c r="E32" s="1546">
        <v>1905.9</v>
      </c>
      <c r="F32" s="1546">
        <v>1886.5</v>
      </c>
      <c r="G32" s="1546">
        <v>1977.6739459999999</v>
      </c>
      <c r="H32" s="1546">
        <v>2046.8</v>
      </c>
      <c r="I32" s="1546">
        <v>2065.1</v>
      </c>
      <c r="J32" s="1309">
        <v>2261.1999999999998</v>
      </c>
    </row>
    <row r="33" spans="1:11">
      <c r="B33" s="303" t="s">
        <v>769</v>
      </c>
      <c r="C33" s="313" t="s">
        <v>170</v>
      </c>
      <c r="D33" s="241">
        <v>1129.7</v>
      </c>
      <c r="E33" s="241">
        <v>1223</v>
      </c>
      <c r="F33" s="241">
        <v>1267.5</v>
      </c>
      <c r="G33" s="241">
        <v>1348.827076</v>
      </c>
      <c r="H33" s="241">
        <v>1698.9</v>
      </c>
      <c r="I33" s="241">
        <v>1801.4</v>
      </c>
      <c r="J33" s="241">
        <v>1959.2</v>
      </c>
    </row>
    <row r="34" spans="1:11" ht="23.6">
      <c r="A34" s="159" t="s">
        <v>186</v>
      </c>
      <c r="B34" s="305" t="s">
        <v>410</v>
      </c>
      <c r="C34" s="311" t="s">
        <v>5</v>
      </c>
      <c r="D34" s="1546">
        <v>892.9</v>
      </c>
      <c r="E34" s="1546">
        <v>900.5</v>
      </c>
      <c r="F34" s="1546">
        <v>1086.2</v>
      </c>
      <c r="G34" s="1546">
        <v>990.01745800000003</v>
      </c>
      <c r="H34" s="1546">
        <v>742.2</v>
      </c>
      <c r="I34" s="1546">
        <v>968.1</v>
      </c>
      <c r="J34" s="1309">
        <v>998.9</v>
      </c>
    </row>
    <row r="35" spans="1:11">
      <c r="A35" s="158" t="s">
        <v>187</v>
      </c>
      <c r="B35" s="306" t="s">
        <v>406</v>
      </c>
      <c r="C35" s="312" t="s">
        <v>5</v>
      </c>
      <c r="D35" s="168">
        <v>15.8</v>
      </c>
      <c r="E35" s="168">
        <v>11</v>
      </c>
      <c r="F35" s="168">
        <v>15.5</v>
      </c>
      <c r="G35" s="168">
        <v>23.331834000000001</v>
      </c>
      <c r="H35" s="168">
        <v>27.2</v>
      </c>
      <c r="I35" s="168">
        <v>-131.9</v>
      </c>
      <c r="J35" s="168">
        <v>47.4</v>
      </c>
    </row>
    <row r="36" spans="1:11">
      <c r="A36" s="159" t="s">
        <v>188</v>
      </c>
      <c r="B36" s="305" t="s">
        <v>189</v>
      </c>
      <c r="C36" s="314"/>
      <c r="D36" s="233">
        <v>2857.8</v>
      </c>
      <c r="E36" s="233">
        <v>3142.3</v>
      </c>
      <c r="F36" s="233">
        <v>4258.3999999999996</v>
      </c>
      <c r="G36" s="233">
        <v>3075.542774</v>
      </c>
      <c r="H36" s="233">
        <v>2560.9</v>
      </c>
      <c r="I36" s="233">
        <v>2485.6999999999998</v>
      </c>
      <c r="J36" s="233">
        <v>4080.7</v>
      </c>
      <c r="K36" s="241"/>
    </row>
    <row r="37" spans="1:11">
      <c r="B37" s="306" t="s">
        <v>574</v>
      </c>
      <c r="C37" s="312"/>
      <c r="D37" s="168"/>
      <c r="E37" s="168"/>
      <c r="F37" s="168"/>
      <c r="G37" s="168"/>
      <c r="H37" s="168"/>
      <c r="I37" s="168" t="s">
        <v>65</v>
      </c>
      <c r="J37" s="168" t="s">
        <v>1193</v>
      </c>
    </row>
    <row r="38" spans="1:11" ht="23.6">
      <c r="A38" s="159" t="s">
        <v>168</v>
      </c>
      <c r="B38" s="305" t="s">
        <v>766</v>
      </c>
      <c r="C38" s="311"/>
      <c r="D38" s="1546"/>
      <c r="E38" s="1546"/>
      <c r="F38" s="1546"/>
      <c r="G38" s="1546"/>
      <c r="H38" s="1546"/>
      <c r="I38" s="1546" t="s">
        <v>65</v>
      </c>
      <c r="J38" s="1309" t="s">
        <v>1193</v>
      </c>
    </row>
    <row r="39" spans="1:11">
      <c r="B39" s="303" t="s">
        <v>169</v>
      </c>
      <c r="C39" s="312" t="s">
        <v>170</v>
      </c>
      <c r="D39" s="168">
        <v>103568.8</v>
      </c>
      <c r="E39" s="168">
        <v>107551.8</v>
      </c>
      <c r="F39" s="168">
        <v>102731.2</v>
      </c>
      <c r="G39" s="168">
        <v>107442.36984</v>
      </c>
      <c r="H39" s="168">
        <v>94694.5</v>
      </c>
      <c r="I39" s="168">
        <v>92624.1</v>
      </c>
      <c r="J39" s="168">
        <v>112047.7</v>
      </c>
    </row>
    <row r="40" spans="1:11">
      <c r="A40" s="255"/>
      <c r="B40" s="304" t="s">
        <v>190</v>
      </c>
      <c r="C40" s="311" t="s">
        <v>5</v>
      </c>
      <c r="D40" s="1546">
        <v>959.7</v>
      </c>
      <c r="E40" s="1546">
        <v>897.3</v>
      </c>
      <c r="F40" s="1546">
        <v>827</v>
      </c>
      <c r="G40" s="1546">
        <v>884.24189100000001</v>
      </c>
      <c r="H40" s="1546">
        <v>939.8</v>
      </c>
      <c r="I40" s="1546">
        <v>1025.9000000000001</v>
      </c>
      <c r="J40" s="1309">
        <v>1071.7</v>
      </c>
    </row>
    <row r="41" spans="1:11">
      <c r="A41" s="158" t="s">
        <v>173</v>
      </c>
      <c r="B41" s="306" t="s">
        <v>191</v>
      </c>
      <c r="C41" s="312"/>
      <c r="D41" s="168"/>
      <c r="E41" s="168"/>
      <c r="F41" s="168"/>
      <c r="G41" s="168"/>
      <c r="H41" s="168" t="s">
        <v>65</v>
      </c>
      <c r="I41" s="168" t="s">
        <v>65</v>
      </c>
      <c r="J41" s="168" t="s">
        <v>1193</v>
      </c>
    </row>
    <row r="42" spans="1:11">
      <c r="A42" s="255"/>
      <c r="B42" s="304" t="s">
        <v>192</v>
      </c>
      <c r="C42" s="311" t="s">
        <v>170</v>
      </c>
      <c r="D42" s="1546">
        <v>1861.9</v>
      </c>
      <c r="E42" s="1546">
        <v>2310.8000000000002</v>
      </c>
      <c r="F42" s="1546">
        <v>2984.4</v>
      </c>
      <c r="G42" s="1546">
        <v>2418.623767</v>
      </c>
      <c r="H42" s="1546">
        <v>3168.4</v>
      </c>
      <c r="I42" s="1546">
        <v>2142.5</v>
      </c>
      <c r="J42" s="1309">
        <v>3398.6</v>
      </c>
    </row>
    <row r="43" spans="1:11">
      <c r="B43" s="303" t="s">
        <v>193</v>
      </c>
      <c r="C43" s="312"/>
      <c r="D43" s="168"/>
      <c r="E43" s="168"/>
      <c r="F43" s="168"/>
      <c r="G43" s="168"/>
      <c r="H43" s="168" t="s">
        <v>65</v>
      </c>
      <c r="I43" s="168" t="s">
        <v>65</v>
      </c>
      <c r="J43" s="168" t="s">
        <v>1193</v>
      </c>
    </row>
    <row r="44" spans="1:11">
      <c r="A44" s="255"/>
      <c r="B44" s="304" t="s">
        <v>575</v>
      </c>
      <c r="C44" s="311" t="s">
        <v>170</v>
      </c>
      <c r="D44" s="1546">
        <v>20.8</v>
      </c>
      <c r="E44" s="1546">
        <v>17.2</v>
      </c>
      <c r="F44" s="1546">
        <v>14</v>
      </c>
      <c r="G44" s="1546">
        <v>13.358012</v>
      </c>
      <c r="H44" s="1546">
        <v>13.7</v>
      </c>
      <c r="I44" s="1546">
        <v>14.7</v>
      </c>
      <c r="J44" s="1309">
        <v>17.5</v>
      </c>
    </row>
    <row r="45" spans="1:11">
      <c r="B45" s="303" t="s">
        <v>576</v>
      </c>
      <c r="C45" s="312" t="s">
        <v>170</v>
      </c>
      <c r="D45" s="168">
        <v>16511.8</v>
      </c>
      <c r="E45" s="168">
        <v>16558.8</v>
      </c>
      <c r="F45" s="168">
        <v>16023.5</v>
      </c>
      <c r="G45" s="168">
        <v>15863.681575000001</v>
      </c>
      <c r="H45" s="168">
        <v>16852.5</v>
      </c>
      <c r="I45" s="168">
        <v>16722.2</v>
      </c>
      <c r="J45" s="168">
        <v>17787.099999999999</v>
      </c>
    </row>
    <row r="46" spans="1:11">
      <c r="A46" s="255"/>
      <c r="B46" s="304" t="s">
        <v>194</v>
      </c>
      <c r="C46" s="311" t="s">
        <v>170</v>
      </c>
      <c r="D46" s="1546">
        <v>293.60000000000002</v>
      </c>
      <c r="E46" s="1546">
        <v>2221.4</v>
      </c>
      <c r="F46" s="1546">
        <v>521.9</v>
      </c>
      <c r="G46" s="1546">
        <v>875.748873</v>
      </c>
      <c r="H46" s="1546">
        <v>414.8</v>
      </c>
      <c r="I46" s="1546">
        <v>2879.8</v>
      </c>
      <c r="J46" s="1309">
        <v>2037.1</v>
      </c>
    </row>
    <row r="47" spans="1:11">
      <c r="B47" s="303" t="s">
        <v>195</v>
      </c>
      <c r="C47" s="312" t="s">
        <v>170</v>
      </c>
      <c r="D47" s="168">
        <v>1895</v>
      </c>
      <c r="E47" s="168">
        <v>2430.1</v>
      </c>
      <c r="F47" s="168">
        <v>2521.4</v>
      </c>
      <c r="G47" s="168">
        <v>1939.7176380000001</v>
      </c>
      <c r="H47" s="168">
        <v>2811.1</v>
      </c>
      <c r="I47" s="168">
        <v>2554.6</v>
      </c>
      <c r="J47" s="168">
        <v>1958.7</v>
      </c>
    </row>
    <row r="48" spans="1:11" ht="47.15">
      <c r="A48" s="223" t="s">
        <v>174</v>
      </c>
      <c r="B48" s="305" t="s">
        <v>767</v>
      </c>
      <c r="C48" s="311" t="s">
        <v>170</v>
      </c>
      <c r="D48" s="256">
        <v>2457</v>
      </c>
      <c r="E48" s="256">
        <v>20487.7</v>
      </c>
      <c r="F48" s="256">
        <v>14608.9</v>
      </c>
      <c r="G48" s="256">
        <v>22249.665875999999</v>
      </c>
      <c r="H48" s="256">
        <v>4008.6</v>
      </c>
      <c r="I48" s="256">
        <v>24251</v>
      </c>
      <c r="J48" s="256">
        <v>29936.2</v>
      </c>
    </row>
    <row r="49" spans="1:11" ht="23.6">
      <c r="A49" s="224" t="s">
        <v>175</v>
      </c>
      <c r="B49" s="306" t="s">
        <v>768</v>
      </c>
      <c r="C49" s="313" t="s">
        <v>170</v>
      </c>
      <c r="D49" s="241">
        <v>2784.6</v>
      </c>
      <c r="E49" s="241">
        <v>3096.7</v>
      </c>
      <c r="F49" s="241">
        <v>3112</v>
      </c>
      <c r="G49" s="241">
        <v>3674.4631119999999</v>
      </c>
      <c r="H49" s="241">
        <v>3743.5</v>
      </c>
      <c r="I49" s="241">
        <v>3691.6</v>
      </c>
      <c r="J49" s="241">
        <v>4508.8</v>
      </c>
    </row>
    <row r="50" spans="1:11" ht="23.6">
      <c r="A50" s="159" t="s">
        <v>178</v>
      </c>
      <c r="B50" s="305" t="s">
        <v>196</v>
      </c>
      <c r="C50" s="311"/>
      <c r="D50" s="1546"/>
      <c r="E50" s="1546"/>
      <c r="F50" s="1546"/>
      <c r="G50" s="1546"/>
      <c r="H50" s="1546"/>
      <c r="I50" s="1546" t="s">
        <v>65</v>
      </c>
      <c r="J50" s="1309" t="s">
        <v>1193</v>
      </c>
    </row>
    <row r="51" spans="1:11">
      <c r="B51" s="303" t="s">
        <v>197</v>
      </c>
      <c r="C51" s="312"/>
      <c r="D51" s="168"/>
      <c r="E51" s="168"/>
      <c r="F51" s="168"/>
      <c r="G51" s="168"/>
      <c r="H51" s="168"/>
      <c r="I51" s="168" t="s">
        <v>65</v>
      </c>
      <c r="J51" s="168" t="s">
        <v>1193</v>
      </c>
    </row>
    <row r="52" spans="1:11">
      <c r="A52" s="255"/>
      <c r="B52" s="304" t="s">
        <v>572</v>
      </c>
      <c r="C52" s="311" t="s">
        <v>5</v>
      </c>
      <c r="D52" s="1546">
        <v>73865.100000000006</v>
      </c>
      <c r="E52" s="1546">
        <v>77772.7</v>
      </c>
      <c r="F52" s="1546">
        <v>76676.5</v>
      </c>
      <c r="G52" s="1546">
        <v>78589.827554000003</v>
      </c>
      <c r="H52" s="1546">
        <v>78177.899999999994</v>
      </c>
      <c r="I52" s="1546">
        <v>113871.7</v>
      </c>
      <c r="J52" s="1309">
        <v>115873.2</v>
      </c>
    </row>
    <row r="53" spans="1:11">
      <c r="B53" s="303" t="s">
        <v>577</v>
      </c>
      <c r="C53" s="312" t="s">
        <v>170</v>
      </c>
      <c r="D53" s="168">
        <v>1661</v>
      </c>
      <c r="E53" s="168">
        <v>1741.3</v>
      </c>
      <c r="F53" s="168">
        <v>1698.5</v>
      </c>
      <c r="G53" s="168">
        <v>1184.56963</v>
      </c>
      <c r="H53" s="168">
        <v>1064.8</v>
      </c>
      <c r="I53" s="168">
        <v>1036.0999999999999</v>
      </c>
      <c r="J53" s="168">
        <v>888.6</v>
      </c>
      <c r="K53" s="229"/>
    </row>
    <row r="54" spans="1:11">
      <c r="A54" s="255"/>
      <c r="B54" s="304" t="s">
        <v>198</v>
      </c>
      <c r="C54" s="311"/>
      <c r="D54" s="1546"/>
      <c r="E54" s="1546"/>
      <c r="F54" s="1546"/>
      <c r="G54" s="1546"/>
      <c r="H54" s="1546" t="s">
        <v>65</v>
      </c>
      <c r="I54" s="1546" t="s">
        <v>65</v>
      </c>
      <c r="J54" s="1309" t="s">
        <v>1193</v>
      </c>
    </row>
    <row r="55" spans="1:11">
      <c r="B55" s="303" t="s">
        <v>572</v>
      </c>
      <c r="C55" s="312" t="s">
        <v>5</v>
      </c>
      <c r="D55" s="168">
        <v>1092.9000000000001</v>
      </c>
      <c r="E55" s="168">
        <v>157.6</v>
      </c>
      <c r="F55" s="168">
        <v>1559.9</v>
      </c>
      <c r="G55" s="168">
        <v>-1137.3782779999999</v>
      </c>
      <c r="H55" s="168">
        <v>310.10000000000002</v>
      </c>
      <c r="I55" s="168">
        <v>871.4</v>
      </c>
      <c r="J55" s="168">
        <v>-617.6</v>
      </c>
    </row>
    <row r="56" spans="1:11">
      <c r="A56" s="255"/>
      <c r="B56" s="304" t="s">
        <v>577</v>
      </c>
      <c r="C56" s="311" t="s">
        <v>170</v>
      </c>
      <c r="D56" s="1546">
        <v>107.4</v>
      </c>
      <c r="E56" s="1546">
        <v>72.099999999999994</v>
      </c>
      <c r="F56" s="1546">
        <v>57.4</v>
      </c>
      <c r="G56" s="1546">
        <v>-40.498041999999998</v>
      </c>
      <c r="H56" s="1546">
        <v>59.3</v>
      </c>
      <c r="I56" s="1546">
        <v>106.9</v>
      </c>
      <c r="J56" s="1309">
        <v>-15.1</v>
      </c>
    </row>
    <row r="57" spans="1:11" ht="35.35">
      <c r="A57" s="158" t="s">
        <v>179</v>
      </c>
      <c r="B57" s="306" t="s">
        <v>407</v>
      </c>
      <c r="C57" s="312"/>
      <c r="D57" s="168"/>
      <c r="E57" s="168"/>
      <c r="F57" s="168"/>
      <c r="G57" s="168"/>
      <c r="H57" s="168"/>
      <c r="I57" s="168" t="s">
        <v>65</v>
      </c>
      <c r="J57" s="168"/>
    </row>
    <row r="58" spans="1:11">
      <c r="A58" s="255"/>
      <c r="B58" s="304" t="s">
        <v>199</v>
      </c>
      <c r="C58" s="311"/>
      <c r="D58" s="1546"/>
      <c r="E58" s="1546"/>
      <c r="F58" s="1546"/>
      <c r="G58" s="1546"/>
      <c r="H58" s="1546"/>
      <c r="I58" s="1546" t="s">
        <v>65</v>
      </c>
      <c r="J58" s="1309"/>
    </row>
    <row r="59" spans="1:11">
      <c r="B59" s="303" t="s">
        <v>572</v>
      </c>
      <c r="C59" s="312" t="s">
        <v>5</v>
      </c>
      <c r="D59" s="168">
        <v>23871</v>
      </c>
      <c r="E59" s="168">
        <v>25883.862217999998</v>
      </c>
      <c r="F59" s="168">
        <v>18571.2</v>
      </c>
      <c r="G59" s="168">
        <v>15474.719644999999</v>
      </c>
      <c r="H59" s="168">
        <v>9115</v>
      </c>
      <c r="I59" s="168">
        <v>-13856.5</v>
      </c>
      <c r="J59" s="168">
        <v>5266.4</v>
      </c>
    </row>
    <row r="60" spans="1:11">
      <c r="A60" s="255"/>
      <c r="B60" s="304" t="s">
        <v>577</v>
      </c>
      <c r="C60" s="311" t="s">
        <v>170</v>
      </c>
      <c r="D60" s="1546">
        <v>-948.9</v>
      </c>
      <c r="E60" s="1546">
        <v>-972.01989500000002</v>
      </c>
      <c r="F60" s="1546">
        <v>-1062</v>
      </c>
      <c r="G60" s="1546">
        <v>-426.870858</v>
      </c>
      <c r="H60" s="1546">
        <v>-448.1</v>
      </c>
      <c r="I60" s="1546">
        <v>-418.5</v>
      </c>
      <c r="J60" s="1309">
        <v>-119.1</v>
      </c>
    </row>
    <row r="61" spans="1:11">
      <c r="B61" s="303" t="s">
        <v>200</v>
      </c>
      <c r="C61" s="312"/>
      <c r="D61" s="257"/>
      <c r="E61" s="257"/>
      <c r="F61" s="257"/>
      <c r="G61" s="257"/>
      <c r="H61" s="257" t="s">
        <v>65</v>
      </c>
      <c r="I61" s="257" t="s">
        <v>65</v>
      </c>
      <c r="J61" s="257" t="s">
        <v>1193</v>
      </c>
    </row>
    <row r="62" spans="1:11">
      <c r="A62" s="255"/>
      <c r="B62" s="304" t="s">
        <v>572</v>
      </c>
      <c r="C62" s="311" t="s">
        <v>5</v>
      </c>
      <c r="D62" s="1546">
        <v>11.4</v>
      </c>
      <c r="E62" s="1546">
        <v>1.1708149999999999</v>
      </c>
      <c r="F62" s="1546">
        <v>1.8</v>
      </c>
      <c r="G62" s="1546">
        <v>3.456178</v>
      </c>
      <c r="H62" s="1546">
        <v>15.7</v>
      </c>
      <c r="I62" s="1546">
        <v>-0.9</v>
      </c>
      <c r="J62" s="1309">
        <v>10.7</v>
      </c>
    </row>
    <row r="63" spans="1:11">
      <c r="B63" s="303" t="s">
        <v>577</v>
      </c>
      <c r="C63" s="312" t="s">
        <v>170</v>
      </c>
      <c r="D63" s="168">
        <v>0.5</v>
      </c>
      <c r="E63" s="168">
        <v>-0.84340400000000004</v>
      </c>
      <c r="F63" s="168">
        <v>6.2</v>
      </c>
      <c r="G63" s="168">
        <v>6.1151999999999998E-2</v>
      </c>
      <c r="H63" s="168">
        <v>6.6</v>
      </c>
      <c r="I63" s="168">
        <v>-15.6</v>
      </c>
      <c r="J63" s="168">
        <v>12.3</v>
      </c>
    </row>
    <row r="64" spans="1:11">
      <c r="A64" s="255"/>
      <c r="B64" s="304" t="s">
        <v>201</v>
      </c>
      <c r="C64" s="311"/>
      <c r="D64" s="258"/>
      <c r="E64" s="258"/>
      <c r="F64" s="258"/>
      <c r="G64" s="258"/>
      <c r="H64" s="258" t="s">
        <v>65</v>
      </c>
      <c r="I64" s="258" t="s">
        <v>65</v>
      </c>
      <c r="J64" s="258" t="s">
        <v>1193</v>
      </c>
    </row>
    <row r="65" spans="1:10">
      <c r="B65" s="303" t="s">
        <v>572</v>
      </c>
      <c r="C65" s="312" t="s">
        <v>5</v>
      </c>
      <c r="D65" s="168">
        <v>9.6</v>
      </c>
      <c r="E65" s="168">
        <v>208.39697899999999</v>
      </c>
      <c r="F65" s="168">
        <v>-21.4</v>
      </c>
      <c r="G65" s="168">
        <v>15.602356</v>
      </c>
      <c r="H65" s="168">
        <v>-162.30000000000001</v>
      </c>
      <c r="I65" s="168">
        <v>85.8</v>
      </c>
      <c r="J65" s="168">
        <v>27.9</v>
      </c>
    </row>
    <row r="66" spans="1:10">
      <c r="A66" s="255"/>
      <c r="B66" s="304" t="s">
        <v>577</v>
      </c>
      <c r="C66" s="311" t="s">
        <v>170</v>
      </c>
      <c r="D66" s="1546">
        <v>-4.4000000000000004</v>
      </c>
      <c r="E66" s="1546">
        <v>-13.255376999999999</v>
      </c>
      <c r="F66" s="1546">
        <v>-4.9000000000000004</v>
      </c>
      <c r="G66" s="1546">
        <v>-0.44944200000000001</v>
      </c>
      <c r="H66" s="1546">
        <v>6.6</v>
      </c>
      <c r="I66" s="1546">
        <v>-1.5</v>
      </c>
      <c r="J66" s="1309">
        <v>-1.1000000000000001</v>
      </c>
    </row>
    <row r="67" spans="1:10" ht="23.6">
      <c r="B67" s="303" t="s">
        <v>408</v>
      </c>
      <c r="C67" s="312"/>
      <c r="D67" s="257"/>
      <c r="E67" s="257"/>
      <c r="F67" s="257"/>
      <c r="G67" s="257"/>
      <c r="H67" s="257"/>
      <c r="I67" s="257" t="s">
        <v>65</v>
      </c>
      <c r="J67" s="257" t="s">
        <v>1193</v>
      </c>
    </row>
    <row r="68" spans="1:10">
      <c r="A68" s="255"/>
      <c r="B68" s="304" t="s">
        <v>572</v>
      </c>
      <c r="C68" s="311" t="s">
        <v>5</v>
      </c>
      <c r="D68" s="1546">
        <v>579.4</v>
      </c>
      <c r="E68" s="1546">
        <v>27100.676071000002</v>
      </c>
      <c r="F68" s="1546">
        <v>16734.7</v>
      </c>
      <c r="G68" s="1546">
        <v>35565.435437</v>
      </c>
      <c r="H68" s="1546">
        <v>-19947.7</v>
      </c>
      <c r="I68" s="1546">
        <v>15383.1</v>
      </c>
      <c r="J68" s="1309">
        <v>21262.5</v>
      </c>
    </row>
    <row r="69" spans="1:10">
      <c r="B69" s="303" t="s">
        <v>577</v>
      </c>
      <c r="C69" s="312" t="s">
        <v>170</v>
      </c>
      <c r="D69" s="168">
        <v>-17.899999999999999</v>
      </c>
      <c r="E69" s="168">
        <v>-70.566331000000005</v>
      </c>
      <c r="F69" s="168">
        <v>-26.1</v>
      </c>
      <c r="G69" s="168">
        <v>-9.0907640000000001</v>
      </c>
      <c r="H69" s="168">
        <v>-19.3</v>
      </c>
      <c r="I69" s="168">
        <v>-3.6</v>
      </c>
      <c r="J69" s="168">
        <v>-3.4</v>
      </c>
    </row>
    <row r="70" spans="1:10" ht="23.6">
      <c r="A70" s="159" t="s">
        <v>180</v>
      </c>
      <c r="B70" s="305" t="s">
        <v>405</v>
      </c>
      <c r="C70" s="311" t="s">
        <v>5</v>
      </c>
      <c r="D70" s="1546">
        <v>92.5</v>
      </c>
      <c r="E70" s="1546">
        <v>84.931264999999996</v>
      </c>
      <c r="F70" s="1546">
        <v>63.4</v>
      </c>
      <c r="G70" s="1546">
        <v>57.331184999999998</v>
      </c>
      <c r="H70" s="1546">
        <v>61.7</v>
      </c>
      <c r="I70" s="1546">
        <v>50.5</v>
      </c>
      <c r="J70" s="1309">
        <v>58.5</v>
      </c>
    </row>
    <row r="71" spans="1:10">
      <c r="A71" s="158" t="s">
        <v>186</v>
      </c>
      <c r="B71" s="306" t="s">
        <v>181</v>
      </c>
      <c r="C71" s="312"/>
      <c r="D71" s="168"/>
      <c r="E71" s="168"/>
      <c r="F71" s="168"/>
      <c r="G71" s="168"/>
      <c r="H71" s="168" t="s">
        <v>65</v>
      </c>
      <c r="I71" s="168" t="s">
        <v>65</v>
      </c>
      <c r="J71" s="168" t="s">
        <v>1193</v>
      </c>
    </row>
    <row r="72" spans="1:10">
      <c r="A72" s="255"/>
      <c r="B72" s="304" t="s">
        <v>182</v>
      </c>
      <c r="C72" s="311" t="s">
        <v>5</v>
      </c>
      <c r="D72" s="1546">
        <v>2205.6</v>
      </c>
      <c r="E72" s="1546">
        <v>2122.142194</v>
      </c>
      <c r="F72" s="1546">
        <v>1915.6</v>
      </c>
      <c r="G72" s="1546">
        <v>2086.3195989999999</v>
      </c>
      <c r="H72" s="1546">
        <v>1991.1</v>
      </c>
      <c r="I72" s="1546">
        <v>2051</v>
      </c>
      <c r="J72" s="1309">
        <v>2222.1999999999998</v>
      </c>
    </row>
    <row r="73" spans="1:10">
      <c r="B73" s="303" t="s">
        <v>183</v>
      </c>
      <c r="C73" s="312" t="s">
        <v>5</v>
      </c>
      <c r="D73" s="168">
        <v>691.7</v>
      </c>
      <c r="E73" s="168">
        <v>751.91526099999999</v>
      </c>
      <c r="F73" s="168">
        <v>714.3</v>
      </c>
      <c r="G73" s="168">
        <v>735.69469800000002</v>
      </c>
      <c r="H73" s="168">
        <v>740.1</v>
      </c>
      <c r="I73" s="168">
        <v>791.7</v>
      </c>
      <c r="J73" s="168">
        <v>879.8</v>
      </c>
    </row>
    <row r="74" spans="1:10" ht="23.6">
      <c r="A74" s="255"/>
      <c r="B74" s="304" t="s">
        <v>776</v>
      </c>
      <c r="C74" s="311" t="s">
        <v>170</v>
      </c>
      <c r="D74" s="1546">
        <v>69.099999999999994</v>
      </c>
      <c r="E74" s="1546">
        <v>-29.621896</v>
      </c>
      <c r="F74" s="1546">
        <v>-73.400000000000006</v>
      </c>
      <c r="G74" s="1546">
        <v>-62.34198</v>
      </c>
      <c r="H74" s="1546">
        <v>-13.3</v>
      </c>
      <c r="I74" s="1546">
        <v>-25.6</v>
      </c>
      <c r="J74" s="1309">
        <v>39.4</v>
      </c>
    </row>
    <row r="75" spans="1:10">
      <c r="B75" s="303" t="s">
        <v>202</v>
      </c>
      <c r="C75" s="312" t="s">
        <v>5</v>
      </c>
      <c r="D75" s="168">
        <v>275</v>
      </c>
      <c r="E75" s="168">
        <v>237.353646</v>
      </c>
      <c r="F75" s="168">
        <v>270.3</v>
      </c>
      <c r="G75" s="168">
        <v>233.30248900000001</v>
      </c>
      <c r="H75" s="168">
        <v>226.4</v>
      </c>
      <c r="I75" s="168">
        <v>154.5</v>
      </c>
      <c r="J75" s="168">
        <v>150.5</v>
      </c>
    </row>
    <row r="76" spans="1:10">
      <c r="A76" s="255"/>
      <c r="B76" s="304" t="s">
        <v>185</v>
      </c>
      <c r="C76" s="311" t="s">
        <v>5</v>
      </c>
      <c r="D76" s="1546">
        <v>1066.7</v>
      </c>
      <c r="E76" s="1546">
        <v>1080.472753</v>
      </c>
      <c r="F76" s="1546">
        <v>1084.4000000000001</v>
      </c>
      <c r="G76" s="1546">
        <v>1151.172321</v>
      </c>
      <c r="H76" s="1546">
        <v>1211.5</v>
      </c>
      <c r="I76" s="1546">
        <v>1211.2</v>
      </c>
      <c r="J76" s="1309">
        <v>1620.5</v>
      </c>
    </row>
    <row r="77" spans="1:10">
      <c r="B77" s="303" t="s">
        <v>769</v>
      </c>
      <c r="C77" s="313" t="s">
        <v>170</v>
      </c>
      <c r="D77" s="241">
        <v>167.7</v>
      </c>
      <c r="E77" s="241">
        <v>175.72126900000001</v>
      </c>
      <c r="F77" s="241">
        <v>149.1</v>
      </c>
      <c r="G77" s="241">
        <v>168.729896</v>
      </c>
      <c r="H77" s="241">
        <v>190.2</v>
      </c>
      <c r="I77" s="241">
        <v>193.8</v>
      </c>
      <c r="J77" s="241">
        <v>203.2</v>
      </c>
    </row>
    <row r="78" spans="1:10">
      <c r="A78" s="159" t="s">
        <v>187</v>
      </c>
      <c r="B78" s="305" t="s">
        <v>203</v>
      </c>
      <c r="C78" s="311"/>
      <c r="D78" s="1546"/>
      <c r="E78" s="1546"/>
      <c r="F78" s="1546"/>
      <c r="G78" s="1546"/>
      <c r="H78" s="1546"/>
      <c r="I78" s="1546" t="s">
        <v>65</v>
      </c>
      <c r="J78" s="1309"/>
    </row>
    <row r="79" spans="1:10">
      <c r="B79" s="303" t="s">
        <v>770</v>
      </c>
      <c r="C79" s="312" t="s">
        <v>5</v>
      </c>
      <c r="D79" s="241">
        <v>1687.6</v>
      </c>
      <c r="E79" s="241">
        <v>1990.2438790000001</v>
      </c>
      <c r="F79" s="241">
        <v>2125.6999999999998</v>
      </c>
      <c r="G79" s="241">
        <v>2083.2600170000001</v>
      </c>
      <c r="H79" s="241">
        <v>2083.6</v>
      </c>
      <c r="I79" s="241">
        <v>2030.5</v>
      </c>
      <c r="J79" s="241">
        <v>1981.3</v>
      </c>
    </row>
    <row r="80" spans="1:10">
      <c r="A80" s="255"/>
      <c r="B80" s="304" t="s">
        <v>204</v>
      </c>
      <c r="C80" s="311" t="s">
        <v>5</v>
      </c>
      <c r="D80" s="1546">
        <v>4186.6000000000004</v>
      </c>
      <c r="E80" s="1546">
        <v>1299.047118</v>
      </c>
      <c r="F80" s="1546">
        <v>1970.2</v>
      </c>
      <c r="G80" s="1546">
        <v>2344.3250560000001</v>
      </c>
      <c r="H80" s="1546">
        <v>9103.7000000000007</v>
      </c>
      <c r="I80" s="1546">
        <v>3453.7</v>
      </c>
      <c r="J80" s="1309">
        <v>4376.8999999999996</v>
      </c>
    </row>
    <row r="81" spans="1:11">
      <c r="B81" s="303" t="s">
        <v>205</v>
      </c>
      <c r="C81" s="312" t="s">
        <v>5</v>
      </c>
      <c r="D81" s="168">
        <v>946.5</v>
      </c>
      <c r="E81" s="168">
        <v>699.05515800000001</v>
      </c>
      <c r="F81" s="168">
        <v>1889.6</v>
      </c>
      <c r="G81" s="168">
        <v>750.69420600000001</v>
      </c>
      <c r="H81" s="168">
        <v>3153.4</v>
      </c>
      <c r="I81" s="168">
        <v>1401.5</v>
      </c>
      <c r="J81" s="168">
        <v>563.79999999999995</v>
      </c>
    </row>
    <row r="82" spans="1:11" ht="58.95">
      <c r="A82" s="159" t="s">
        <v>188</v>
      </c>
      <c r="B82" s="305" t="s">
        <v>409</v>
      </c>
      <c r="C82" s="311" t="s">
        <v>5</v>
      </c>
      <c r="D82" s="1546">
        <v>13556.6</v>
      </c>
      <c r="E82" s="1546">
        <v>3353.8006019999998</v>
      </c>
      <c r="F82" s="1546">
        <v>9660.9</v>
      </c>
      <c r="G82" s="1546">
        <v>6602.8527299999996</v>
      </c>
      <c r="H82" s="1546">
        <v>36411.599999999999</v>
      </c>
      <c r="I82" s="1546">
        <v>5783.5</v>
      </c>
      <c r="J82" s="1309">
        <v>6192.7</v>
      </c>
    </row>
    <row r="83" spans="1:11" ht="23.6">
      <c r="A83" s="158" t="s">
        <v>206</v>
      </c>
      <c r="B83" s="306" t="s">
        <v>410</v>
      </c>
      <c r="C83" s="312" t="s">
        <v>5</v>
      </c>
      <c r="D83" s="168">
        <v>3061.5</v>
      </c>
      <c r="E83" s="168">
        <v>3373.1189770000001</v>
      </c>
      <c r="F83" s="168">
        <v>3451.1</v>
      </c>
      <c r="G83" s="168">
        <v>3869.0599779999998</v>
      </c>
      <c r="H83" s="168">
        <v>3813.6</v>
      </c>
      <c r="I83" s="168">
        <v>3762.6</v>
      </c>
      <c r="J83" s="168">
        <v>4272.7</v>
      </c>
    </row>
    <row r="84" spans="1:11" ht="23.6">
      <c r="A84" s="159" t="s">
        <v>207</v>
      </c>
      <c r="B84" s="305" t="s">
        <v>578</v>
      </c>
      <c r="C84" s="311" t="s">
        <v>5</v>
      </c>
      <c r="D84" s="1546">
        <v>1442.4</v>
      </c>
      <c r="E84" s="1546">
        <v>2200.3937350000001</v>
      </c>
      <c r="F84" s="1546">
        <v>2372.9</v>
      </c>
      <c r="G84" s="1546">
        <v>1962.2522839999999</v>
      </c>
      <c r="H84" s="1546">
        <v>1479.5</v>
      </c>
      <c r="I84" s="1546">
        <v>1658</v>
      </c>
      <c r="J84" s="1309">
        <v>2814.2</v>
      </c>
    </row>
    <row r="85" spans="1:11" ht="12.45" thickBot="1">
      <c r="A85" s="158" t="s">
        <v>208</v>
      </c>
      <c r="B85" s="306" t="s">
        <v>777</v>
      </c>
      <c r="C85" s="315"/>
      <c r="D85" s="1162">
        <v>826</v>
      </c>
      <c r="E85" s="1162">
        <v>6363.0448809999998</v>
      </c>
      <c r="F85" s="1162">
        <v>3393.9</v>
      </c>
      <c r="G85" s="1162">
        <v>4019.5689389999998</v>
      </c>
      <c r="H85" s="1162">
        <v>-2170.9</v>
      </c>
      <c r="I85" s="1162">
        <v>6023.1</v>
      </c>
      <c r="J85" s="1162">
        <v>4668.7</v>
      </c>
      <c r="K85" s="241"/>
    </row>
    <row r="86" spans="1:11" ht="12.45" thickTop="1">
      <c r="A86" s="225"/>
      <c r="B86" s="307" t="s">
        <v>579</v>
      </c>
      <c r="C86" s="316"/>
      <c r="D86" s="1161"/>
      <c r="E86" s="1161"/>
      <c r="F86" s="1161"/>
      <c r="G86" s="1161"/>
      <c r="H86" s="1161"/>
      <c r="I86" s="1161" t="s">
        <v>65</v>
      </c>
      <c r="J86" s="1161" t="s">
        <v>1193</v>
      </c>
    </row>
    <row r="87" spans="1:11">
      <c r="A87" s="158" t="s">
        <v>168</v>
      </c>
      <c r="B87" s="306" t="s">
        <v>771</v>
      </c>
      <c r="C87" s="312" t="s">
        <v>170</v>
      </c>
      <c r="D87" s="168">
        <v>2857.8</v>
      </c>
      <c r="E87" s="168">
        <v>3142.2817439999999</v>
      </c>
      <c r="F87" s="168">
        <v>4258.3999999999996</v>
      </c>
      <c r="G87" s="168">
        <v>3075.542774</v>
      </c>
      <c r="H87" s="168">
        <v>2560.9</v>
      </c>
      <c r="I87" s="168">
        <v>2485.6999999999998</v>
      </c>
      <c r="J87" s="168">
        <v>4080.7</v>
      </c>
      <c r="K87" s="241"/>
    </row>
    <row r="88" spans="1:11">
      <c r="A88" s="159" t="s">
        <v>173</v>
      </c>
      <c r="B88" s="305" t="s">
        <v>772</v>
      </c>
      <c r="C88" s="311" t="s">
        <v>170</v>
      </c>
      <c r="D88" s="1546">
        <v>826</v>
      </c>
      <c r="E88" s="1546">
        <v>6363.0448809999998</v>
      </c>
      <c r="F88" s="1546">
        <v>3393.9</v>
      </c>
      <c r="G88" s="1546">
        <v>4019.5689389999998</v>
      </c>
      <c r="H88" s="1546">
        <v>-2170.9</v>
      </c>
      <c r="I88" s="1546">
        <v>6023.1</v>
      </c>
      <c r="J88" s="1309">
        <v>4668.7</v>
      </c>
      <c r="K88" s="241"/>
    </row>
    <row r="89" spans="1:11">
      <c r="A89" s="158" t="s">
        <v>174</v>
      </c>
      <c r="B89" s="306" t="s">
        <v>411</v>
      </c>
      <c r="C89" s="312"/>
      <c r="D89" s="168"/>
      <c r="E89" s="168"/>
      <c r="F89" s="168"/>
      <c r="G89" s="168"/>
      <c r="H89" s="168" t="s">
        <v>65</v>
      </c>
      <c r="I89" s="168" t="s">
        <v>65</v>
      </c>
      <c r="J89" s="168" t="s">
        <v>1193</v>
      </c>
      <c r="K89" s="241"/>
    </row>
    <row r="90" spans="1:11">
      <c r="A90" s="255"/>
      <c r="B90" s="304" t="s">
        <v>192</v>
      </c>
      <c r="C90" s="311" t="s">
        <v>170</v>
      </c>
      <c r="D90" s="1546">
        <v>1627.1</v>
      </c>
      <c r="E90" s="1546">
        <v>1677.895935</v>
      </c>
      <c r="F90" s="1546">
        <v>2510.6999999999998</v>
      </c>
      <c r="G90" s="1546">
        <v>1875.869723</v>
      </c>
      <c r="H90" s="1546">
        <v>2812.9</v>
      </c>
      <c r="I90" s="1546">
        <v>2153.8000000000002</v>
      </c>
      <c r="J90" s="1309">
        <v>2960.2</v>
      </c>
    </row>
    <row r="91" spans="1:11">
      <c r="B91" s="303" t="s">
        <v>193</v>
      </c>
      <c r="C91" s="312"/>
      <c r="D91" s="168"/>
      <c r="E91" s="168"/>
      <c r="F91" s="168"/>
      <c r="G91" s="168"/>
      <c r="H91" s="168" t="s">
        <v>65</v>
      </c>
      <c r="I91" s="168" t="s">
        <v>65</v>
      </c>
      <c r="J91" s="168" t="s">
        <v>1193</v>
      </c>
    </row>
    <row r="92" spans="1:11">
      <c r="A92" s="255"/>
      <c r="B92" s="304" t="s">
        <v>575</v>
      </c>
      <c r="C92" s="311" t="s">
        <v>170</v>
      </c>
      <c r="D92" s="1546">
        <v>156</v>
      </c>
      <c r="E92" s="1546">
        <v>167.90539100000001</v>
      </c>
      <c r="F92" s="1546">
        <v>141.69999999999999</v>
      </c>
      <c r="G92" s="1546">
        <v>127.765613</v>
      </c>
      <c r="H92" s="1546">
        <v>143</v>
      </c>
      <c r="I92" s="1546">
        <v>147</v>
      </c>
      <c r="J92" s="1309">
        <v>152.1</v>
      </c>
    </row>
    <row r="93" spans="1:11">
      <c r="B93" s="303" t="s">
        <v>576</v>
      </c>
      <c r="C93" s="312" t="s">
        <v>170</v>
      </c>
      <c r="D93" s="168">
        <v>1507.5</v>
      </c>
      <c r="E93" s="168">
        <v>1474.5404309999999</v>
      </c>
      <c r="F93" s="168">
        <v>1282.4000000000001</v>
      </c>
      <c r="G93" s="168">
        <v>1292.4919689999999</v>
      </c>
      <c r="H93" s="168">
        <v>1452.1</v>
      </c>
      <c r="I93" s="168">
        <v>1614.6</v>
      </c>
      <c r="J93" s="168">
        <v>1833.3</v>
      </c>
    </row>
    <row r="94" spans="1:11">
      <c r="A94" s="255"/>
      <c r="B94" s="304" t="s">
        <v>194</v>
      </c>
      <c r="C94" s="311" t="s">
        <v>170</v>
      </c>
      <c r="D94" s="1546">
        <v>109.5</v>
      </c>
      <c r="E94" s="1546">
        <v>462.15028999999998</v>
      </c>
      <c r="F94" s="1546">
        <v>90.1</v>
      </c>
      <c r="G94" s="1546">
        <v>130.16825800000001</v>
      </c>
      <c r="H94" s="1546">
        <v>83.4</v>
      </c>
      <c r="I94" s="1546">
        <v>637.79999999999995</v>
      </c>
      <c r="J94" s="1309">
        <v>369.5</v>
      </c>
    </row>
    <row r="95" spans="1:11" ht="12.45" thickBot="1">
      <c r="B95" s="303" t="s">
        <v>195</v>
      </c>
      <c r="C95" s="317" t="s">
        <v>170</v>
      </c>
      <c r="D95" s="168">
        <v>464.9</v>
      </c>
      <c r="E95" s="168">
        <v>566.69985099999997</v>
      </c>
      <c r="F95" s="168">
        <v>533.6</v>
      </c>
      <c r="G95" s="168">
        <v>386.41226</v>
      </c>
      <c r="H95" s="168">
        <v>622</v>
      </c>
      <c r="I95" s="168">
        <v>585.5</v>
      </c>
      <c r="J95" s="168">
        <v>403.3</v>
      </c>
    </row>
    <row r="96" spans="1:11" ht="23.6">
      <c r="A96" s="159" t="s">
        <v>175</v>
      </c>
      <c r="B96" s="305" t="s">
        <v>778</v>
      </c>
      <c r="C96" s="318" t="s">
        <v>170</v>
      </c>
      <c r="D96" s="1546">
        <v>1442.4</v>
      </c>
      <c r="E96" s="1546">
        <v>2200.4</v>
      </c>
      <c r="F96" s="1546">
        <v>2372.9</v>
      </c>
      <c r="G96" s="1546">
        <v>1962.2522839999999</v>
      </c>
      <c r="H96" s="1546">
        <v>1479.5</v>
      </c>
      <c r="I96" s="1546">
        <v>1658</v>
      </c>
      <c r="J96" s="1309">
        <v>2814.2</v>
      </c>
      <c r="K96" s="241"/>
    </row>
    <row r="97" spans="1:11" ht="12.45" thickBot="1">
      <c r="A97" s="158" t="s">
        <v>178</v>
      </c>
      <c r="B97" s="306" t="s">
        <v>773</v>
      </c>
      <c r="C97" s="312"/>
      <c r="D97" s="168"/>
      <c r="E97" s="168"/>
      <c r="F97" s="168"/>
      <c r="G97" s="168"/>
      <c r="H97" s="168"/>
      <c r="I97" s="168" t="s">
        <v>65</v>
      </c>
      <c r="J97" s="168"/>
      <c r="K97" s="241"/>
    </row>
    <row r="98" spans="1:11">
      <c r="A98" s="1547"/>
      <c r="B98" s="304" t="s">
        <v>770</v>
      </c>
      <c r="C98" s="318" t="s">
        <v>5</v>
      </c>
      <c r="D98" s="1546">
        <v>362.3</v>
      </c>
      <c r="E98" s="1546">
        <v>376.471</v>
      </c>
      <c r="F98" s="1546">
        <v>328.4</v>
      </c>
      <c r="G98" s="1546">
        <v>315.77615400000002</v>
      </c>
      <c r="H98" s="1546">
        <v>334.3</v>
      </c>
      <c r="I98" s="256">
        <v>438.9</v>
      </c>
      <c r="J98" s="256">
        <v>463.4</v>
      </c>
    </row>
    <row r="99" spans="1:11" ht="12.45" thickBot="1">
      <c r="B99" s="303" t="s">
        <v>204</v>
      </c>
      <c r="C99" s="312" t="s">
        <v>5</v>
      </c>
      <c r="D99" s="168">
        <v>1125.4000000000001</v>
      </c>
      <c r="E99" s="168">
        <v>543.15534500000001</v>
      </c>
      <c r="F99" s="168">
        <v>772.9</v>
      </c>
      <c r="G99" s="168">
        <v>663.55182500000001</v>
      </c>
      <c r="H99" s="168">
        <v>2403.5</v>
      </c>
      <c r="I99" s="168">
        <v>522.1</v>
      </c>
      <c r="J99" s="168">
        <v>553.1</v>
      </c>
    </row>
    <row r="100" spans="1:11">
      <c r="A100" s="255"/>
      <c r="B100" s="304" t="s">
        <v>205</v>
      </c>
      <c r="C100" s="318" t="s">
        <v>5</v>
      </c>
      <c r="D100" s="1546">
        <v>233.5</v>
      </c>
      <c r="E100" s="1546">
        <v>427.79855600000002</v>
      </c>
      <c r="F100" s="1546">
        <v>506.8</v>
      </c>
      <c r="G100" s="1546">
        <v>199.72538800000001</v>
      </c>
      <c r="H100" s="1546">
        <v>479</v>
      </c>
      <c r="I100" s="1546">
        <v>136.1</v>
      </c>
      <c r="J100" s="1309">
        <v>163.9</v>
      </c>
    </row>
    <row r="101" spans="1:11" ht="23.6">
      <c r="A101" s="158" t="s">
        <v>179</v>
      </c>
      <c r="B101" s="306" t="s">
        <v>774</v>
      </c>
      <c r="C101" s="312" t="s">
        <v>5</v>
      </c>
      <c r="D101" s="168">
        <v>825</v>
      </c>
      <c r="E101" s="168">
        <v>1345.9994919999999</v>
      </c>
      <c r="F101" s="168">
        <v>889.9</v>
      </c>
      <c r="G101" s="168">
        <v>1085.457975</v>
      </c>
      <c r="H101" s="168">
        <v>698.2</v>
      </c>
      <c r="I101" s="168">
        <v>1999</v>
      </c>
      <c r="J101" s="168">
        <v>2176.9</v>
      </c>
      <c r="K101" s="241"/>
    </row>
    <row r="102" spans="1:11">
      <c r="A102" s="159" t="s">
        <v>180</v>
      </c>
      <c r="B102" s="305" t="s">
        <v>209</v>
      </c>
      <c r="C102" s="311" t="s">
        <v>170</v>
      </c>
      <c r="D102" s="1546">
        <v>1358</v>
      </c>
      <c r="E102" s="1546">
        <v>1386.616802</v>
      </c>
      <c r="F102" s="1546">
        <v>1525.8</v>
      </c>
      <c r="G102" s="1546">
        <v>1653.1896710000001</v>
      </c>
      <c r="H102" s="1546">
        <v>2140.4</v>
      </c>
      <c r="I102" s="1546">
        <v>2247.3000000000002</v>
      </c>
      <c r="J102" s="1309">
        <v>2950.4</v>
      </c>
      <c r="K102" s="241"/>
    </row>
    <row r="103" spans="1:11">
      <c r="A103" s="158" t="s">
        <v>186</v>
      </c>
      <c r="B103" s="306" t="s">
        <v>210</v>
      </c>
      <c r="C103" s="312" t="s">
        <v>5</v>
      </c>
      <c r="D103" s="168">
        <v>3841.4</v>
      </c>
      <c r="E103" s="168">
        <v>4086.4500170000001</v>
      </c>
      <c r="F103" s="168">
        <v>4218.7</v>
      </c>
      <c r="G103" s="168">
        <v>4341.136219</v>
      </c>
      <c r="H103" s="168">
        <v>4283.6000000000004</v>
      </c>
      <c r="I103" s="168">
        <v>4734.3</v>
      </c>
      <c r="J103" s="168">
        <v>5201.2</v>
      </c>
      <c r="K103" s="241"/>
    </row>
    <row r="104" spans="1:11">
      <c r="A104" s="159" t="s">
        <v>187</v>
      </c>
      <c r="B104" s="305" t="s">
        <v>412</v>
      </c>
      <c r="C104" s="311"/>
      <c r="D104" s="1546">
        <v>3961.6</v>
      </c>
      <c r="E104" s="1546">
        <v>10661.654654</v>
      </c>
      <c r="F104" s="1546">
        <v>9392.9</v>
      </c>
      <c r="G104" s="1546">
        <v>7917.6139320000002</v>
      </c>
      <c r="H104" s="1546">
        <v>924.7</v>
      </c>
      <c r="I104" s="1546">
        <v>9722.2999999999993</v>
      </c>
      <c r="J104" s="1309">
        <v>11673.9</v>
      </c>
      <c r="K104" s="241"/>
    </row>
    <row r="105" spans="1:11">
      <c r="A105" s="158" t="s">
        <v>188</v>
      </c>
      <c r="B105" s="306" t="s">
        <v>211</v>
      </c>
      <c r="C105" s="312" t="s">
        <v>170</v>
      </c>
      <c r="D105" s="168">
        <v>1030.8</v>
      </c>
      <c r="E105" s="168">
        <v>1224.2342140000001</v>
      </c>
      <c r="F105" s="168">
        <v>1343.7</v>
      </c>
      <c r="G105" s="168">
        <v>686.49669500000005</v>
      </c>
      <c r="H105" s="168">
        <v>1455</v>
      </c>
      <c r="I105" s="168">
        <v>773.1</v>
      </c>
      <c r="J105" s="168">
        <v>1394.8</v>
      </c>
      <c r="K105" s="241"/>
    </row>
    <row r="106" spans="1:11">
      <c r="A106" s="159" t="s">
        <v>206</v>
      </c>
      <c r="B106" s="305" t="s">
        <v>212</v>
      </c>
      <c r="C106" s="311" t="s">
        <v>5</v>
      </c>
      <c r="D106" s="1546">
        <v>490</v>
      </c>
      <c r="E106" s="1546">
        <v>690.77153099999998</v>
      </c>
      <c r="F106" s="1546">
        <v>378.3</v>
      </c>
      <c r="G106" s="1546">
        <v>317.08800300000001</v>
      </c>
      <c r="H106" s="1546">
        <v>764.4</v>
      </c>
      <c r="I106" s="1546">
        <v>440.2</v>
      </c>
      <c r="J106" s="1309">
        <v>654</v>
      </c>
      <c r="K106" s="241"/>
    </row>
    <row r="107" spans="1:11">
      <c r="A107" s="158" t="s">
        <v>207</v>
      </c>
      <c r="B107" s="306" t="s">
        <v>413</v>
      </c>
      <c r="C107" s="312"/>
      <c r="D107" s="168">
        <v>540.79999999999995</v>
      </c>
      <c r="E107" s="168">
        <v>533.46267899999998</v>
      </c>
      <c r="F107" s="168">
        <v>965.4</v>
      </c>
      <c r="G107" s="168">
        <v>369.40868899999998</v>
      </c>
      <c r="H107" s="168">
        <v>690.5</v>
      </c>
      <c r="I107" s="168">
        <v>332.9</v>
      </c>
      <c r="J107" s="168">
        <v>740.8</v>
      </c>
      <c r="K107" s="241"/>
    </row>
    <row r="108" spans="1:11">
      <c r="A108" s="159" t="s">
        <v>208</v>
      </c>
      <c r="B108" s="305" t="s">
        <v>213</v>
      </c>
      <c r="C108" s="311"/>
      <c r="D108" s="1546">
        <v>4502.2</v>
      </c>
      <c r="E108" s="1546">
        <v>11195.117332</v>
      </c>
      <c r="F108" s="1546">
        <v>10358.299999999999</v>
      </c>
      <c r="G108" s="1546">
        <v>8287.0226230000007</v>
      </c>
      <c r="H108" s="1546">
        <v>1615.3</v>
      </c>
      <c r="I108" s="1546">
        <v>10055.200000000001</v>
      </c>
      <c r="J108" s="1309">
        <v>12414.7</v>
      </c>
      <c r="K108" s="241"/>
    </row>
    <row r="109" spans="1:11">
      <c r="A109" s="158" t="s">
        <v>214</v>
      </c>
      <c r="B109" s="306" t="s">
        <v>215</v>
      </c>
      <c r="C109" s="312" t="s">
        <v>5</v>
      </c>
      <c r="D109" s="168">
        <v>337</v>
      </c>
      <c r="E109" s="168">
        <v>2565.224115</v>
      </c>
      <c r="F109" s="168">
        <v>1773.7</v>
      </c>
      <c r="G109" s="168">
        <v>1594.7707419999999</v>
      </c>
      <c r="H109" s="168">
        <v>-670.1</v>
      </c>
      <c r="I109" s="168">
        <v>2084.5</v>
      </c>
      <c r="J109" s="168">
        <v>1839.8</v>
      </c>
      <c r="K109" s="241"/>
    </row>
    <row r="110" spans="1:11" ht="12.45" thickBot="1">
      <c r="A110" s="57" t="s">
        <v>216</v>
      </c>
      <c r="B110" s="308" t="s">
        <v>217</v>
      </c>
      <c r="C110" s="319"/>
      <c r="D110" s="234">
        <v>4165.2</v>
      </c>
      <c r="E110" s="234">
        <v>8629.8932210000003</v>
      </c>
      <c r="F110" s="234">
        <v>8584.5</v>
      </c>
      <c r="G110" s="234">
        <v>6692.2518840000002</v>
      </c>
      <c r="H110" s="234">
        <v>2285.3000000000002</v>
      </c>
      <c r="I110" s="234">
        <v>7970.8</v>
      </c>
      <c r="J110" s="234">
        <v>10574.9</v>
      </c>
      <c r="K110" s="241"/>
    </row>
    <row r="111" spans="1:11">
      <c r="A111" s="162" t="s">
        <v>1716</v>
      </c>
    </row>
    <row r="112" spans="1:11">
      <c r="A112" s="162" t="s">
        <v>1351</v>
      </c>
    </row>
    <row r="113" spans="1:1">
      <c r="A113" s="162" t="s">
        <v>1749</v>
      </c>
    </row>
    <row r="114" spans="1:1">
      <c r="A114" s="162" t="s">
        <v>1750</v>
      </c>
    </row>
  </sheetData>
  <mergeCells count="3">
    <mergeCell ref="A3:J3"/>
    <mergeCell ref="A4:J4"/>
    <mergeCell ref="A5:J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glio35">
    <tabColor rgb="FF92D050"/>
  </sheetPr>
  <dimension ref="A1:J19"/>
  <sheetViews>
    <sheetView showGridLines="0" zoomScaleNormal="100" workbookViewId="0">
      <selection activeCell="E22" sqref="E22"/>
    </sheetView>
  </sheetViews>
  <sheetFormatPr defaultColWidth="9.44140625" defaultRowHeight="11.8"/>
  <cols>
    <col min="1" max="1" width="38.5546875" style="28" customWidth="1"/>
    <col min="2" max="2" width="2" style="28" bestFit="1" customWidth="1"/>
    <col min="3" max="5" width="10.44140625" style="28" customWidth="1"/>
    <col min="6" max="6" width="10.44140625" style="41" customWidth="1"/>
    <col min="7" max="7" width="10.44140625" style="28" customWidth="1"/>
    <col min="8" max="9" width="10.44140625" style="41" customWidth="1"/>
    <col min="10" max="16384" width="9.44140625" style="28"/>
  </cols>
  <sheetData>
    <row r="1" spans="1:10" s="992" customFormat="1" ht="15.05">
      <c r="A1" s="990" t="str">
        <f ca="1">(MID(CELL("nomefile",K2),FIND("]",CELL("nomefile",K2),1)+1,20))</f>
        <v>Tavola 4.3.2</v>
      </c>
      <c r="B1" s="1016"/>
      <c r="C1" s="1016"/>
      <c r="D1" s="1016"/>
      <c r="E1" s="1016"/>
      <c r="F1" s="1016"/>
      <c r="G1" s="1007"/>
      <c r="H1" s="1007"/>
      <c r="I1" s="1007"/>
    </row>
    <row r="3" spans="1:10" ht="11.8" customHeight="1">
      <c r="A3" s="2044" t="s">
        <v>1576</v>
      </c>
      <c r="B3" s="2044"/>
      <c r="C3" s="2044"/>
      <c r="D3" s="2044"/>
      <c r="E3" s="2044"/>
      <c r="F3" s="2044"/>
      <c r="G3" s="2044"/>
      <c r="H3" s="2044"/>
      <c r="I3" s="2044"/>
    </row>
    <row r="4" spans="1:10" ht="11.95" customHeight="1">
      <c r="A4" s="2045" t="s">
        <v>1350</v>
      </c>
      <c r="B4" s="2045"/>
      <c r="C4" s="2045"/>
      <c r="D4" s="2045"/>
      <c r="E4" s="2045"/>
      <c r="F4" s="2045"/>
      <c r="G4" s="2045"/>
      <c r="H4" s="2045"/>
      <c r="I4" s="2045"/>
    </row>
    <row r="5" spans="1:10" ht="15.05" customHeight="1" thickBot="1">
      <c r="A5" s="2036" t="s">
        <v>2</v>
      </c>
      <c r="B5" s="2036"/>
      <c r="C5" s="2036"/>
      <c r="D5" s="2036"/>
      <c r="E5" s="2036"/>
      <c r="F5" s="2036"/>
      <c r="G5" s="2036"/>
      <c r="H5" s="2036"/>
      <c r="I5" s="2036"/>
    </row>
    <row r="6" spans="1:10">
      <c r="A6" s="271"/>
      <c r="B6" s="271"/>
      <c r="C6" s="500">
        <v>2018</v>
      </c>
      <c r="D6" s="500">
        <v>2019</v>
      </c>
      <c r="E6" s="500">
        <v>2020</v>
      </c>
      <c r="F6" s="500">
        <v>2021</v>
      </c>
      <c r="G6" s="1137" t="s">
        <v>1352</v>
      </c>
      <c r="H6" s="1394" t="s">
        <v>1547</v>
      </c>
      <c r="I6" s="1138">
        <v>2024</v>
      </c>
      <c r="J6" s="41"/>
    </row>
    <row r="7" spans="1:10" ht="15.05">
      <c r="A7" s="273" t="s">
        <v>224</v>
      </c>
      <c r="B7" s="322" t="s">
        <v>65</v>
      </c>
      <c r="C7" s="1701">
        <v>826</v>
      </c>
      <c r="D7" s="1701">
        <v>6363.0479999999998</v>
      </c>
      <c r="E7" s="1701">
        <v>3393.9</v>
      </c>
      <c r="F7" s="1701">
        <v>4019.5650000000001</v>
      </c>
      <c r="G7" s="1701">
        <v>-2170.9</v>
      </c>
      <c r="H7" s="1701">
        <v>6023.1</v>
      </c>
      <c r="I7" s="274">
        <v>4668.7</v>
      </c>
      <c r="J7" s="236"/>
    </row>
    <row r="8" spans="1:10" ht="25.2" customHeight="1">
      <c r="A8" s="304" t="s">
        <v>1382</v>
      </c>
      <c r="B8" s="1311" t="s">
        <v>170</v>
      </c>
      <c r="C8" s="256">
        <v>1442.4</v>
      </c>
      <c r="D8" s="256">
        <v>2200.395</v>
      </c>
      <c r="E8" s="256">
        <v>2372.9</v>
      </c>
      <c r="F8" s="256">
        <v>1962.251</v>
      </c>
      <c r="G8" s="256">
        <v>1479.5</v>
      </c>
      <c r="H8" s="256">
        <v>1658</v>
      </c>
      <c r="I8" s="328">
        <v>2814.2</v>
      </c>
      <c r="J8" s="1310"/>
    </row>
    <row r="9" spans="1:10" ht="15.05">
      <c r="A9" s="273" t="s">
        <v>581</v>
      </c>
      <c r="B9" s="322" t="s">
        <v>65</v>
      </c>
      <c r="C9" s="1701">
        <v>2268.4</v>
      </c>
      <c r="D9" s="1701">
        <v>8563.4419999999991</v>
      </c>
      <c r="E9" s="1701">
        <v>5766.7</v>
      </c>
      <c r="F9" s="1701">
        <v>5981.8159999999998</v>
      </c>
      <c r="G9" s="1701">
        <v>-691.3</v>
      </c>
      <c r="H9" s="1701">
        <v>7681.1</v>
      </c>
      <c r="I9" s="274">
        <v>7482.9</v>
      </c>
      <c r="J9" s="453"/>
    </row>
    <row r="10" spans="1:10" ht="15.05">
      <c r="A10" s="276" t="s">
        <v>225</v>
      </c>
      <c r="B10" s="323" t="s">
        <v>170</v>
      </c>
      <c r="C10" s="1546">
        <v>450.8</v>
      </c>
      <c r="D10" s="1546">
        <v>477.608</v>
      </c>
      <c r="E10" s="1546">
        <v>569</v>
      </c>
      <c r="F10" s="1546">
        <v>668.73299999999995</v>
      </c>
      <c r="G10" s="1546">
        <v>636.5</v>
      </c>
      <c r="H10" s="1546">
        <v>862.7</v>
      </c>
      <c r="I10" s="1139">
        <v>1191.4000000000001</v>
      </c>
      <c r="J10" s="236"/>
    </row>
    <row r="11" spans="1:10" ht="15.05">
      <c r="A11" s="278" t="s">
        <v>226</v>
      </c>
      <c r="B11" s="324" t="s">
        <v>5</v>
      </c>
      <c r="C11" s="168">
        <v>1363.5</v>
      </c>
      <c r="D11" s="168">
        <v>1511.8219999999999</v>
      </c>
      <c r="E11" s="168">
        <v>1559.8</v>
      </c>
      <c r="F11" s="168">
        <v>1451.306</v>
      </c>
      <c r="G11" s="168">
        <v>1563.2</v>
      </c>
      <c r="H11" s="168">
        <v>1546.7</v>
      </c>
      <c r="I11" s="279">
        <v>1775.4</v>
      </c>
      <c r="J11" s="236"/>
    </row>
    <row r="12" spans="1:10" ht="15.05">
      <c r="A12" s="276" t="s">
        <v>227</v>
      </c>
      <c r="B12" s="323" t="s">
        <v>170</v>
      </c>
      <c r="C12" s="1546">
        <v>532.79999999999995</v>
      </c>
      <c r="D12" s="1546">
        <v>694.10299999999995</v>
      </c>
      <c r="E12" s="1546">
        <v>971.4</v>
      </c>
      <c r="F12" s="1546">
        <v>304.30200000000002</v>
      </c>
      <c r="G12" s="1546">
        <v>570.29999999999995</v>
      </c>
      <c r="H12" s="1546">
        <v>412.3</v>
      </c>
      <c r="I12" s="1139">
        <v>378.6</v>
      </c>
      <c r="J12" s="236"/>
    </row>
    <row r="13" spans="1:10" ht="15.05">
      <c r="A13" s="278" t="s">
        <v>228</v>
      </c>
      <c r="B13" s="324" t="s">
        <v>5</v>
      </c>
      <c r="C13" s="168">
        <v>167.7</v>
      </c>
      <c r="D13" s="168">
        <v>430.08600000000001</v>
      </c>
      <c r="E13" s="168">
        <v>178.9</v>
      </c>
      <c r="F13" s="168">
        <v>105.063</v>
      </c>
      <c r="G13" s="168">
        <v>180.9</v>
      </c>
      <c r="H13" s="168">
        <v>275.89999999999998</v>
      </c>
      <c r="I13" s="279">
        <v>311.2</v>
      </c>
      <c r="J13" s="236"/>
    </row>
    <row r="14" spans="1:10" ht="15.05">
      <c r="A14" s="280" t="s">
        <v>229</v>
      </c>
      <c r="B14" s="325" t="s">
        <v>65</v>
      </c>
      <c r="C14" s="233">
        <v>1720.7</v>
      </c>
      <c r="D14" s="233">
        <v>7793.2420000000002</v>
      </c>
      <c r="E14" s="233">
        <v>5568.4</v>
      </c>
      <c r="F14" s="233">
        <v>5398.482</v>
      </c>
      <c r="G14" s="233">
        <v>-1228.5999999999999</v>
      </c>
      <c r="H14" s="233">
        <v>7133.6</v>
      </c>
      <c r="I14" s="281">
        <v>6966.2</v>
      </c>
      <c r="J14" s="453"/>
    </row>
    <row r="15" spans="1:10" ht="15.05">
      <c r="A15" s="278" t="s">
        <v>230</v>
      </c>
      <c r="B15" s="324" t="s">
        <v>5</v>
      </c>
      <c r="C15" s="168">
        <v>-262</v>
      </c>
      <c r="D15" s="168">
        <v>1815.2829999999999</v>
      </c>
      <c r="E15" s="168">
        <v>835.3</v>
      </c>
      <c r="F15" s="168">
        <v>1063.1410000000001</v>
      </c>
      <c r="G15" s="168">
        <v>-829.6</v>
      </c>
      <c r="H15" s="168">
        <v>1680.3</v>
      </c>
      <c r="I15" s="279">
        <v>1014.4</v>
      </c>
      <c r="J15" s="236"/>
    </row>
    <row r="16" spans="1:10" ht="15.75" thickBot="1">
      <c r="A16" s="320" t="s">
        <v>231</v>
      </c>
      <c r="B16" s="326" t="s">
        <v>65</v>
      </c>
      <c r="C16" s="321">
        <v>1982.7</v>
      </c>
      <c r="D16" s="321">
        <v>5977.9579999999996</v>
      </c>
      <c r="E16" s="321">
        <v>4733.1000000000004</v>
      </c>
      <c r="F16" s="321">
        <v>4335.3410000000003</v>
      </c>
      <c r="G16" s="321">
        <v>-399</v>
      </c>
      <c r="H16" s="321">
        <v>5453.3</v>
      </c>
      <c r="I16" s="321">
        <v>5951.8</v>
      </c>
      <c r="J16" s="453"/>
    </row>
    <row r="17" spans="1:9">
      <c r="A17" s="162" t="s">
        <v>1725</v>
      </c>
    </row>
    <row r="18" spans="1:9">
      <c r="A18" s="162" t="s">
        <v>1752</v>
      </c>
    </row>
    <row r="19" spans="1:9" ht="25.05" customHeight="1">
      <c r="A19" s="1989" t="s">
        <v>1749</v>
      </c>
      <c r="B19" s="1989"/>
      <c r="C19" s="1989"/>
      <c r="D19" s="1989"/>
      <c r="E19" s="1989"/>
      <c r="F19" s="1989"/>
      <c r="G19" s="1989"/>
      <c r="H19" s="1989"/>
      <c r="I19" s="1989"/>
    </row>
  </sheetData>
  <mergeCells count="4">
    <mergeCell ref="A3:I3"/>
    <mergeCell ref="A4:I4"/>
    <mergeCell ref="A5:I5"/>
    <mergeCell ref="A19:I19"/>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oglio36">
    <tabColor rgb="FF92D050"/>
  </sheetPr>
  <dimension ref="A1:I21"/>
  <sheetViews>
    <sheetView showGridLines="0" zoomScaleNormal="100" workbookViewId="0">
      <selection activeCell="E22" sqref="E22"/>
    </sheetView>
  </sheetViews>
  <sheetFormatPr defaultColWidth="9.44140625" defaultRowHeight="11.8"/>
  <cols>
    <col min="1" max="1" width="32.44140625" style="28" customWidth="1"/>
    <col min="2" max="2" width="2" style="28" bestFit="1" customWidth="1"/>
    <col min="3" max="3" width="9.44140625" style="28"/>
    <col min="4" max="4" width="11.5546875" style="28" customWidth="1"/>
    <col min="5" max="5" width="9.44140625" style="28"/>
    <col min="6" max="6" width="9.44140625" style="41"/>
    <col min="7" max="7" width="9.44140625" style="28"/>
    <col min="8" max="8" width="9.44140625" style="41"/>
    <col min="9" max="16384" width="9.44140625" style="28"/>
  </cols>
  <sheetData>
    <row r="1" spans="1:9" s="992" customFormat="1" ht="15.05">
      <c r="A1" s="990" t="str">
        <f ca="1">(MID(CELL("nomefile",K2),FIND("]",CELL("nomefile",K2),1)+1,20))</f>
        <v>Tavola 4.3.3</v>
      </c>
      <c r="B1" s="1016"/>
      <c r="C1" s="1016"/>
      <c r="D1" s="1016"/>
      <c r="E1" s="1016"/>
      <c r="F1" s="1016"/>
      <c r="G1" s="1007"/>
      <c r="H1" s="1007"/>
    </row>
    <row r="3" spans="1:9" ht="11.8" customHeight="1">
      <c r="A3" s="1951" t="s">
        <v>1577</v>
      </c>
      <c r="B3" s="1951"/>
      <c r="C3" s="1951"/>
      <c r="D3" s="1951"/>
      <c r="E3" s="1951"/>
      <c r="F3" s="1951"/>
      <c r="G3" s="1951"/>
      <c r="H3" s="1951"/>
      <c r="I3" s="1951"/>
    </row>
    <row r="4" spans="1:9">
      <c r="A4" s="2002" t="s">
        <v>1350</v>
      </c>
      <c r="B4" s="2002"/>
      <c r="C4" s="2002"/>
      <c r="D4" s="2002"/>
      <c r="E4" s="2002"/>
      <c r="F4" s="2002"/>
      <c r="G4" s="2002"/>
      <c r="H4" s="2002"/>
      <c r="I4" s="2002"/>
    </row>
    <row r="5" spans="1:9" s="29" customFormat="1" ht="22.6" customHeight="1">
      <c r="A5" s="2046" t="s">
        <v>2</v>
      </c>
      <c r="B5" s="2046"/>
      <c r="C5" s="2046"/>
      <c r="D5" s="2046"/>
      <c r="E5" s="2046"/>
      <c r="F5" s="2046"/>
      <c r="G5" s="2046"/>
      <c r="H5" s="2046"/>
      <c r="I5" s="2046"/>
    </row>
    <row r="6" spans="1:9">
      <c r="A6" s="72"/>
      <c r="B6" s="71"/>
      <c r="C6" s="502">
        <v>2018</v>
      </c>
      <c r="D6" s="502">
        <v>2019</v>
      </c>
      <c r="E6" s="282">
        <v>2020</v>
      </c>
      <c r="F6" s="282">
        <v>2021</v>
      </c>
      <c r="G6" s="282">
        <v>2022</v>
      </c>
      <c r="H6" s="282">
        <v>2023</v>
      </c>
      <c r="I6" s="282" t="s">
        <v>1379</v>
      </c>
    </row>
    <row r="7" spans="1:9">
      <c r="A7" s="76" t="s">
        <v>224</v>
      </c>
      <c r="B7" s="322" t="s">
        <v>65</v>
      </c>
      <c r="C7" s="1701">
        <v>2857.8</v>
      </c>
      <c r="D7" s="1701">
        <v>3142.3</v>
      </c>
      <c r="E7" s="1701">
        <v>4258.3999999999996</v>
      </c>
      <c r="F7" s="1701">
        <v>3075.547</v>
      </c>
      <c r="G7" s="1701">
        <v>2560.9</v>
      </c>
      <c r="H7" s="1701">
        <v>2485.6999999999998</v>
      </c>
      <c r="I7" s="274">
        <v>4069.1</v>
      </c>
    </row>
    <row r="8" spans="1:9">
      <c r="A8" s="81" t="s">
        <v>232</v>
      </c>
      <c r="B8" s="323" t="s">
        <v>170</v>
      </c>
      <c r="C8" s="1546">
        <v>3864.9</v>
      </c>
      <c r="D8" s="1546">
        <v>4349.2</v>
      </c>
      <c r="E8" s="1546">
        <v>4558.6000000000004</v>
      </c>
      <c r="F8" s="1546">
        <v>3812.7049999999999</v>
      </c>
      <c r="G8" s="1546">
        <v>5113.3999999999996</v>
      </c>
      <c r="H8" s="1546">
        <v>5138.6000000000004</v>
      </c>
      <c r="I8" s="1157">
        <v>5696.4</v>
      </c>
    </row>
    <row r="9" spans="1:9">
      <c r="A9" s="80" t="s">
        <v>233</v>
      </c>
      <c r="B9" s="324" t="s">
        <v>5</v>
      </c>
      <c r="C9" s="168">
        <v>1721.2</v>
      </c>
      <c r="D9" s="168">
        <v>1347.4</v>
      </c>
      <c r="E9" s="168">
        <v>1608.1</v>
      </c>
      <c r="F9" s="168">
        <v>1179.0550000000001</v>
      </c>
      <c r="G9" s="168">
        <v>3216.8</v>
      </c>
      <c r="H9" s="168">
        <v>1097.0999999999999</v>
      </c>
      <c r="I9" s="279">
        <v>1177.5</v>
      </c>
    </row>
    <row r="10" spans="1:9" ht="23.6">
      <c r="A10" s="226" t="s">
        <v>779</v>
      </c>
      <c r="B10" s="329" t="s">
        <v>5</v>
      </c>
      <c r="C10" s="256">
        <v>825</v>
      </c>
      <c r="D10" s="256">
        <v>1346</v>
      </c>
      <c r="E10" s="256">
        <v>889.9</v>
      </c>
      <c r="F10" s="256">
        <v>1085.4580000000001</v>
      </c>
      <c r="G10" s="256">
        <v>698.2</v>
      </c>
      <c r="H10" s="256">
        <v>1999</v>
      </c>
      <c r="I10" s="328">
        <v>2163.6</v>
      </c>
    </row>
    <row r="11" spans="1:9">
      <c r="A11" s="76" t="s">
        <v>581</v>
      </c>
      <c r="B11" s="322" t="s">
        <v>65</v>
      </c>
      <c r="C11" s="1701">
        <v>4176.5</v>
      </c>
      <c r="D11" s="1701">
        <v>4798</v>
      </c>
      <c r="E11" s="1701">
        <v>6319</v>
      </c>
      <c r="F11" s="1701">
        <v>4623.7389999999996</v>
      </c>
      <c r="G11" s="1701">
        <v>3759.3</v>
      </c>
      <c r="H11" s="1701">
        <v>4528.3</v>
      </c>
      <c r="I11" s="274">
        <v>6424.4</v>
      </c>
    </row>
    <row r="12" spans="1:9">
      <c r="A12" s="81" t="s">
        <v>225</v>
      </c>
      <c r="B12" s="323" t="s">
        <v>170</v>
      </c>
      <c r="C12" s="1546">
        <v>907.2</v>
      </c>
      <c r="D12" s="1546">
        <v>909</v>
      </c>
      <c r="E12" s="1546">
        <v>956.8</v>
      </c>
      <c r="F12" s="1546">
        <v>984.46</v>
      </c>
      <c r="G12" s="1546">
        <v>1503.9</v>
      </c>
      <c r="H12" s="1546">
        <v>1384.6</v>
      </c>
      <c r="I12" s="1157">
        <v>1752.8</v>
      </c>
    </row>
    <row r="13" spans="1:9">
      <c r="A13" s="80" t="s">
        <v>234</v>
      </c>
      <c r="B13" s="324" t="s">
        <v>5</v>
      </c>
      <c r="C13" s="168">
        <v>2477.9</v>
      </c>
      <c r="D13" s="168">
        <v>2574.6</v>
      </c>
      <c r="E13" s="168">
        <v>2658.8</v>
      </c>
      <c r="F13" s="168">
        <v>2889.8290000000002</v>
      </c>
      <c r="G13" s="168">
        <v>2720.4</v>
      </c>
      <c r="H13" s="168">
        <v>3187.7</v>
      </c>
      <c r="I13" s="279">
        <v>3417.3</v>
      </c>
    </row>
    <row r="14" spans="1:9">
      <c r="A14" s="81" t="s">
        <v>227</v>
      </c>
      <c r="B14" s="323" t="s">
        <v>170</v>
      </c>
      <c r="C14" s="1546">
        <v>498</v>
      </c>
      <c r="D14" s="1546">
        <v>530.1</v>
      </c>
      <c r="E14" s="1546">
        <v>372.3</v>
      </c>
      <c r="F14" s="1546">
        <v>382.19499999999999</v>
      </c>
      <c r="G14" s="1546">
        <v>884.6</v>
      </c>
      <c r="H14" s="1546">
        <v>360.8</v>
      </c>
      <c r="I14" s="1157">
        <v>897.3</v>
      </c>
    </row>
    <row r="15" spans="1:9">
      <c r="A15" s="80" t="s">
        <v>228</v>
      </c>
      <c r="B15" s="324" t="s">
        <v>5</v>
      </c>
      <c r="C15" s="168">
        <v>322.3</v>
      </c>
      <c r="D15" s="168">
        <v>260.7</v>
      </c>
      <c r="E15" s="168">
        <v>199.4</v>
      </c>
      <c r="F15" s="168">
        <v>212.023</v>
      </c>
      <c r="G15" s="168">
        <v>583.6</v>
      </c>
      <c r="H15" s="168">
        <v>164.3</v>
      </c>
      <c r="I15" s="279">
        <v>341.9</v>
      </c>
    </row>
    <row r="16" spans="1:9">
      <c r="A16" s="78" t="s">
        <v>235</v>
      </c>
      <c r="B16" s="325" t="s">
        <v>65</v>
      </c>
      <c r="C16" s="233">
        <v>2781.5</v>
      </c>
      <c r="D16" s="233">
        <v>3401.9</v>
      </c>
      <c r="E16" s="233">
        <v>4789.8999999999996</v>
      </c>
      <c r="F16" s="233">
        <v>2888.5419999999995</v>
      </c>
      <c r="G16" s="233">
        <v>2843.9</v>
      </c>
      <c r="H16" s="233">
        <v>2921.7</v>
      </c>
      <c r="I16" s="281">
        <v>5315.3</v>
      </c>
    </row>
    <row r="17" spans="1:9">
      <c r="A17" s="80" t="s">
        <v>230</v>
      </c>
      <c r="B17" s="324" t="s">
        <v>5</v>
      </c>
      <c r="C17" s="168">
        <v>599</v>
      </c>
      <c r="D17" s="168">
        <v>749.9</v>
      </c>
      <c r="E17" s="168">
        <v>938.4</v>
      </c>
      <c r="F17" s="168">
        <v>531.62800000000004</v>
      </c>
      <c r="G17" s="168">
        <v>159.5</v>
      </c>
      <c r="H17" s="168">
        <v>404.2</v>
      </c>
      <c r="I17" s="279">
        <v>808.4</v>
      </c>
    </row>
    <row r="18" spans="1:9" ht="12.45" thickBot="1">
      <c r="A18" s="327" t="s">
        <v>236</v>
      </c>
      <c r="B18" s="326" t="s">
        <v>65</v>
      </c>
      <c r="C18" s="321">
        <v>2182.5</v>
      </c>
      <c r="D18" s="321">
        <v>2651.9</v>
      </c>
      <c r="E18" s="321">
        <v>3851.4</v>
      </c>
      <c r="F18" s="321">
        <v>2356.9139999999993</v>
      </c>
      <c r="G18" s="321">
        <v>2684.4</v>
      </c>
      <c r="H18" s="321">
        <v>2517.5</v>
      </c>
      <c r="I18" s="321">
        <v>4506.8999999999996</v>
      </c>
    </row>
    <row r="19" spans="1:9">
      <c r="A19" s="162" t="s">
        <v>1357</v>
      </c>
    </row>
    <row r="20" spans="1:9">
      <c r="A20" s="162" t="s">
        <v>1752</v>
      </c>
    </row>
    <row r="21" spans="1:9" ht="20.45" customHeight="1">
      <c r="A21" s="1989" t="s">
        <v>1751</v>
      </c>
      <c r="B21" s="1989"/>
      <c r="C21" s="1989"/>
      <c r="D21" s="1989"/>
      <c r="E21" s="1989"/>
      <c r="F21" s="1989"/>
      <c r="G21" s="1989"/>
      <c r="H21" s="1989"/>
      <c r="I21" s="1989"/>
    </row>
  </sheetData>
  <mergeCells count="4">
    <mergeCell ref="A3:I3"/>
    <mergeCell ref="A4:I4"/>
    <mergeCell ref="A5:I5"/>
    <mergeCell ref="A21:I21"/>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glio37">
    <tabColor rgb="FF92D050"/>
  </sheetPr>
  <dimension ref="A1:M22"/>
  <sheetViews>
    <sheetView showGridLines="0" zoomScaleNormal="100" workbookViewId="0">
      <selection activeCell="E22" sqref="E22"/>
    </sheetView>
  </sheetViews>
  <sheetFormatPr defaultRowHeight="15.05"/>
  <cols>
    <col min="1" max="1" width="9.5546875" bestFit="1" customWidth="1"/>
    <col min="2" max="12" width="7.5546875" customWidth="1"/>
  </cols>
  <sheetData>
    <row r="1" spans="1:13" s="996" customFormat="1">
      <c r="A1" s="990" t="str">
        <f ca="1">(MID(CELL("nomefile",J2),FIND("]",CELL("nomefile",J2),1)+1,20))</f>
        <v>Tavola 4.3.4</v>
      </c>
      <c r="B1" s="995"/>
      <c r="C1" s="995"/>
      <c r="D1" s="995"/>
      <c r="E1" s="995"/>
      <c r="F1" s="995"/>
      <c r="G1" s="995"/>
      <c r="H1" s="995"/>
      <c r="I1" s="995"/>
      <c r="J1" s="992"/>
      <c r="K1" s="1007"/>
    </row>
    <row r="2" spans="1:13">
      <c r="J2" s="981"/>
      <c r="K2" s="828"/>
    </row>
    <row r="3" spans="1:13">
      <c r="A3" s="1979" t="s">
        <v>1755</v>
      </c>
      <c r="B3" s="1979"/>
      <c r="C3" s="1979"/>
      <c r="D3" s="1979"/>
      <c r="E3" s="1979"/>
      <c r="F3" s="1979"/>
      <c r="G3" s="1979"/>
      <c r="H3" s="1979"/>
      <c r="I3" s="1979"/>
      <c r="J3" s="1979"/>
      <c r="K3" s="1979"/>
      <c r="L3" s="1979"/>
      <c r="M3" s="1979"/>
    </row>
    <row r="4" spans="1:13">
      <c r="A4" s="2047" t="s">
        <v>77</v>
      </c>
      <c r="B4" s="2047"/>
      <c r="C4" s="2047"/>
      <c r="D4" s="2047"/>
      <c r="E4" s="2047"/>
      <c r="F4" s="2047"/>
      <c r="G4" s="2047"/>
      <c r="H4" s="2047"/>
      <c r="I4" s="2047"/>
      <c r="J4" s="2047"/>
      <c r="K4" s="2047"/>
      <c r="L4" s="2048"/>
    </row>
    <row r="5" spans="1:13" ht="15.75" thickBot="1">
      <c r="A5" s="782"/>
      <c r="B5" s="759">
        <v>2014</v>
      </c>
      <c r="C5" s="759">
        <v>2015</v>
      </c>
      <c r="D5" s="759">
        <v>2016</v>
      </c>
      <c r="E5" s="759">
        <v>2017</v>
      </c>
      <c r="F5" s="759">
        <v>2018</v>
      </c>
      <c r="G5" s="759">
        <v>2019</v>
      </c>
      <c r="H5" s="759">
        <v>2020</v>
      </c>
      <c r="I5" s="759">
        <v>2021</v>
      </c>
      <c r="J5" s="759" t="s">
        <v>1199</v>
      </c>
      <c r="K5" s="1395" t="s">
        <v>1258</v>
      </c>
      <c r="L5" s="1395" t="s">
        <v>1379</v>
      </c>
      <c r="M5" s="1395" t="s">
        <v>1688</v>
      </c>
    </row>
    <row r="6" spans="1:13">
      <c r="A6" s="2" t="s">
        <v>35</v>
      </c>
      <c r="B6" s="3">
        <v>3498</v>
      </c>
      <c r="C6" s="3">
        <v>3753</v>
      </c>
      <c r="D6" s="3">
        <v>3587</v>
      </c>
      <c r="E6" s="3">
        <v>3519</v>
      </c>
      <c r="F6" s="3">
        <v>1983</v>
      </c>
      <c r="G6" s="3">
        <v>5978</v>
      </c>
      <c r="H6" s="3">
        <v>4733</v>
      </c>
      <c r="I6" s="3">
        <v>4335</v>
      </c>
      <c r="J6" s="5">
        <v>-399</v>
      </c>
      <c r="K6" s="3">
        <v>5453</v>
      </c>
      <c r="L6" s="3">
        <v>5951.8019999999997</v>
      </c>
      <c r="M6" s="3">
        <v>6685.0479999999998</v>
      </c>
    </row>
    <row r="7" spans="1:13">
      <c r="A7" s="4" t="s">
        <v>1060</v>
      </c>
      <c r="B7" s="144">
        <v>3.1E-2</v>
      </c>
      <c r="C7" s="144">
        <v>3.2000000000000001E-2</v>
      </c>
      <c r="D7" s="144">
        <v>3.4000000000000002E-2</v>
      </c>
      <c r="E7" s="144">
        <v>3.5000000000000003E-2</v>
      </c>
      <c r="F7" s="144">
        <v>1.9E-2</v>
      </c>
      <c r="G7" s="144">
        <v>5.6000000000000001E-2</v>
      </c>
      <c r="H7" s="144">
        <v>4.5999999999999999E-2</v>
      </c>
      <c r="I7" s="144">
        <v>0.04</v>
      </c>
      <c r="J7" s="144">
        <v>-4.0000000000000001E-3</v>
      </c>
      <c r="K7" s="144">
        <v>5.8999999999999997E-2</v>
      </c>
      <c r="L7" s="144">
        <v>5.2999999999999999E-2</v>
      </c>
      <c r="M7" s="144">
        <v>5.5265037975943468E-2</v>
      </c>
    </row>
    <row r="8" spans="1:13">
      <c r="A8" s="2" t="s">
        <v>36</v>
      </c>
      <c r="B8" s="3">
        <v>2446</v>
      </c>
      <c r="C8" s="3">
        <v>1956</v>
      </c>
      <c r="D8" s="3">
        <v>2114</v>
      </c>
      <c r="E8" s="3">
        <v>2445</v>
      </c>
      <c r="F8" s="3">
        <v>2183</v>
      </c>
      <c r="G8" s="3">
        <v>2652</v>
      </c>
      <c r="H8" s="3">
        <v>3851</v>
      </c>
      <c r="I8" s="3">
        <v>2357</v>
      </c>
      <c r="J8" s="3">
        <v>2684</v>
      </c>
      <c r="K8" s="3">
        <v>2517</v>
      </c>
      <c r="L8" s="3">
        <v>4506.9369999999999</v>
      </c>
      <c r="M8" s="3">
        <v>4901.66</v>
      </c>
    </row>
    <row r="9" spans="1:13">
      <c r="A9" s="4" t="s">
        <v>1060</v>
      </c>
      <c r="B9" s="144">
        <v>7.0999999999999994E-2</v>
      </c>
      <c r="C9" s="144">
        <v>5.8000000000000003E-2</v>
      </c>
      <c r="D9" s="144">
        <v>6.2E-2</v>
      </c>
      <c r="E9" s="144">
        <v>7.0999999999999994E-2</v>
      </c>
      <c r="F9" s="144">
        <v>6.2E-2</v>
      </c>
      <c r="G9" s="144">
        <v>7.1999999999999995E-2</v>
      </c>
      <c r="H9" s="144">
        <v>0.107</v>
      </c>
      <c r="I9" s="144">
        <v>6.3E-2</v>
      </c>
      <c r="J9" s="144">
        <v>6.7000000000000004E-2</v>
      </c>
      <c r="K9" s="144">
        <v>5.8000000000000003E-2</v>
      </c>
      <c r="L9" s="144">
        <v>9.5455658916558439E-2</v>
      </c>
      <c r="M9" s="144">
        <v>9.7572187027843371E-2</v>
      </c>
    </row>
    <row r="10" spans="1:13">
      <c r="A10" s="6" t="s">
        <v>1</v>
      </c>
      <c r="B10" s="7">
        <v>5945</v>
      </c>
      <c r="C10" s="7">
        <v>5709</v>
      </c>
      <c r="D10" s="7">
        <v>5701</v>
      </c>
      <c r="E10" s="7">
        <v>5965</v>
      </c>
      <c r="F10" s="7">
        <v>4165</v>
      </c>
      <c r="G10" s="7">
        <v>8630</v>
      </c>
      <c r="H10" s="7">
        <v>8585</v>
      </c>
      <c r="I10" s="7">
        <v>6692</v>
      </c>
      <c r="J10" s="7">
        <v>2285</v>
      </c>
      <c r="K10" s="7">
        <v>7971</v>
      </c>
      <c r="L10" s="7">
        <v>10458.739</v>
      </c>
      <c r="M10" s="7">
        <v>11586.708000000001</v>
      </c>
    </row>
    <row r="11" spans="1:13" ht="15.75" thickBot="1">
      <c r="A11" s="783" t="s">
        <v>1060</v>
      </c>
      <c r="B11" s="874">
        <v>4.1000000000000002E-2</v>
      </c>
      <c r="C11" s="874">
        <v>3.7999999999999999E-2</v>
      </c>
      <c r="D11" s="874">
        <v>4.1000000000000002E-2</v>
      </c>
      <c r="E11" s="874">
        <v>4.3999999999999997E-2</v>
      </c>
      <c r="F11" s="874">
        <v>0.03</v>
      </c>
      <c r="G11" s="874">
        <v>0.06</v>
      </c>
      <c r="H11" s="874">
        <v>6.2E-2</v>
      </c>
      <c r="I11" s="874">
        <v>4.5999999999999999E-2</v>
      </c>
      <c r="J11" s="874">
        <v>1.7000000000000001E-2</v>
      </c>
      <c r="K11" s="874">
        <v>5.8999999999999997E-2</v>
      </c>
      <c r="L11" s="874">
        <v>6.5669732282673046E-2</v>
      </c>
      <c r="M11" s="874">
        <v>6.7679502778457579E-2</v>
      </c>
    </row>
    <row r="12" spans="1:13">
      <c r="A12" s="162" t="s">
        <v>1754</v>
      </c>
    </row>
    <row r="13" spans="1:13" ht="52.55" customHeight="1">
      <c r="A13" s="2049" t="s">
        <v>1753</v>
      </c>
      <c r="B13" s="2049"/>
      <c r="C13" s="2049"/>
      <c r="D13" s="2049"/>
      <c r="E13" s="2049"/>
      <c r="F13" s="2049"/>
      <c r="G13" s="2049"/>
      <c r="H13" s="2049"/>
      <c r="I13" s="2049"/>
      <c r="J13" s="2049"/>
      <c r="K13" s="2049"/>
      <c r="L13" s="2049"/>
      <c r="M13" s="2049"/>
    </row>
    <row r="17" ht="39.450000000000003" customHeight="1"/>
    <row r="22" ht="35.200000000000003" customHeight="1"/>
  </sheetData>
  <mergeCells count="3">
    <mergeCell ref="A4:L4"/>
    <mergeCell ref="A3:M3"/>
    <mergeCell ref="A13:M13"/>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3">
    <tabColor rgb="FF92D050"/>
  </sheetPr>
  <dimension ref="A1:Q16"/>
  <sheetViews>
    <sheetView showGridLines="0" zoomScaleNormal="100" workbookViewId="0">
      <selection activeCell="E22" sqref="E22"/>
    </sheetView>
  </sheetViews>
  <sheetFormatPr defaultColWidth="8.5546875" defaultRowHeight="15.05"/>
  <cols>
    <col min="1" max="1" width="15.44140625" style="570" customWidth="1"/>
    <col min="2" max="2" width="11" style="570" customWidth="1"/>
    <col min="3" max="3" width="13.6640625" style="570" bestFit="1" customWidth="1"/>
    <col min="4" max="4" width="11" style="570" customWidth="1"/>
    <col min="5" max="5" width="17.33203125" style="570" customWidth="1"/>
    <col min="6" max="7" width="11" style="570" bestFit="1" customWidth="1"/>
    <col min="8" max="16384" width="8.5546875" style="570"/>
  </cols>
  <sheetData>
    <row r="1" spans="1:17" s="994" customFormat="1">
      <c r="A1" s="990" t="str">
        <f ca="1">(MID(CELL("nomefile",J2),FIND("]",CELL("nomefile",J2),1)+1,20))</f>
        <v>Tavola 1.2.1</v>
      </c>
      <c r="B1" s="991"/>
      <c r="C1" s="991"/>
      <c r="D1" s="991"/>
      <c r="E1" s="991"/>
      <c r="F1" s="991"/>
      <c r="G1" s="992"/>
      <c r="H1" s="991"/>
      <c r="I1" s="993"/>
      <c r="J1" s="993"/>
      <c r="K1" s="993"/>
    </row>
    <row r="2" spans="1:17">
      <c r="B2" s="635"/>
      <c r="C2" s="635"/>
      <c r="D2" s="635"/>
      <c r="E2" s="635"/>
      <c r="F2" s="635"/>
      <c r="G2" s="635"/>
      <c r="H2" s="635"/>
    </row>
    <row r="3" spans="1:17" ht="15.05" customHeight="1">
      <c r="A3" s="1921" t="s">
        <v>1737</v>
      </c>
      <c r="B3" s="1921"/>
      <c r="C3" s="1921"/>
      <c r="D3" s="1921"/>
      <c r="E3" s="1921"/>
      <c r="F3" s="1921"/>
      <c r="G3" s="635"/>
    </row>
    <row r="4" spans="1:17" ht="15.75" thickBot="1">
      <c r="A4" s="1922" t="s">
        <v>338</v>
      </c>
      <c r="B4" s="1922"/>
      <c r="C4" s="1922"/>
      <c r="D4" s="1922"/>
      <c r="E4" s="1922"/>
      <c r="F4" s="1922"/>
      <c r="G4" s="635"/>
    </row>
    <row r="5" spans="1:17" ht="15.75" thickBot="1">
      <c r="A5" s="1923" t="s">
        <v>1736</v>
      </c>
      <c r="B5" s="1923" t="s">
        <v>921</v>
      </c>
      <c r="C5" s="1923" t="s">
        <v>922</v>
      </c>
      <c r="D5" s="1925" t="s">
        <v>923</v>
      </c>
      <c r="E5" s="1925"/>
      <c r="F5" s="1925"/>
      <c r="G5" s="635"/>
    </row>
    <row r="6" spans="1:17" ht="15.75" thickBot="1">
      <c r="A6" s="1924"/>
      <c r="B6" s="1924"/>
      <c r="C6" s="1924"/>
      <c r="D6" s="636" t="s">
        <v>8</v>
      </c>
      <c r="E6" s="636" t="s">
        <v>7</v>
      </c>
      <c r="F6" s="636" t="s">
        <v>11</v>
      </c>
      <c r="G6" s="635"/>
    </row>
    <row r="7" spans="1:17">
      <c r="A7" s="637" t="s">
        <v>1339</v>
      </c>
      <c r="B7" s="1279">
        <v>251.21100000000001</v>
      </c>
      <c r="C7" s="1382">
        <v>250.76400000000001</v>
      </c>
      <c r="D7" s="1385">
        <v>307.35500000000002</v>
      </c>
      <c r="E7" s="1385">
        <v>244.93299999999999</v>
      </c>
      <c r="F7" s="1385">
        <v>240.523</v>
      </c>
      <c r="G7" s="635"/>
    </row>
    <row r="8" spans="1:17">
      <c r="A8" s="638" t="s">
        <v>1376</v>
      </c>
      <c r="B8" s="1380">
        <v>253.21899999999999</v>
      </c>
      <c r="C8" s="1383">
        <v>245.28700000000001</v>
      </c>
      <c r="D8" s="1386">
        <v>283.875</v>
      </c>
      <c r="E8" s="1386">
        <v>246.07499999999999</v>
      </c>
      <c r="F8" s="1386">
        <v>242.202</v>
      </c>
      <c r="G8" s="635"/>
    </row>
    <row r="9" spans="1:17">
      <c r="A9" s="637" t="s">
        <v>1377</v>
      </c>
      <c r="B9" s="1279">
        <v>260.255</v>
      </c>
      <c r="C9" s="1382">
        <v>246.81200000000001</v>
      </c>
      <c r="D9" s="1385">
        <v>284.43099999999998</v>
      </c>
      <c r="E9" s="1385">
        <v>246.761</v>
      </c>
      <c r="F9" s="1385">
        <v>247.05099999999999</v>
      </c>
      <c r="G9" s="635"/>
    </row>
    <row r="10" spans="1:17">
      <c r="A10" s="638" t="s">
        <v>1378</v>
      </c>
      <c r="B10" s="1380">
        <v>257.26400000000001</v>
      </c>
      <c r="C10" s="1383">
        <v>243.36</v>
      </c>
      <c r="D10" s="1386">
        <v>286.74599999999998</v>
      </c>
      <c r="E10" s="1386">
        <v>238.07400000000001</v>
      </c>
      <c r="F10" s="1386">
        <v>239.67400000000001</v>
      </c>
      <c r="G10" s="635"/>
    </row>
    <row r="11" spans="1:17">
      <c r="A11" s="637" t="s">
        <v>1532</v>
      </c>
      <c r="B11" s="1279">
        <v>254.5</v>
      </c>
      <c r="C11" s="1382">
        <v>241.33799999999999</v>
      </c>
      <c r="D11" s="1385">
        <v>283.35599999999999</v>
      </c>
      <c r="E11" s="1385">
        <v>236.511</v>
      </c>
      <c r="F11" s="1385">
        <v>236.583</v>
      </c>
      <c r="G11" s="635"/>
      <c r="L11" s="1200"/>
      <c r="M11" s="1200"/>
      <c r="N11" s="1200"/>
      <c r="O11" s="1200"/>
      <c r="P11" s="1200"/>
      <c r="Q11" s="1200"/>
    </row>
    <row r="12" spans="1:17">
      <c r="A12" s="638" t="s">
        <v>1583</v>
      </c>
      <c r="B12" s="1380">
        <v>266.06799999999998</v>
      </c>
      <c r="C12" s="1383">
        <v>246.57900000000001</v>
      </c>
      <c r="D12" s="1386">
        <v>288.41699999999997</v>
      </c>
      <c r="E12" s="1386">
        <v>243.33</v>
      </c>
      <c r="F12" s="1386">
        <v>237.54599999999999</v>
      </c>
      <c r="G12" s="635"/>
      <c r="L12" s="1200"/>
      <c r="M12" s="1200"/>
      <c r="N12" s="1200"/>
      <c r="O12" s="1200"/>
      <c r="P12" s="1200"/>
      <c r="Q12" s="1200"/>
    </row>
    <row r="13" spans="1:17">
      <c r="A13" s="1279" t="s">
        <v>1584</v>
      </c>
      <c r="B13" s="1279">
        <v>268.48599999999999</v>
      </c>
      <c r="C13" s="1382">
        <v>249.04499999999999</v>
      </c>
      <c r="D13" s="1385">
        <v>295.81400000000002</v>
      </c>
      <c r="E13" s="1385">
        <v>245.005</v>
      </c>
      <c r="F13" s="1385">
        <v>238.78800000000001</v>
      </c>
      <c r="G13" s="635"/>
      <c r="L13" s="1200"/>
      <c r="M13" s="1200"/>
      <c r="N13" s="1200"/>
      <c r="O13" s="1200"/>
      <c r="P13" s="1200"/>
      <c r="Q13" s="1200"/>
    </row>
    <row r="14" spans="1:17" ht="15.75" thickBot="1">
      <c r="A14" s="1280" t="s">
        <v>1585</v>
      </c>
      <c r="B14" s="1381">
        <v>273.66899999999998</v>
      </c>
      <c r="C14" s="1384">
        <v>252.92099999999999</v>
      </c>
      <c r="D14" s="1387">
        <v>304.83100000000002</v>
      </c>
      <c r="E14" s="1387">
        <v>249.602</v>
      </c>
      <c r="F14" s="1387">
        <v>238.58</v>
      </c>
      <c r="G14" s="635"/>
      <c r="L14" s="1200"/>
      <c r="M14" s="1200"/>
      <c r="N14" s="1200"/>
      <c r="O14" s="1200"/>
      <c r="P14" s="1200"/>
      <c r="Q14" s="1200"/>
    </row>
    <row r="15" spans="1:17">
      <c r="A15" s="639"/>
      <c r="B15" s="635"/>
      <c r="C15" s="635"/>
      <c r="D15" s="635"/>
      <c r="E15" s="635"/>
      <c r="F15" s="635"/>
      <c r="G15" s="635"/>
    </row>
    <row r="16" spans="1:17">
      <c r="A16" s="570" t="s">
        <v>924</v>
      </c>
    </row>
  </sheetData>
  <mergeCells count="6">
    <mergeCell ref="A3:F3"/>
    <mergeCell ref="A4:F4"/>
    <mergeCell ref="B5:B6"/>
    <mergeCell ref="C5:C6"/>
    <mergeCell ref="D5:F5"/>
    <mergeCell ref="A5:A6"/>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glio38">
    <tabColor rgb="FF92D050"/>
  </sheetPr>
  <dimension ref="A1:M10"/>
  <sheetViews>
    <sheetView showGridLines="0" zoomScaleNormal="100" workbookViewId="0">
      <selection activeCell="E22" sqref="E22"/>
    </sheetView>
  </sheetViews>
  <sheetFormatPr defaultRowHeight="15.05"/>
  <cols>
    <col min="2" max="4" width="8.77734375" bestFit="1" customWidth="1"/>
    <col min="5" max="6" width="9.77734375" bestFit="1" customWidth="1"/>
    <col min="7" max="8" width="8.77734375" bestFit="1" customWidth="1"/>
    <col min="9" max="11" width="9.77734375" bestFit="1" customWidth="1"/>
  </cols>
  <sheetData>
    <row r="1" spans="1:13" s="996" customFormat="1">
      <c r="A1" s="990" t="str">
        <f ca="1">(MID(CELL("nomefile",J2),FIND("]",CELL("nomefile",J2),1)+1,20))</f>
        <v>Tavola 4.3.5</v>
      </c>
      <c r="B1" s="995"/>
      <c r="C1" s="995"/>
      <c r="D1" s="995"/>
      <c r="E1" s="995"/>
      <c r="F1" s="995"/>
      <c r="G1" s="995"/>
      <c r="H1" s="995"/>
      <c r="I1" s="995"/>
      <c r="J1" s="992"/>
      <c r="K1" s="1007"/>
    </row>
    <row r="2" spans="1:13">
      <c r="J2" s="981"/>
      <c r="K2" s="828"/>
    </row>
    <row r="3" spans="1:13">
      <c r="A3" s="1979" t="s">
        <v>1796</v>
      </c>
      <c r="B3" s="1979"/>
      <c r="C3" s="1979"/>
      <c r="D3" s="1979"/>
      <c r="E3" s="1979"/>
      <c r="F3" s="1979"/>
      <c r="G3" s="1979"/>
      <c r="H3" s="1979"/>
      <c r="I3" s="1979"/>
      <c r="J3" s="1979"/>
      <c r="K3" s="1979"/>
      <c r="L3" s="1979"/>
      <c r="M3" s="1979"/>
    </row>
    <row r="4" spans="1:13">
      <c r="A4" s="2050" t="s">
        <v>338</v>
      </c>
      <c r="B4" s="2047"/>
      <c r="C4" s="2047"/>
      <c r="D4" s="2047"/>
      <c r="E4" s="2047"/>
      <c r="F4" s="2047"/>
      <c r="G4" s="2047"/>
      <c r="H4" s="2047"/>
      <c r="I4" s="2047"/>
      <c r="J4" s="2047"/>
      <c r="K4" s="2047"/>
      <c r="L4" s="2047"/>
      <c r="M4" s="2051"/>
    </row>
    <row r="5" spans="1:13" ht="15.75" thickBot="1">
      <c r="A5" s="784"/>
      <c r="B5" s="785">
        <v>2014</v>
      </c>
      <c r="C5" s="785">
        <v>2015</v>
      </c>
      <c r="D5" s="785">
        <v>2016</v>
      </c>
      <c r="E5" s="785">
        <v>2017</v>
      </c>
      <c r="F5" s="785">
        <v>2018</v>
      </c>
      <c r="G5" s="785">
        <v>2019</v>
      </c>
      <c r="H5" s="785">
        <v>2019</v>
      </c>
      <c r="I5" s="785">
        <v>2021</v>
      </c>
      <c r="J5" s="785" t="s">
        <v>1199</v>
      </c>
      <c r="K5" s="785" t="s">
        <v>1258</v>
      </c>
      <c r="L5" s="785" t="s">
        <v>1405</v>
      </c>
      <c r="M5" s="785" t="s">
        <v>1559</v>
      </c>
    </row>
    <row r="6" spans="1:13">
      <c r="A6" s="786" t="s">
        <v>35</v>
      </c>
      <c r="B6" s="871">
        <v>9.1999999999999998E-2</v>
      </c>
      <c r="C6" s="871">
        <v>9.6000000000000002E-2</v>
      </c>
      <c r="D6" s="871">
        <v>9.1999999999999998E-2</v>
      </c>
      <c r="E6" s="871">
        <v>9.0999999999999998E-2</v>
      </c>
      <c r="F6" s="871">
        <v>5.2999999999999999E-2</v>
      </c>
      <c r="G6" s="871">
        <v>0.14499999999999999</v>
      </c>
      <c r="H6" s="871">
        <v>0.109</v>
      </c>
      <c r="I6" s="871">
        <v>9.9000000000000005E-2</v>
      </c>
      <c r="J6" s="871">
        <v>-0.01</v>
      </c>
      <c r="K6" s="871">
        <v>0.126</v>
      </c>
      <c r="L6" s="871">
        <v>0.13301924514462962</v>
      </c>
      <c r="M6" s="871">
        <v>0.14599999999999999</v>
      </c>
    </row>
    <row r="7" spans="1:13">
      <c r="A7" s="90" t="s">
        <v>36</v>
      </c>
      <c r="B7" s="872">
        <v>9.1999999999999998E-2</v>
      </c>
      <c r="C7" s="872">
        <v>7.1999999999999995E-2</v>
      </c>
      <c r="D7" s="872">
        <v>7.8E-2</v>
      </c>
      <c r="E7" s="872">
        <v>8.6999999999999994E-2</v>
      </c>
      <c r="F7" s="872">
        <v>7.8E-2</v>
      </c>
      <c r="G7" s="872">
        <v>9.1999999999999998E-2</v>
      </c>
      <c r="H7" s="872">
        <v>0.124</v>
      </c>
      <c r="I7" s="872">
        <v>7.0999999999999994E-2</v>
      </c>
      <c r="J7" s="872">
        <v>8.1000000000000003E-2</v>
      </c>
      <c r="K7" s="872">
        <v>7.8E-2</v>
      </c>
      <c r="L7" s="872">
        <v>0.12879337369179486</v>
      </c>
      <c r="M7" s="872">
        <v>0.13300000000000001</v>
      </c>
    </row>
    <row r="8" spans="1:13" ht="15.75" thickBot="1">
      <c r="A8" s="787" t="s">
        <v>1</v>
      </c>
      <c r="B8" s="873">
        <v>9.1999999999999998E-2</v>
      </c>
      <c r="C8" s="873">
        <v>8.5999999999999993E-2</v>
      </c>
      <c r="D8" s="873">
        <v>8.5999999999999993E-2</v>
      </c>
      <c r="E8" s="873">
        <v>8.8999999999999996E-2</v>
      </c>
      <c r="F8" s="873">
        <v>6.4000000000000001E-2</v>
      </c>
      <c r="G8" s="873">
        <v>0.123</v>
      </c>
      <c r="H8" s="873">
        <v>0.11600000000000001</v>
      </c>
      <c r="I8" s="873">
        <v>8.6999999999999994E-2</v>
      </c>
      <c r="J8" s="873">
        <v>3.2000000000000001E-2</v>
      </c>
      <c r="K8" s="873">
        <v>0.105</v>
      </c>
      <c r="L8" s="873">
        <v>0.13216766915448139</v>
      </c>
      <c r="M8" s="873">
        <v>0.14000000000000001</v>
      </c>
    </row>
    <row r="9" spans="1:13">
      <c r="A9" s="162" t="s">
        <v>1689</v>
      </c>
    </row>
    <row r="10" spans="1:13" ht="47.95" customHeight="1">
      <c r="A10" s="2049" t="s">
        <v>1691</v>
      </c>
      <c r="B10" s="2049"/>
      <c r="C10" s="2049"/>
      <c r="D10" s="2049"/>
      <c r="E10" s="2049"/>
      <c r="F10" s="2049"/>
      <c r="G10" s="2049"/>
      <c r="H10" s="2049"/>
      <c r="I10" s="2049"/>
      <c r="J10" s="2049"/>
      <c r="K10" s="2049"/>
      <c r="L10" s="2049"/>
      <c r="M10" s="2049"/>
    </row>
  </sheetData>
  <mergeCells count="3">
    <mergeCell ref="A10:M10"/>
    <mergeCell ref="A3:M3"/>
    <mergeCell ref="A4:M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glio39">
    <tabColor rgb="FF92D050"/>
  </sheetPr>
  <dimension ref="A1:L28"/>
  <sheetViews>
    <sheetView showGridLines="0" zoomScaleNormal="100" workbookViewId="0">
      <selection activeCell="E22" sqref="E22"/>
    </sheetView>
  </sheetViews>
  <sheetFormatPr defaultColWidth="9.44140625" defaultRowHeight="11.8"/>
  <cols>
    <col min="1" max="1" width="38" style="28" customWidth="1"/>
    <col min="2" max="4" width="9.44140625" style="28"/>
    <col min="5" max="5" width="9.44140625" style="41"/>
    <col min="6" max="16384" width="9.44140625" style="28"/>
  </cols>
  <sheetData>
    <row r="1" spans="1:12" s="992" customFormat="1" ht="15.05">
      <c r="A1" s="990" t="str">
        <f ca="1">(MID(CELL("nomefile",J2),FIND("]",CELL("nomefile",J2),1)+1,20))</f>
        <v>Tavola 4.3.6</v>
      </c>
      <c r="B1" s="1016"/>
      <c r="C1" s="1016"/>
      <c r="D1" s="1016"/>
      <c r="E1" s="1016"/>
      <c r="F1" s="1016"/>
      <c r="G1" s="1016"/>
      <c r="H1" s="1007"/>
    </row>
    <row r="3" spans="1:12">
      <c r="A3" s="2005" t="s">
        <v>1690</v>
      </c>
      <c r="B3" s="2005"/>
      <c r="C3" s="2005"/>
      <c r="D3" s="2005"/>
      <c r="E3" s="2005"/>
      <c r="F3" s="2005"/>
      <c r="G3" s="2005"/>
      <c r="H3" s="2005"/>
    </row>
    <row r="4" spans="1:12">
      <c r="A4" s="1952" t="s">
        <v>372</v>
      </c>
      <c r="B4" s="1952"/>
      <c r="C4" s="1952"/>
      <c r="D4" s="1952"/>
      <c r="E4" s="1952"/>
      <c r="F4" s="1952"/>
      <c r="G4" s="1952"/>
      <c r="H4" s="1952"/>
    </row>
    <row r="5" spans="1:12">
      <c r="A5" s="2052" t="s">
        <v>338</v>
      </c>
      <c r="B5" s="2052"/>
      <c r="C5" s="2052"/>
      <c r="D5" s="2052"/>
      <c r="E5" s="2052"/>
      <c r="F5" s="2052"/>
      <c r="G5" s="2052"/>
      <c r="H5" s="2052"/>
      <c r="I5" s="2052"/>
      <c r="J5" s="2052"/>
    </row>
    <row r="6" spans="1:12">
      <c r="A6" s="88" t="s">
        <v>328</v>
      </c>
      <c r="B6" s="371">
        <v>2017</v>
      </c>
      <c r="C6" s="44">
        <v>2018</v>
      </c>
      <c r="D6" s="44">
        <v>2019</v>
      </c>
      <c r="E6" s="44">
        <v>2020</v>
      </c>
      <c r="F6" s="44">
        <v>2021</v>
      </c>
      <c r="G6" s="44">
        <v>2022</v>
      </c>
      <c r="H6" s="44">
        <v>2023</v>
      </c>
      <c r="I6" s="44" t="s">
        <v>1379</v>
      </c>
      <c r="J6" s="44" t="s">
        <v>1688</v>
      </c>
    </row>
    <row r="7" spans="1:12">
      <c r="A7" s="68" t="s">
        <v>45</v>
      </c>
      <c r="B7" s="18">
        <v>43.4</v>
      </c>
      <c r="C7" s="18">
        <v>43.3</v>
      </c>
      <c r="D7" s="18">
        <v>44.4</v>
      </c>
      <c r="E7" s="18">
        <v>39.200000000000003</v>
      </c>
      <c r="F7" s="18">
        <v>41.9</v>
      </c>
      <c r="G7" s="18">
        <v>45.2</v>
      </c>
      <c r="H7" s="18">
        <v>45.8</v>
      </c>
      <c r="I7" s="373">
        <v>44.771581085937022</v>
      </c>
      <c r="J7" s="373">
        <v>44.742587257620713</v>
      </c>
      <c r="L7" s="392"/>
    </row>
    <row r="8" spans="1:12">
      <c r="A8" s="70" t="s">
        <v>46</v>
      </c>
      <c r="B8" s="267">
        <v>71.099999999999994</v>
      </c>
      <c r="C8" s="267">
        <v>73.900000000000006</v>
      </c>
      <c r="D8" s="374">
        <v>75</v>
      </c>
      <c r="E8" s="374">
        <v>70.5</v>
      </c>
      <c r="F8" s="374">
        <v>86.1</v>
      </c>
      <c r="G8" s="374">
        <v>76.5</v>
      </c>
      <c r="H8" s="374">
        <v>75</v>
      </c>
      <c r="I8" s="374">
        <v>74.136009874967769</v>
      </c>
      <c r="J8" s="374">
        <v>72.640434408206602</v>
      </c>
      <c r="L8" s="392"/>
    </row>
    <row r="9" spans="1:12">
      <c r="A9" s="68" t="s">
        <v>47</v>
      </c>
      <c r="B9" s="18">
        <v>62.3</v>
      </c>
      <c r="C9" s="18">
        <v>60.3</v>
      </c>
      <c r="D9" s="373">
        <v>69</v>
      </c>
      <c r="E9" s="373">
        <v>55.8</v>
      </c>
      <c r="F9" s="373">
        <v>62.3</v>
      </c>
      <c r="G9" s="373">
        <v>63.8</v>
      </c>
      <c r="H9" s="373">
        <v>82.7</v>
      </c>
      <c r="I9" s="373">
        <v>58.316944377409222</v>
      </c>
      <c r="J9" s="373">
        <v>52.652264478039832</v>
      </c>
      <c r="L9" s="392"/>
    </row>
    <row r="10" spans="1:12">
      <c r="A10" s="70" t="s">
        <v>48</v>
      </c>
      <c r="B10" s="267">
        <v>26.5</v>
      </c>
      <c r="C10" s="267">
        <v>41.6</v>
      </c>
      <c r="D10" s="267">
        <v>96.7</v>
      </c>
      <c r="E10" s="267">
        <v>485.4</v>
      </c>
      <c r="F10" s="267">
        <v>66.599999999999994</v>
      </c>
      <c r="G10" s="267">
        <v>30.6</v>
      </c>
      <c r="H10" s="267">
        <v>32.1</v>
      </c>
      <c r="I10" s="374">
        <v>24.052597190460634</v>
      </c>
      <c r="J10" s="374">
        <v>20.466101694915253</v>
      </c>
      <c r="L10" s="392"/>
    </row>
    <row r="11" spans="1:12">
      <c r="A11" s="68" t="s">
        <v>49</v>
      </c>
      <c r="B11" s="18">
        <v>56.6</v>
      </c>
      <c r="C11" s="18">
        <v>67.5</v>
      </c>
      <c r="D11" s="18">
        <v>39.799999999999997</v>
      </c>
      <c r="E11" s="18">
        <v>32.6</v>
      </c>
      <c r="F11" s="18">
        <v>44.2</v>
      </c>
      <c r="G11" s="18">
        <v>216.8</v>
      </c>
      <c r="H11" s="18">
        <v>44.3</v>
      </c>
      <c r="I11" s="373">
        <v>19.864701618748491</v>
      </c>
      <c r="J11" s="373">
        <v>37.408798283261802</v>
      </c>
      <c r="L11" s="392"/>
    </row>
    <row r="12" spans="1:12">
      <c r="A12" s="70" t="s">
        <v>447</v>
      </c>
      <c r="B12" s="267">
        <v>97.6</v>
      </c>
      <c r="C12" s="267">
        <v>149.5</v>
      </c>
      <c r="D12" s="267">
        <v>90.1</v>
      </c>
      <c r="E12" s="267">
        <v>60.3</v>
      </c>
      <c r="F12" s="374">
        <v>68</v>
      </c>
      <c r="G12" s="374">
        <v>93.5</v>
      </c>
      <c r="H12" s="374">
        <v>92</v>
      </c>
      <c r="I12" s="374">
        <v>94.876359003891594</v>
      </c>
      <c r="J12" s="374">
        <v>76.546122295793907</v>
      </c>
      <c r="L12" s="392"/>
    </row>
    <row r="13" spans="1:12">
      <c r="A13" s="68" t="s">
        <v>51</v>
      </c>
      <c r="B13" s="18">
        <v>58.1</v>
      </c>
      <c r="C13" s="18">
        <v>80.5</v>
      </c>
      <c r="D13" s="18">
        <v>62.6</v>
      </c>
      <c r="E13" s="18">
        <v>55.5</v>
      </c>
      <c r="F13" s="18">
        <v>58.3</v>
      </c>
      <c r="G13" s="18">
        <v>51.2</v>
      </c>
      <c r="H13" s="18">
        <v>46.7</v>
      </c>
      <c r="I13" s="373">
        <v>73.796866957286213</v>
      </c>
      <c r="J13" s="373">
        <v>72.844337217057003</v>
      </c>
      <c r="L13" s="392"/>
    </row>
    <row r="14" spans="1:12">
      <c r="A14" s="70" t="s">
        <v>52</v>
      </c>
      <c r="B14" s="267">
        <v>76.400000000000006</v>
      </c>
      <c r="C14" s="267">
        <v>69.900000000000006</v>
      </c>
      <c r="D14" s="267">
        <v>80.900000000000006</v>
      </c>
      <c r="E14" s="267">
        <v>76.400000000000006</v>
      </c>
      <c r="F14" s="267">
        <v>67.5</v>
      </c>
      <c r="G14" s="267">
        <v>79.400000000000006</v>
      </c>
      <c r="H14" s="267">
        <v>221.7</v>
      </c>
      <c r="I14" s="374">
        <v>63.473894002569949</v>
      </c>
      <c r="J14" s="374">
        <v>55.754692559905351</v>
      </c>
      <c r="L14" s="392"/>
    </row>
    <row r="15" spans="1:12">
      <c r="A15" s="68" t="s">
        <v>53</v>
      </c>
      <c r="B15" s="18">
        <v>80.5</v>
      </c>
      <c r="C15" s="18">
        <v>71.8</v>
      </c>
      <c r="D15" s="18">
        <v>73.400000000000006</v>
      </c>
      <c r="E15" s="18">
        <v>65.7</v>
      </c>
      <c r="F15" s="373">
        <v>65</v>
      </c>
      <c r="G15" s="373">
        <v>57.7</v>
      </c>
      <c r="H15" s="373">
        <v>76.7</v>
      </c>
      <c r="I15" s="373">
        <v>62.247442794247576</v>
      </c>
      <c r="J15" s="373">
        <v>62.402897589689672</v>
      </c>
      <c r="L15" s="392"/>
    </row>
    <row r="16" spans="1:12">
      <c r="A16" s="70" t="s">
        <v>636</v>
      </c>
      <c r="B16" s="267">
        <v>81.2</v>
      </c>
      <c r="C16" s="267">
        <v>80.3</v>
      </c>
      <c r="D16" s="267">
        <v>80.400000000000006</v>
      </c>
      <c r="E16" s="267">
        <v>68.099999999999994</v>
      </c>
      <c r="F16" s="267">
        <v>78.2</v>
      </c>
      <c r="G16" s="267">
        <v>86.1</v>
      </c>
      <c r="H16" s="267">
        <v>84.7</v>
      </c>
      <c r="I16" s="374">
        <v>82.323343969408128</v>
      </c>
      <c r="J16" s="374">
        <v>79.75247912571156</v>
      </c>
      <c r="L16" s="392"/>
    </row>
    <row r="17" spans="1:12">
      <c r="A17" s="68" t="s">
        <v>443</v>
      </c>
      <c r="B17" s="18">
        <v>37.9</v>
      </c>
      <c r="C17" s="18">
        <v>31.1</v>
      </c>
      <c r="D17" s="18">
        <v>38.6</v>
      </c>
      <c r="E17" s="18">
        <v>68.599999999999994</v>
      </c>
      <c r="F17" s="18">
        <v>29.8</v>
      </c>
      <c r="G17" s="18">
        <v>26.7</v>
      </c>
      <c r="H17" s="18">
        <v>85.8</v>
      </c>
      <c r="I17" s="373">
        <v>53.976813157185227</v>
      </c>
      <c r="J17" s="373">
        <v>48.349705304518665</v>
      </c>
      <c r="L17" s="392"/>
    </row>
    <row r="18" spans="1:12">
      <c r="A18" s="70" t="s">
        <v>444</v>
      </c>
      <c r="B18" s="267">
        <v>110.5</v>
      </c>
      <c r="C18" s="374">
        <v>100</v>
      </c>
      <c r="D18" s="267">
        <v>84.8</v>
      </c>
      <c r="E18" s="267">
        <v>89.6</v>
      </c>
      <c r="F18" s="267">
        <v>93.2</v>
      </c>
      <c r="G18" s="267">
        <v>100.5</v>
      </c>
      <c r="H18" s="267">
        <v>125.4</v>
      </c>
      <c r="I18" s="374">
        <v>98.17042803596236</v>
      </c>
      <c r="J18" s="374">
        <v>109.64664310954063</v>
      </c>
      <c r="L18" s="392"/>
    </row>
    <row r="19" spans="1:12">
      <c r="A19" s="68" t="s">
        <v>445</v>
      </c>
      <c r="B19" s="18">
        <v>61.6</v>
      </c>
      <c r="C19" s="18">
        <v>60.4</v>
      </c>
      <c r="D19" s="18">
        <v>56.3</v>
      </c>
      <c r="E19" s="373">
        <v>61</v>
      </c>
      <c r="F19" s="373">
        <v>59.5</v>
      </c>
      <c r="G19" s="373">
        <v>53.5</v>
      </c>
      <c r="H19" s="373">
        <v>54.1</v>
      </c>
      <c r="I19" s="373">
        <v>55.140550492452924</v>
      </c>
      <c r="J19" s="373">
        <v>55.105572311934736</v>
      </c>
      <c r="L19" s="392"/>
    </row>
    <row r="20" spans="1:12">
      <c r="A20" s="70" t="s">
        <v>58</v>
      </c>
      <c r="B20" s="267">
        <v>53.4</v>
      </c>
      <c r="C20" s="267">
        <v>73.5</v>
      </c>
      <c r="D20" s="267">
        <v>89.2</v>
      </c>
      <c r="E20" s="267">
        <v>88.7</v>
      </c>
      <c r="F20" s="267">
        <v>50.4</v>
      </c>
      <c r="G20" s="267">
        <v>53.4</v>
      </c>
      <c r="H20" s="267">
        <v>59.3</v>
      </c>
      <c r="I20" s="374">
        <v>68.862021970760722</v>
      </c>
      <c r="J20" s="374">
        <v>73.447829524032912</v>
      </c>
      <c r="L20" s="392"/>
    </row>
    <row r="21" spans="1:12">
      <c r="A21" s="68" t="s">
        <v>448</v>
      </c>
      <c r="B21" s="18">
        <v>52.4</v>
      </c>
      <c r="C21" s="18">
        <v>47.3</v>
      </c>
      <c r="D21" s="18">
        <v>43.3</v>
      </c>
      <c r="E21" s="373">
        <v>43</v>
      </c>
      <c r="F21" s="373">
        <v>37.9</v>
      </c>
      <c r="G21" s="373">
        <v>37</v>
      </c>
      <c r="H21" s="373">
        <v>31.8</v>
      </c>
      <c r="I21" s="373">
        <v>30.717280050799939</v>
      </c>
      <c r="J21" s="373">
        <v>28.008686464739629</v>
      </c>
      <c r="L21" s="392"/>
    </row>
    <row r="22" spans="1:12">
      <c r="A22" s="70" t="s">
        <v>60</v>
      </c>
      <c r="B22" s="267">
        <v>35.700000000000003</v>
      </c>
      <c r="C22" s="267">
        <v>37.1</v>
      </c>
      <c r="D22" s="267">
        <v>37.6</v>
      </c>
      <c r="E22" s="267">
        <v>45.1</v>
      </c>
      <c r="F22" s="267">
        <v>30.7</v>
      </c>
      <c r="G22" s="267">
        <v>43.4</v>
      </c>
      <c r="H22" s="267">
        <v>38.4</v>
      </c>
      <c r="I22" s="374">
        <v>35.311353261434405</v>
      </c>
      <c r="J22" s="374">
        <v>40.196948549119561</v>
      </c>
      <c r="L22" s="392"/>
    </row>
    <row r="23" spans="1:12">
      <c r="A23" s="68" t="s">
        <v>449</v>
      </c>
      <c r="B23" s="18">
        <v>27.8</v>
      </c>
      <c r="C23" s="18">
        <v>28.6</v>
      </c>
      <c r="D23" s="18">
        <v>26.3</v>
      </c>
      <c r="E23" s="18">
        <v>22.5</v>
      </c>
      <c r="F23" s="18">
        <v>23.8</v>
      </c>
      <c r="G23" s="18">
        <v>24.2</v>
      </c>
      <c r="H23" s="18">
        <v>22.9</v>
      </c>
      <c r="I23" s="373">
        <v>21.906999369045142</v>
      </c>
      <c r="J23" s="373">
        <v>21.062250756758754</v>
      </c>
      <c r="L23" s="392"/>
    </row>
    <row r="24" spans="1:12">
      <c r="A24" s="70" t="s">
        <v>85</v>
      </c>
      <c r="B24" s="267">
        <v>35.9</v>
      </c>
      <c r="C24" s="267">
        <v>37.200000000000003</v>
      </c>
      <c r="D24" s="267">
        <v>35.799999999999997</v>
      </c>
      <c r="E24" s="267">
        <v>30.4</v>
      </c>
      <c r="F24" s="267">
        <v>32.799999999999997</v>
      </c>
      <c r="G24" s="267">
        <v>36.4</v>
      </c>
      <c r="H24" s="374">
        <v>39</v>
      </c>
      <c r="I24" s="374">
        <v>39.18083603881216</v>
      </c>
      <c r="J24" s="374">
        <v>38.514396746561999</v>
      </c>
      <c r="L24" s="392"/>
    </row>
    <row r="25" spans="1:12" ht="12.45" thickBot="1">
      <c r="A25" s="54" t="s">
        <v>637</v>
      </c>
      <c r="B25" s="23">
        <v>70.3</v>
      </c>
      <c r="C25" s="23">
        <v>68.900000000000006</v>
      </c>
      <c r="D25" s="23">
        <v>69.8</v>
      </c>
      <c r="E25" s="498">
        <v>62</v>
      </c>
      <c r="F25" s="498">
        <v>66.5</v>
      </c>
      <c r="G25" s="498">
        <v>68.400000000000006</v>
      </c>
      <c r="H25" s="498">
        <v>82.1</v>
      </c>
      <c r="I25" s="498">
        <v>65.525059674559103</v>
      </c>
      <c r="J25" s="498">
        <v>63.170184362903804</v>
      </c>
      <c r="L25" s="392"/>
    </row>
    <row r="26" spans="1:12">
      <c r="A26" s="162" t="s">
        <v>1689</v>
      </c>
    </row>
    <row r="27" spans="1:12">
      <c r="A27" s="2016" t="s">
        <v>1349</v>
      </c>
      <c r="B27" s="2016"/>
      <c r="C27" s="2016"/>
      <c r="D27" s="2016"/>
      <c r="E27" s="2016"/>
      <c r="F27" s="2016"/>
      <c r="G27" s="2016"/>
      <c r="H27" s="2016"/>
      <c r="I27" s="2016"/>
      <c r="J27" s="2016"/>
    </row>
    <row r="28" spans="1:12" ht="28" customHeight="1">
      <c r="A28" s="2049" t="s">
        <v>1692</v>
      </c>
      <c r="B28" s="2049"/>
      <c r="C28" s="2049"/>
      <c r="D28" s="2049"/>
      <c r="E28" s="2049"/>
      <c r="F28" s="2049"/>
      <c r="G28" s="2049"/>
      <c r="H28" s="2049"/>
      <c r="I28" s="2049"/>
      <c r="J28" s="2049"/>
      <c r="K28" s="2049"/>
    </row>
  </sheetData>
  <mergeCells count="5">
    <mergeCell ref="A3:H3"/>
    <mergeCell ref="A4:H4"/>
    <mergeCell ref="A27:J27"/>
    <mergeCell ref="A28:K28"/>
    <mergeCell ref="A5:J5"/>
  </mergeCells>
  <printOptions horizontalCentered="1"/>
  <pageMargins left="0.59055118110236227" right="0.59055118110236227" top="0.59055118110236227" bottom="0.39370078740157483" header="0.31496062992125984" footer="0.31496062992125984"/>
  <pageSetup paperSize="9" orientation="landscape" r:id="rId1"/>
  <colBreaks count="1" manualBreakCount="1">
    <brk id="9" min="2" max="26"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N30"/>
  <sheetViews>
    <sheetView showGridLines="0" zoomScaleNormal="100" workbookViewId="0">
      <selection activeCell="E22" sqref="E22"/>
    </sheetView>
  </sheetViews>
  <sheetFormatPr defaultColWidth="8.5546875" defaultRowHeight="11.8"/>
  <cols>
    <col min="1" max="1" width="25.5546875" style="641" bestFit="1" customWidth="1"/>
    <col min="2" max="16384" width="8.5546875" style="641"/>
  </cols>
  <sheetData>
    <row r="1" spans="1:14" ht="14.4">
      <c r="A1" s="990" t="str">
        <f ca="1">(MID(CELL("nomefile",J2),FIND("]",CELL("nomefile",J2),1)+1,20))</f>
        <v>Tavola 4.3.7</v>
      </c>
    </row>
    <row r="3" spans="1:14" ht="11.8" customHeight="1">
      <c r="A3" s="1940" t="s">
        <v>1318</v>
      </c>
      <c r="B3" s="1940"/>
      <c r="C3" s="1940"/>
      <c r="D3" s="1940"/>
      <c r="E3" s="1940"/>
      <c r="F3" s="1940"/>
      <c r="G3" s="1940"/>
      <c r="H3" s="1940"/>
      <c r="I3" s="1940"/>
      <c r="J3" s="1940"/>
      <c r="K3" s="1940"/>
      <c r="L3" s="1940"/>
      <c r="M3" s="1940"/>
      <c r="N3" s="1940"/>
    </row>
    <row r="4" spans="1:14" ht="11.95" customHeight="1">
      <c r="A4" s="2053" t="s">
        <v>1321</v>
      </c>
      <c r="B4" s="2053"/>
      <c r="C4" s="2053"/>
      <c r="D4" s="2053"/>
      <c r="E4" s="2053"/>
      <c r="F4" s="2053"/>
      <c r="G4" s="2053"/>
      <c r="H4" s="2053"/>
      <c r="I4" s="2053"/>
      <c r="J4" s="2053"/>
      <c r="K4" s="2053"/>
      <c r="L4" s="2053"/>
      <c r="M4" s="2053"/>
      <c r="N4" s="2053"/>
    </row>
    <row r="5" spans="1:14" ht="15.05" customHeight="1" thickBot="1">
      <c r="A5" s="2054" t="s">
        <v>77</v>
      </c>
      <c r="B5" s="2054"/>
      <c r="C5" s="2054"/>
      <c r="D5" s="2054"/>
      <c r="E5" s="2054"/>
      <c r="F5" s="2054"/>
      <c r="G5" s="2054"/>
      <c r="H5" s="2054"/>
      <c r="I5" s="2054"/>
      <c r="J5" s="2054"/>
      <c r="K5" s="2054"/>
      <c r="L5" s="2054"/>
      <c r="M5" s="2054"/>
      <c r="N5" s="2054"/>
    </row>
    <row r="6" spans="1:14" ht="12.45" thickBot="1">
      <c r="A6" s="1204" t="s">
        <v>65</v>
      </c>
      <c r="B6" s="1205">
        <v>2013</v>
      </c>
      <c r="C6" s="1205">
        <v>2014</v>
      </c>
      <c r="D6" s="1205">
        <v>2015</v>
      </c>
      <c r="E6" s="1205">
        <v>2016</v>
      </c>
      <c r="F6" s="1205">
        <v>2017</v>
      </c>
      <c r="G6" s="1205">
        <v>2018</v>
      </c>
      <c r="H6" s="1205">
        <v>2019</v>
      </c>
      <c r="I6" s="1205">
        <v>2020</v>
      </c>
      <c r="J6" s="1205">
        <v>2021</v>
      </c>
      <c r="K6" s="1251" t="s">
        <v>1352</v>
      </c>
      <c r="L6" s="1251" t="s">
        <v>1547</v>
      </c>
      <c r="M6" s="1251">
        <v>2024</v>
      </c>
      <c r="N6" s="1251">
        <v>2025</v>
      </c>
    </row>
    <row r="7" spans="1:14">
      <c r="A7" s="1206" t="s">
        <v>1273</v>
      </c>
      <c r="B7" s="1207">
        <v>85756</v>
      </c>
      <c r="C7" s="1207">
        <v>110963</v>
      </c>
      <c r="D7" s="1207">
        <v>115504</v>
      </c>
      <c r="E7" s="1207">
        <v>103177</v>
      </c>
      <c r="F7" s="1207">
        <v>99280</v>
      </c>
      <c r="G7" s="1207">
        <v>102609</v>
      </c>
      <c r="H7" s="1207">
        <v>106654</v>
      </c>
      <c r="I7" s="1207">
        <v>101904</v>
      </c>
      <c r="J7" s="1207">
        <v>106558</v>
      </c>
      <c r="K7" s="1207">
        <v>93755</v>
      </c>
      <c r="L7" s="1207">
        <v>91598</v>
      </c>
      <c r="M7" s="1207">
        <v>110976</v>
      </c>
      <c r="N7" s="1581">
        <v>119794.60799999999</v>
      </c>
    </row>
    <row r="8" spans="1:14">
      <c r="A8" s="836" t="s">
        <v>1313</v>
      </c>
      <c r="B8" s="231">
        <v>15390</v>
      </c>
      <c r="C8" s="231">
        <v>16717</v>
      </c>
      <c r="D8" s="231">
        <v>16556</v>
      </c>
      <c r="E8" s="231">
        <v>16876</v>
      </c>
      <c r="F8" s="231">
        <v>16681</v>
      </c>
      <c r="G8" s="231">
        <v>13762</v>
      </c>
      <c r="H8" s="231">
        <v>19550</v>
      </c>
      <c r="I8" s="231">
        <v>16080</v>
      </c>
      <c r="J8" s="231">
        <v>15933</v>
      </c>
      <c r="K8" s="231">
        <v>8920</v>
      </c>
      <c r="L8" s="231">
        <v>17428</v>
      </c>
      <c r="M8" s="231">
        <v>18277</v>
      </c>
      <c r="N8" s="231">
        <v>20403.129000000001</v>
      </c>
    </row>
    <row r="9" spans="1:14" ht="23.6">
      <c r="A9" s="1206" t="s">
        <v>1274</v>
      </c>
      <c r="B9" s="1207">
        <v>4860</v>
      </c>
      <c r="C9" s="1207">
        <v>6366</v>
      </c>
      <c r="D9" s="1207">
        <v>1748</v>
      </c>
      <c r="E9" s="1207">
        <v>2079</v>
      </c>
      <c r="F9" s="1207">
        <v>3867</v>
      </c>
      <c r="G9" s="1207">
        <v>-11100</v>
      </c>
      <c r="H9" s="1207">
        <v>17134</v>
      </c>
      <c r="I9" s="1207">
        <v>4948</v>
      </c>
      <c r="J9" s="1207">
        <v>15647</v>
      </c>
      <c r="K9" s="1207">
        <v>-32403</v>
      </c>
      <c r="L9" s="1207">
        <v>18467</v>
      </c>
      <c r="M9" s="1207">
        <v>23743.470965</v>
      </c>
      <c r="N9" s="1583">
        <v>12005.29</v>
      </c>
    </row>
    <row r="10" spans="1:14">
      <c r="A10" s="836" t="s">
        <v>1261</v>
      </c>
      <c r="B10" s="169">
        <v>-391</v>
      </c>
      <c r="C10" s="169">
        <v>-443</v>
      </c>
      <c r="D10" s="169">
        <v>-403</v>
      </c>
      <c r="E10" s="169">
        <v>-381</v>
      </c>
      <c r="F10" s="169">
        <v>-407</v>
      </c>
      <c r="G10" s="169">
        <v>-369</v>
      </c>
      <c r="H10" s="169">
        <v>-361</v>
      </c>
      <c r="I10" s="169">
        <v>-402</v>
      </c>
      <c r="J10" s="169">
        <v>-252</v>
      </c>
      <c r="K10" s="169">
        <v>-132</v>
      </c>
      <c r="L10" s="1684">
        <v>-122</v>
      </c>
      <c r="M10" s="1704">
        <v>177.53445800000009</v>
      </c>
      <c r="N10" s="1250">
        <v>-60.774999999999999</v>
      </c>
    </row>
    <row r="11" spans="1:14">
      <c r="A11" s="1206" t="s">
        <v>1260</v>
      </c>
      <c r="B11" s="1207">
        <v>-66999</v>
      </c>
      <c r="C11" s="1207">
        <v>-64651</v>
      </c>
      <c r="D11" s="1207">
        <v>-71239</v>
      </c>
      <c r="E11" s="1207">
        <v>-63383</v>
      </c>
      <c r="F11" s="1207">
        <v>-71749</v>
      </c>
      <c r="G11" s="1207">
        <v>-73190</v>
      </c>
      <c r="H11" s="1207">
        <v>-76117</v>
      </c>
      <c r="I11" s="1207">
        <v>-76480</v>
      </c>
      <c r="J11" s="1207">
        <v>-76308</v>
      </c>
      <c r="K11" s="1207">
        <v>-77364</v>
      </c>
      <c r="L11" s="1207">
        <v>-113600</v>
      </c>
      <c r="M11" s="1207">
        <v>-114382.061932</v>
      </c>
      <c r="N11" s="1207">
        <v>-107868.4</v>
      </c>
    </row>
    <row r="12" spans="1:14">
      <c r="A12" s="836" t="s">
        <v>1275</v>
      </c>
      <c r="B12" s="768">
        <v>-30426</v>
      </c>
      <c r="C12" s="768">
        <v>-49913</v>
      </c>
      <c r="D12" s="768">
        <v>-37087</v>
      </c>
      <c r="E12" s="768">
        <v>-38057</v>
      </c>
      <c r="F12" s="768">
        <v>-23877</v>
      </c>
      <c r="G12" s="768">
        <v>-24845</v>
      </c>
      <c r="H12" s="768">
        <v>-27080</v>
      </c>
      <c r="I12" s="768">
        <v>-19612</v>
      </c>
      <c r="J12" s="768">
        <v>-15921</v>
      </c>
      <c r="K12" s="768">
        <v>-9403</v>
      </c>
      <c r="L12" s="768">
        <v>13336</v>
      </c>
      <c r="M12" s="768">
        <v>-5413</v>
      </c>
      <c r="N12" s="768">
        <v>-13597.495000000001</v>
      </c>
    </row>
    <row r="13" spans="1:14">
      <c r="A13" s="1206" t="s">
        <v>1276</v>
      </c>
      <c r="B13" s="1208">
        <v>283</v>
      </c>
      <c r="C13" s="1207">
        <v>-10374</v>
      </c>
      <c r="D13" s="1207">
        <v>-16429</v>
      </c>
      <c r="E13" s="1207">
        <v>-10792</v>
      </c>
      <c r="F13" s="1207">
        <v>-14627</v>
      </c>
      <c r="G13" s="1208">
        <v>-597</v>
      </c>
      <c r="H13" s="1207">
        <v>-27171</v>
      </c>
      <c r="I13" s="1207">
        <v>-16761</v>
      </c>
      <c r="J13" s="1207">
        <v>-35575</v>
      </c>
      <c r="K13" s="1207">
        <v>19928</v>
      </c>
      <c r="L13" s="1207">
        <v>-15387</v>
      </c>
      <c r="M13" s="1207">
        <v>-21266</v>
      </c>
      <c r="N13" s="1207">
        <v>-17511.234</v>
      </c>
    </row>
    <row r="14" spans="1:14">
      <c r="A14" s="836" t="s">
        <v>1263</v>
      </c>
      <c r="B14" s="768">
        <v>-3684</v>
      </c>
      <c r="C14" s="768">
        <v>-3884</v>
      </c>
      <c r="D14" s="768">
        <v>-4064</v>
      </c>
      <c r="E14" s="768">
        <v>-3994</v>
      </c>
      <c r="F14" s="768">
        <v>-4033</v>
      </c>
      <c r="G14" s="768">
        <v>-4002</v>
      </c>
      <c r="H14" s="768">
        <v>-4046</v>
      </c>
      <c r="I14" s="768">
        <v>-3909</v>
      </c>
      <c r="J14" s="768">
        <v>-4100</v>
      </c>
      <c r="K14" s="768">
        <v>-3992</v>
      </c>
      <c r="L14" s="768">
        <v>-4040</v>
      </c>
      <c r="M14" s="768">
        <v>-4630</v>
      </c>
      <c r="N14" s="768">
        <v>-5091.808</v>
      </c>
    </row>
    <row r="15" spans="1:14" ht="23.6">
      <c r="A15" s="1206" t="s">
        <v>1277</v>
      </c>
      <c r="B15" s="1207">
        <v>-1444</v>
      </c>
      <c r="C15" s="1207">
        <v>-1917</v>
      </c>
      <c r="D15" s="1207">
        <v>-1821</v>
      </c>
      <c r="E15" s="1207">
        <v>-1824</v>
      </c>
      <c r="F15" s="1207">
        <v>-1773</v>
      </c>
      <c r="G15" s="1207">
        <v>-1442</v>
      </c>
      <c r="H15" s="1207">
        <v>-2203</v>
      </c>
      <c r="I15" s="1207">
        <v>-2373</v>
      </c>
      <c r="J15" s="1207">
        <v>-1962</v>
      </c>
      <c r="K15" s="1207">
        <v>-1480</v>
      </c>
      <c r="L15" s="1207">
        <v>-1658</v>
      </c>
      <c r="M15" s="1207">
        <v>-2814</v>
      </c>
      <c r="N15" s="1207">
        <v>-3318.578</v>
      </c>
    </row>
    <row r="16" spans="1:14">
      <c r="A16" s="1209" t="s">
        <v>1278</v>
      </c>
      <c r="B16" s="1210">
        <v>3344</v>
      </c>
      <c r="C16" s="1210">
        <v>2864</v>
      </c>
      <c r="D16" s="1210">
        <v>2765</v>
      </c>
      <c r="E16" s="1210">
        <v>3701</v>
      </c>
      <c r="F16" s="1210">
        <v>3362</v>
      </c>
      <c r="G16" s="1211">
        <v>826</v>
      </c>
      <c r="H16" s="1210">
        <v>6363</v>
      </c>
      <c r="I16" s="1210">
        <v>3394</v>
      </c>
      <c r="J16" s="1210">
        <v>4020</v>
      </c>
      <c r="K16" s="1210">
        <v>-2171</v>
      </c>
      <c r="L16" s="1210">
        <v>6023</v>
      </c>
      <c r="M16" s="1210">
        <v>4669</v>
      </c>
      <c r="N16" s="1210">
        <v>4754.7370000000001</v>
      </c>
    </row>
    <row r="17" spans="1:14" ht="23.6">
      <c r="A17" s="1206" t="s">
        <v>1279</v>
      </c>
      <c r="B17" s="1207">
        <v>1444</v>
      </c>
      <c r="C17" s="1207">
        <v>1917</v>
      </c>
      <c r="D17" s="1207">
        <v>1821</v>
      </c>
      <c r="E17" s="1207">
        <v>1824</v>
      </c>
      <c r="F17" s="1207">
        <v>1773</v>
      </c>
      <c r="G17" s="1207">
        <v>1442</v>
      </c>
      <c r="H17" s="1207">
        <v>2200</v>
      </c>
      <c r="I17" s="1207">
        <v>2373</v>
      </c>
      <c r="J17" s="1207">
        <v>1962</v>
      </c>
      <c r="K17" s="1207">
        <v>1480</v>
      </c>
      <c r="L17" s="1207">
        <v>1658</v>
      </c>
      <c r="M17" s="1583">
        <v>2814.1959999999999</v>
      </c>
      <c r="N17" s="1207">
        <v>3318.578</v>
      </c>
    </row>
    <row r="18" spans="1:14">
      <c r="A18" s="836" t="s">
        <v>1268</v>
      </c>
      <c r="B18" s="169">
        <v>-828</v>
      </c>
      <c r="C18" s="169">
        <v>-563</v>
      </c>
      <c r="D18" s="169">
        <v>-636</v>
      </c>
      <c r="E18" s="169">
        <v>-814</v>
      </c>
      <c r="F18" s="169">
        <v>-886</v>
      </c>
      <c r="G18" s="169">
        <v>-913</v>
      </c>
      <c r="H18" s="768">
        <v>-1034</v>
      </c>
      <c r="I18" s="169">
        <v>-991</v>
      </c>
      <c r="J18" s="169">
        <v>-783</v>
      </c>
      <c r="K18" s="169">
        <v>-927</v>
      </c>
      <c r="L18" s="169">
        <v>-684</v>
      </c>
      <c r="M18" s="1582">
        <v>-584.02799999999979</v>
      </c>
      <c r="N18" s="768">
        <v>-801.90700000000004</v>
      </c>
    </row>
    <row r="19" spans="1:14">
      <c r="A19" s="1212" t="s">
        <v>1280</v>
      </c>
      <c r="B19" s="2055">
        <v>3960</v>
      </c>
      <c r="C19" s="2055">
        <v>4219</v>
      </c>
      <c r="D19" s="2055">
        <v>3951</v>
      </c>
      <c r="E19" s="2055">
        <v>4711</v>
      </c>
      <c r="F19" s="2055">
        <v>4249</v>
      </c>
      <c r="G19" s="2055">
        <v>1356</v>
      </c>
      <c r="H19" s="2055">
        <v>7529</v>
      </c>
      <c r="I19" s="2055">
        <v>4776</v>
      </c>
      <c r="J19" s="2055">
        <v>5199</v>
      </c>
      <c r="K19" s="2055">
        <v>-1618</v>
      </c>
      <c r="L19" s="2055">
        <v>6997</v>
      </c>
      <c r="M19" s="2055">
        <v>6898.8359999999993</v>
      </c>
      <c r="N19" s="2055">
        <v>7271.4080000000004</v>
      </c>
    </row>
    <row r="20" spans="1:14">
      <c r="A20" s="1212" t="s">
        <v>1281</v>
      </c>
      <c r="B20" s="2055"/>
      <c r="C20" s="2055"/>
      <c r="D20" s="2055"/>
      <c r="E20" s="2055"/>
      <c r="F20" s="2055"/>
      <c r="G20" s="2055"/>
      <c r="H20" s="2055"/>
      <c r="I20" s="2055"/>
      <c r="J20" s="2055"/>
      <c r="K20" s="2055"/>
      <c r="L20" s="2055"/>
      <c r="M20" s="2055"/>
      <c r="N20" s="2055"/>
    </row>
    <row r="21" spans="1:14" ht="23.6">
      <c r="A21" s="1209" t="s">
        <v>1282</v>
      </c>
      <c r="B21" s="1211">
        <v>841</v>
      </c>
      <c r="C21" s="1211">
        <v>511</v>
      </c>
      <c r="D21" s="1211">
        <v>939</v>
      </c>
      <c r="E21" s="1211">
        <v>87</v>
      </c>
      <c r="F21" s="1211">
        <v>250</v>
      </c>
      <c r="G21" s="1211">
        <v>365</v>
      </c>
      <c r="H21" s="1211">
        <v>264</v>
      </c>
      <c r="I21" s="1211">
        <v>793</v>
      </c>
      <c r="J21" s="1211">
        <v>199</v>
      </c>
      <c r="K21" s="1211">
        <v>389</v>
      </c>
      <c r="L21" s="1211">
        <v>136</v>
      </c>
      <c r="M21" s="1584">
        <v>67.353999999999985</v>
      </c>
      <c r="N21" s="1210">
        <v>528.73400000000004</v>
      </c>
    </row>
    <row r="22" spans="1:14">
      <c r="A22" s="1206" t="s">
        <v>1271</v>
      </c>
      <c r="B22" s="1207">
        <v>-1696</v>
      </c>
      <c r="C22" s="1207">
        <v>-1231</v>
      </c>
      <c r="D22" s="1207">
        <v>-1136</v>
      </c>
      <c r="E22" s="1207">
        <v>-1211</v>
      </c>
      <c r="F22" s="1208">
        <v>-950</v>
      </c>
      <c r="G22" s="1208">
        <v>262</v>
      </c>
      <c r="H22" s="1207">
        <v>-1815</v>
      </c>
      <c r="I22" s="1208">
        <v>-835</v>
      </c>
      <c r="J22" s="1207">
        <v>-1063</v>
      </c>
      <c r="K22" s="1208">
        <v>830</v>
      </c>
      <c r="L22" s="1207">
        <v>-1680</v>
      </c>
      <c r="M22" s="1583">
        <v>-1014.3869999999999</v>
      </c>
      <c r="N22" s="1207">
        <v>1115.0930000000001</v>
      </c>
    </row>
    <row r="23" spans="1:14">
      <c r="A23" s="1209" t="s">
        <v>1272</v>
      </c>
      <c r="B23" s="1210">
        <v>3105</v>
      </c>
      <c r="C23" s="1210">
        <v>3498</v>
      </c>
      <c r="D23" s="1210">
        <v>3753</v>
      </c>
      <c r="E23" s="1210">
        <v>3587</v>
      </c>
      <c r="F23" s="1210">
        <v>3519</v>
      </c>
      <c r="G23" s="1210">
        <v>1983</v>
      </c>
      <c r="H23" s="1210">
        <v>5978</v>
      </c>
      <c r="I23" s="1210">
        <v>4733</v>
      </c>
      <c r="J23" s="1210">
        <v>4335</v>
      </c>
      <c r="K23" s="1211">
        <v>-399</v>
      </c>
      <c r="L23" s="1210">
        <v>5453</v>
      </c>
      <c r="M23" s="1584">
        <v>5951.8019999999997</v>
      </c>
      <c r="N23" s="1210">
        <v>6685.0479999999998</v>
      </c>
    </row>
    <row r="24" spans="1:14">
      <c r="A24" s="1213" t="s">
        <v>1283</v>
      </c>
      <c r="B24" s="2058">
        <v>78.099999999999994</v>
      </c>
      <c r="C24" s="2058">
        <v>58.3</v>
      </c>
      <c r="D24" s="2058">
        <v>61.7</v>
      </c>
      <c r="E24" s="2058">
        <v>61.4</v>
      </c>
      <c r="F24" s="2058">
        <v>72.3</v>
      </c>
      <c r="G24" s="2058">
        <v>71.3</v>
      </c>
      <c r="H24" s="2058">
        <v>71.400000000000006</v>
      </c>
      <c r="I24" s="2058">
        <v>75.099999999999994</v>
      </c>
      <c r="J24" s="2058">
        <v>71.599999999999994</v>
      </c>
      <c r="K24" s="2058">
        <v>82.5</v>
      </c>
      <c r="L24" s="2056">
        <v>124</v>
      </c>
      <c r="M24" s="2056">
        <f>M11*(-100)/M7</f>
        <v>103.06918787125144</v>
      </c>
      <c r="N24" s="2056">
        <f>N11*(-100)/N7</f>
        <v>90.044453419806686</v>
      </c>
    </row>
    <row r="25" spans="1:14">
      <c r="A25" s="1213" t="s">
        <v>1284</v>
      </c>
      <c r="B25" s="2058"/>
      <c r="C25" s="2058"/>
      <c r="D25" s="2058"/>
      <c r="E25" s="2058"/>
      <c r="F25" s="2058"/>
      <c r="G25" s="2058"/>
      <c r="H25" s="2058"/>
      <c r="I25" s="2058"/>
      <c r="J25" s="2058"/>
      <c r="K25" s="2058"/>
      <c r="L25" s="2056"/>
      <c r="M25" s="2056"/>
      <c r="N25" s="2056"/>
    </row>
    <row r="26" spans="1:14">
      <c r="A26" s="62" t="s">
        <v>1285</v>
      </c>
      <c r="B26" s="1685">
        <v>4.3</v>
      </c>
      <c r="C26" s="1685">
        <v>3.5</v>
      </c>
      <c r="D26" s="1685">
        <v>3.5</v>
      </c>
      <c r="E26" s="1685">
        <v>3.9</v>
      </c>
      <c r="F26" s="1685">
        <v>4.0999999999999996</v>
      </c>
      <c r="G26" s="1685">
        <v>3.9</v>
      </c>
      <c r="H26" s="1685">
        <v>3.8</v>
      </c>
      <c r="I26" s="1685">
        <v>3.8</v>
      </c>
      <c r="J26" s="1685">
        <v>3.8</v>
      </c>
      <c r="K26" s="1685">
        <v>4.3</v>
      </c>
      <c r="L26" s="1684">
        <v>4.4000000000000004</v>
      </c>
      <c r="M26" s="1413">
        <f>M14*(-100)/M7</f>
        <v>4.1720732410611303</v>
      </c>
      <c r="N26" s="1413">
        <f>N14*(-100)/N7</f>
        <v>4.25044840081617</v>
      </c>
    </row>
    <row r="27" spans="1:14">
      <c r="A27" s="1213" t="s">
        <v>1286</v>
      </c>
      <c r="B27" s="2058">
        <v>82.4</v>
      </c>
      <c r="C27" s="2058">
        <v>61.8</v>
      </c>
      <c r="D27" s="2058">
        <v>65.2</v>
      </c>
      <c r="E27" s="2058">
        <v>65.3</v>
      </c>
      <c r="F27" s="2058">
        <v>76.3</v>
      </c>
      <c r="G27" s="2058">
        <v>75.2</v>
      </c>
      <c r="H27" s="2058">
        <v>75.2</v>
      </c>
      <c r="I27" s="2058">
        <v>78.900000000000006</v>
      </c>
      <c r="J27" s="2058">
        <v>75.5</v>
      </c>
      <c r="K27" s="2058">
        <v>86.8</v>
      </c>
      <c r="L27" s="2058">
        <v>128.4</v>
      </c>
      <c r="M27" s="2056">
        <f>M24+M26</f>
        <v>107.24126111231257</v>
      </c>
      <c r="N27" s="2056">
        <f>N24+N26</f>
        <v>94.294901820622854</v>
      </c>
    </row>
    <row r="28" spans="1:14" ht="12.45" thickBot="1">
      <c r="A28" s="1214" t="s">
        <v>1287</v>
      </c>
      <c r="B28" s="2057"/>
      <c r="C28" s="2057"/>
      <c r="D28" s="2057"/>
      <c r="E28" s="2057"/>
      <c r="F28" s="2057"/>
      <c r="G28" s="2057"/>
      <c r="H28" s="2057"/>
      <c r="I28" s="2057"/>
      <c r="J28" s="2057"/>
      <c r="K28" s="2057"/>
      <c r="L28" s="2057"/>
      <c r="M28" s="2057"/>
      <c r="N28" s="2057"/>
    </row>
    <row r="29" spans="1:14" customFormat="1" ht="15.05">
      <c r="A29" s="162" t="s">
        <v>1754</v>
      </c>
    </row>
    <row r="30" spans="1:14" ht="14.75" customHeight="1">
      <c r="A30" s="2049" t="s">
        <v>1756</v>
      </c>
      <c r="B30" s="2049"/>
      <c r="C30" s="2049"/>
      <c r="D30" s="2049"/>
      <c r="E30" s="2049"/>
      <c r="F30" s="2049"/>
      <c r="G30" s="2049"/>
      <c r="H30" s="2049"/>
      <c r="I30" s="2049"/>
      <c r="J30" s="2049"/>
      <c r="K30" s="2049"/>
      <c r="L30" s="2049"/>
      <c r="M30" s="2049"/>
      <c r="N30" s="2049"/>
    </row>
  </sheetData>
  <mergeCells count="43">
    <mergeCell ref="L27:L28"/>
    <mergeCell ref="L19:L20"/>
    <mergeCell ref="L24:L25"/>
    <mergeCell ref="G24:G25"/>
    <mergeCell ref="H24:H25"/>
    <mergeCell ref="H27:H28"/>
    <mergeCell ref="I27:I28"/>
    <mergeCell ref="J27:J28"/>
    <mergeCell ref="K27:K28"/>
    <mergeCell ref="I24:I25"/>
    <mergeCell ref="J24:J25"/>
    <mergeCell ref="K24:K25"/>
    <mergeCell ref="B19:B20"/>
    <mergeCell ref="C19:C20"/>
    <mergeCell ref="D19:D20"/>
    <mergeCell ref="E19:E20"/>
    <mergeCell ref="K19:K20"/>
    <mergeCell ref="I19:I20"/>
    <mergeCell ref="J19:J20"/>
    <mergeCell ref="G19:G20"/>
    <mergeCell ref="H19:H20"/>
    <mergeCell ref="F19:F20"/>
    <mergeCell ref="B24:B25"/>
    <mergeCell ref="C24:C25"/>
    <mergeCell ref="D24:D25"/>
    <mergeCell ref="E24:E25"/>
    <mergeCell ref="F24:F25"/>
    <mergeCell ref="A3:N3"/>
    <mergeCell ref="A4:N4"/>
    <mergeCell ref="A5:N5"/>
    <mergeCell ref="A30:N30"/>
    <mergeCell ref="M19:M20"/>
    <mergeCell ref="N19:N20"/>
    <mergeCell ref="N24:N25"/>
    <mergeCell ref="N27:N28"/>
    <mergeCell ref="M24:M25"/>
    <mergeCell ref="M27:M28"/>
    <mergeCell ref="B27:B28"/>
    <mergeCell ref="C27:C28"/>
    <mergeCell ref="D27:D28"/>
    <mergeCell ref="E27:E28"/>
    <mergeCell ref="F27:F28"/>
    <mergeCell ref="G27:G28"/>
  </mergeCells>
  <pageMargins left="0.7" right="0.7" top="0.75" bottom="0.75" header="0.3" footer="0.3"/>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92D050"/>
  </sheetPr>
  <dimension ref="A1:V32"/>
  <sheetViews>
    <sheetView showGridLines="0" zoomScaleNormal="100" workbookViewId="0">
      <selection activeCell="E22" sqref="E22"/>
    </sheetView>
  </sheetViews>
  <sheetFormatPr defaultColWidth="8.5546875" defaultRowHeight="11.8"/>
  <cols>
    <col min="1" max="1" width="24.44140625" style="641" customWidth="1"/>
    <col min="2" max="14" width="8.5546875" style="641"/>
    <col min="15" max="23" width="0" style="641" hidden="1" customWidth="1"/>
    <col min="24" max="16384" width="8.5546875" style="641"/>
  </cols>
  <sheetData>
    <row r="1" spans="1:22" ht="14.4">
      <c r="A1" s="990" t="str">
        <f ca="1">(MID(CELL("nomefile",J2),FIND("]",CELL("nomefile",J2),1)+1,20))</f>
        <v>Tavola 4.3.8</v>
      </c>
    </row>
    <row r="3" spans="1:22" ht="11.95" customHeight="1">
      <c r="A3" s="2059" t="s">
        <v>1319</v>
      </c>
      <c r="B3" s="2059"/>
      <c r="C3" s="2059"/>
      <c r="D3" s="2059"/>
      <c r="E3" s="2059"/>
      <c r="F3" s="2059"/>
      <c r="G3" s="2059"/>
      <c r="H3" s="2059"/>
      <c r="I3" s="2059"/>
      <c r="J3" s="2059"/>
      <c r="K3" s="2059"/>
      <c r="L3" s="2059"/>
      <c r="M3" s="2059"/>
      <c r="N3" s="2059"/>
    </row>
    <row r="4" spans="1:22" ht="11.95" customHeight="1">
      <c r="A4" s="1940" t="s">
        <v>1321</v>
      </c>
      <c r="B4" s="1940"/>
      <c r="C4" s="1940"/>
      <c r="D4" s="1940"/>
      <c r="E4" s="1940"/>
      <c r="F4" s="1940"/>
      <c r="G4" s="1940"/>
      <c r="H4" s="1940"/>
      <c r="I4" s="1940"/>
      <c r="J4" s="1940"/>
      <c r="K4" s="1940"/>
      <c r="L4" s="1940"/>
      <c r="M4" s="1940"/>
      <c r="N4" s="1940"/>
    </row>
    <row r="5" spans="1:22" ht="12.8" customHeight="1" thickBot="1">
      <c r="A5" s="2060" t="s">
        <v>77</v>
      </c>
      <c r="B5" s="2060"/>
      <c r="C5" s="2060"/>
      <c r="D5" s="2060"/>
      <c r="E5" s="2060"/>
      <c r="F5" s="2060"/>
      <c r="G5" s="2060"/>
      <c r="H5" s="2060"/>
      <c r="I5" s="2060"/>
      <c r="J5" s="2060"/>
      <c r="K5" s="2060"/>
      <c r="L5" s="2060"/>
      <c r="M5" s="2060"/>
      <c r="N5" s="2060"/>
    </row>
    <row r="6" spans="1:22" ht="12.45" thickBot="1">
      <c r="A6" s="1507" t="s">
        <v>65</v>
      </c>
      <c r="B6" s="1252">
        <v>2013</v>
      </c>
      <c r="C6" s="1252">
        <v>2014</v>
      </c>
      <c r="D6" s="1252">
        <v>2015</v>
      </c>
      <c r="E6" s="1252">
        <v>2016</v>
      </c>
      <c r="F6" s="1252">
        <v>2017</v>
      </c>
      <c r="G6" s="1252">
        <v>2018</v>
      </c>
      <c r="H6" s="1252">
        <v>2019</v>
      </c>
      <c r="I6" s="1252">
        <v>2020</v>
      </c>
      <c r="J6" s="1252">
        <v>2021</v>
      </c>
      <c r="K6" s="1252">
        <v>2022</v>
      </c>
      <c r="L6" s="1252">
        <v>2023</v>
      </c>
      <c r="M6" s="1252" t="s">
        <v>1405</v>
      </c>
      <c r="N6" s="1252" t="s">
        <v>1559</v>
      </c>
      <c r="U6" s="1702" t="s">
        <v>1726</v>
      </c>
      <c r="V6" s="1702" t="s">
        <v>1685</v>
      </c>
    </row>
    <row r="7" spans="1:22">
      <c r="A7" s="1215" t="s">
        <v>1064</v>
      </c>
      <c r="B7" s="387">
        <v>32241</v>
      </c>
      <c r="C7" s="387">
        <v>31353</v>
      </c>
      <c r="D7" s="387">
        <v>30675</v>
      </c>
      <c r="E7" s="387">
        <v>29587</v>
      </c>
      <c r="F7" s="387">
        <v>29571</v>
      </c>
      <c r="G7" s="387">
        <v>29875</v>
      </c>
      <c r="H7" s="387">
        <v>31032</v>
      </c>
      <c r="I7" s="387">
        <v>30660</v>
      </c>
      <c r="J7" s="387">
        <v>31468</v>
      </c>
      <c r="K7" s="387">
        <v>32350</v>
      </c>
      <c r="L7" s="387">
        <v>33981</v>
      </c>
      <c r="M7" s="387">
        <v>37348.034460000003</v>
      </c>
      <c r="N7" s="1581">
        <v>39488.235000000001</v>
      </c>
      <c r="O7" s="1590" t="s">
        <v>1693</v>
      </c>
      <c r="P7" s="1581">
        <v>37348.034460000003</v>
      </c>
      <c r="Q7" s="1581">
        <v>39488.235000000001</v>
      </c>
      <c r="R7" s="641">
        <f>(Q7/P7-1)*100</f>
        <v>5.7304234906716989</v>
      </c>
      <c r="U7" s="1581">
        <v>37348.034460000003</v>
      </c>
      <c r="V7" s="1581">
        <v>39488.235000000001</v>
      </c>
    </row>
    <row r="8" spans="1:22" ht="23.6">
      <c r="A8" s="228" t="s">
        <v>1259</v>
      </c>
      <c r="B8" s="99">
        <v>1262</v>
      </c>
      <c r="C8" s="99">
        <v>1346</v>
      </c>
      <c r="D8" s="99">
        <v>1288</v>
      </c>
      <c r="E8" s="99">
        <v>1161</v>
      </c>
      <c r="F8" s="99">
        <v>1278</v>
      </c>
      <c r="G8" s="370">
        <v>825</v>
      </c>
      <c r="H8" s="99">
        <v>1346</v>
      </c>
      <c r="I8" s="370">
        <v>890</v>
      </c>
      <c r="J8" s="99">
        <v>1085</v>
      </c>
      <c r="K8" s="370">
        <v>698</v>
      </c>
      <c r="L8" s="99">
        <v>1999</v>
      </c>
      <c r="M8" s="99">
        <v>2176.9365670000002</v>
      </c>
      <c r="N8" s="1582">
        <v>2119.1149999999998</v>
      </c>
      <c r="O8" s="1590" t="s">
        <v>1693</v>
      </c>
      <c r="P8" s="1582">
        <v>2176.9365670000002</v>
      </c>
      <c r="Q8" s="1582">
        <v>2119.1149999999998</v>
      </c>
      <c r="U8" s="1582">
        <v>2176.9365670000002</v>
      </c>
      <c r="V8" s="1582">
        <v>2119.1149999999998</v>
      </c>
    </row>
    <row r="9" spans="1:22">
      <c r="A9" s="1215" t="s">
        <v>1260</v>
      </c>
      <c r="B9" s="387">
        <v>-21323</v>
      </c>
      <c r="C9" s="387">
        <v>-20187</v>
      </c>
      <c r="D9" s="387">
        <v>-19291</v>
      </c>
      <c r="E9" s="387">
        <v>-18826</v>
      </c>
      <c r="F9" s="387">
        <v>-18770</v>
      </c>
      <c r="G9" s="387">
        <v>-18745</v>
      </c>
      <c r="H9" s="387">
        <v>-19757</v>
      </c>
      <c r="I9" s="387">
        <v>-17742</v>
      </c>
      <c r="J9" s="387">
        <v>-19779</v>
      </c>
      <c r="K9" s="387">
        <v>-20550</v>
      </c>
      <c r="L9" s="387">
        <v>-23084</v>
      </c>
      <c r="M9" s="387">
        <v>-23795.158313</v>
      </c>
      <c r="N9" s="1583">
        <v>-24383.833999999999</v>
      </c>
      <c r="O9" s="1590" t="s">
        <v>1693</v>
      </c>
      <c r="P9" s="1583">
        <v>-23795.158313</v>
      </c>
      <c r="Q9" s="1583">
        <v>-24383.833999999999</v>
      </c>
      <c r="R9" s="641">
        <f>Q9/Q7</f>
        <v>-0.61749617322729156</v>
      </c>
      <c r="U9" s="1583">
        <v>-23795.158313</v>
      </c>
      <c r="V9" s="1583">
        <v>-24383.833999999999</v>
      </c>
    </row>
    <row r="10" spans="1:22">
      <c r="A10" s="228" t="s">
        <v>1261</v>
      </c>
      <c r="B10" s="370">
        <v>-581</v>
      </c>
      <c r="C10" s="370">
        <v>-509</v>
      </c>
      <c r="D10" s="370">
        <v>-588</v>
      </c>
      <c r="E10" s="370">
        <v>-599</v>
      </c>
      <c r="F10" s="370">
        <v>-598</v>
      </c>
      <c r="G10" s="370">
        <v>-565</v>
      </c>
      <c r="H10" s="370">
        <v>-568</v>
      </c>
      <c r="I10" s="370">
        <v>-809</v>
      </c>
      <c r="J10" s="370">
        <v>-588</v>
      </c>
      <c r="K10" s="370">
        <v>-406</v>
      </c>
      <c r="L10" s="370">
        <v>-529</v>
      </c>
      <c r="M10" s="1371">
        <v>-592.639726</v>
      </c>
      <c r="N10" s="1582">
        <v>-749.27800000000002</v>
      </c>
      <c r="O10" s="1590" t="s">
        <v>1693</v>
      </c>
      <c r="P10" s="1582">
        <v>-592.639726</v>
      </c>
      <c r="Q10" s="1582">
        <v>-749.27800000000002</v>
      </c>
      <c r="U10" s="1582">
        <v>-592.639726</v>
      </c>
      <c r="V10" s="1582">
        <v>-749.27800000000002</v>
      </c>
    </row>
    <row r="11" spans="1:22">
      <c r="A11" s="1215" t="s">
        <v>1262</v>
      </c>
      <c r="B11" s="97">
        <v>2</v>
      </c>
      <c r="C11" s="97">
        <v>1</v>
      </c>
      <c r="D11" s="97">
        <v>0</v>
      </c>
      <c r="E11" s="97">
        <v>-1</v>
      </c>
      <c r="F11" s="97">
        <v>-2</v>
      </c>
      <c r="G11" s="97">
        <v>-6</v>
      </c>
      <c r="H11" s="97">
        <v>-10</v>
      </c>
      <c r="I11" s="97">
        <v>-8</v>
      </c>
      <c r="J11" s="97">
        <v>-8</v>
      </c>
      <c r="K11" s="97">
        <v>-12</v>
      </c>
      <c r="L11" s="1372">
        <v>-10.6</v>
      </c>
      <c r="M11" s="1372">
        <v>-11.602573</v>
      </c>
      <c r="N11" s="1583">
        <v>-8.7629999999999999</v>
      </c>
      <c r="O11" s="1590" t="s">
        <v>1693</v>
      </c>
      <c r="P11" s="1583">
        <v>-11.602573</v>
      </c>
      <c r="Q11" s="1583">
        <v>-8.7629999999999999</v>
      </c>
      <c r="U11" s="1583">
        <v>-11.602573</v>
      </c>
      <c r="V11" s="1583">
        <v>-8.7629999999999999</v>
      </c>
    </row>
    <row r="12" spans="1:22">
      <c r="A12" s="228" t="s">
        <v>1263</v>
      </c>
      <c r="B12" s="99">
        <v>-8041</v>
      </c>
      <c r="C12" s="99">
        <v>-8245</v>
      </c>
      <c r="D12" s="99">
        <v>-8318</v>
      </c>
      <c r="E12" s="99">
        <v>-8219</v>
      </c>
      <c r="F12" s="99">
        <v>-8310</v>
      </c>
      <c r="G12" s="99">
        <v>-8510</v>
      </c>
      <c r="H12" s="99">
        <v>-8889</v>
      </c>
      <c r="I12" s="99">
        <v>-8717</v>
      </c>
      <c r="J12" s="99">
        <v>-9079</v>
      </c>
      <c r="K12" s="99">
        <v>-9492</v>
      </c>
      <c r="L12" s="99">
        <v>-10002</v>
      </c>
      <c r="M12" s="99">
        <v>-10997.426659000001</v>
      </c>
      <c r="N12" s="1582">
        <v>-11846.714</v>
      </c>
      <c r="O12" s="1590" t="s">
        <v>1693</v>
      </c>
      <c r="P12" s="1582">
        <v>-10997.426659000001</v>
      </c>
      <c r="Q12" s="1582">
        <v>-11846.714</v>
      </c>
      <c r="R12" s="641">
        <f>Q12/Q7</f>
        <v>-0.30000616639361066</v>
      </c>
      <c r="S12" s="641">
        <f>R9+R12</f>
        <v>-0.91750233962090222</v>
      </c>
      <c r="U12" s="1582">
        <v>-10997.426659000001</v>
      </c>
      <c r="V12" s="1582">
        <v>-11846.714</v>
      </c>
    </row>
    <row r="13" spans="1:22">
      <c r="A13" s="1215" t="s">
        <v>1264</v>
      </c>
      <c r="B13" s="97">
        <v>-14</v>
      </c>
      <c r="C13" s="97">
        <v>-12</v>
      </c>
      <c r="D13" s="97">
        <v>-15</v>
      </c>
      <c r="E13" s="97">
        <v>-14</v>
      </c>
      <c r="F13" s="97">
        <v>-11</v>
      </c>
      <c r="G13" s="97">
        <v>-16</v>
      </c>
      <c r="H13" s="97">
        <v>-11</v>
      </c>
      <c r="I13" s="97">
        <v>-15</v>
      </c>
      <c r="J13" s="97">
        <v>-23</v>
      </c>
      <c r="K13" s="97">
        <v>-27</v>
      </c>
      <c r="L13" s="97">
        <v>131.9</v>
      </c>
      <c r="M13" s="1372">
        <v>-47.430059999999997</v>
      </c>
      <c r="N13" s="1583">
        <v>-53.005000000000003</v>
      </c>
      <c r="O13" s="1590" t="s">
        <v>1693</v>
      </c>
      <c r="P13" s="1583">
        <v>-47.430059999999997</v>
      </c>
      <c r="Q13" s="1583">
        <v>-53.005000000000003</v>
      </c>
      <c r="U13" s="1583">
        <v>-47.430059999999997</v>
      </c>
      <c r="V13" s="1583">
        <v>-53.005000000000003</v>
      </c>
    </row>
    <row r="14" spans="1:22">
      <c r="A14" s="1216" t="s">
        <v>1265</v>
      </c>
      <c r="B14" s="96">
        <v>3546</v>
      </c>
      <c r="C14" s="96">
        <v>3747</v>
      </c>
      <c r="D14" s="96">
        <v>3751</v>
      </c>
      <c r="E14" s="96">
        <v>3089</v>
      </c>
      <c r="F14" s="96">
        <v>3157</v>
      </c>
      <c r="G14" s="96">
        <v>2858</v>
      </c>
      <c r="H14" s="96">
        <v>3142</v>
      </c>
      <c r="I14" s="96">
        <v>4258</v>
      </c>
      <c r="J14" s="96">
        <v>3076</v>
      </c>
      <c r="K14" s="96">
        <v>2561</v>
      </c>
      <c r="L14" s="96">
        <v>2486</v>
      </c>
      <c r="M14" s="96">
        <v>4080.7137010000001</v>
      </c>
      <c r="N14" s="1584">
        <v>4565.7560000000003</v>
      </c>
      <c r="O14" s="1590" t="s">
        <v>1693</v>
      </c>
      <c r="P14" s="1584">
        <v>4080.7137010000001</v>
      </c>
      <c r="Q14" s="1584">
        <v>4565.7560000000003</v>
      </c>
      <c r="R14" s="1250">
        <f>P7+P8+P9+P10+P11+P12+P13</f>
        <v>4080.7136959999993</v>
      </c>
      <c r="S14" s="1250">
        <f>Q7+Q8+Q9+Q10+Q11+Q12+Q13</f>
        <v>4565.7560000000021</v>
      </c>
      <c r="U14" s="1584">
        <v>4080.7137010000001</v>
      </c>
      <c r="V14" s="1584">
        <v>4565.7560000000003</v>
      </c>
    </row>
    <row r="15" spans="1:22">
      <c r="A15" s="1215" t="s">
        <v>1266</v>
      </c>
      <c r="B15" s="387">
        <v>2087</v>
      </c>
      <c r="C15" s="387">
        <v>2270</v>
      </c>
      <c r="D15" s="387">
        <v>2149</v>
      </c>
      <c r="E15" s="387">
        <v>2283</v>
      </c>
      <c r="F15" s="387">
        <v>2673</v>
      </c>
      <c r="G15" s="387">
        <v>2144</v>
      </c>
      <c r="H15" s="387">
        <v>3002</v>
      </c>
      <c r="I15" s="387">
        <v>2950</v>
      </c>
      <c r="J15" s="387">
        <v>2634</v>
      </c>
      <c r="K15" s="387">
        <v>1897</v>
      </c>
      <c r="L15" s="387">
        <v>4042</v>
      </c>
      <c r="M15" s="387">
        <v>4518.9229999999998</v>
      </c>
      <c r="N15" s="1583">
        <v>4615.6120000000001</v>
      </c>
      <c r="O15" s="1590" t="s">
        <v>1693</v>
      </c>
      <c r="P15" s="1583">
        <v>4518.9229999999998</v>
      </c>
      <c r="Q15" s="1583">
        <v>4615.6120000000001</v>
      </c>
      <c r="U15" s="1583">
        <v>4518.9229999999998</v>
      </c>
      <c r="V15" s="1583">
        <v>4615.6120000000001</v>
      </c>
    </row>
    <row r="16" spans="1:22" ht="23.6">
      <c r="A16" s="228" t="s">
        <v>1267</v>
      </c>
      <c r="B16" s="99">
        <v>-1262</v>
      </c>
      <c r="C16" s="99">
        <v>-1346</v>
      </c>
      <c r="D16" s="99">
        <v>-1288</v>
      </c>
      <c r="E16" s="99">
        <v>-1161</v>
      </c>
      <c r="F16" s="99">
        <v>-1278</v>
      </c>
      <c r="G16" s="370">
        <v>-825</v>
      </c>
      <c r="H16" s="99">
        <v>-1346</v>
      </c>
      <c r="I16" s="370">
        <v>-890</v>
      </c>
      <c r="J16" s="99">
        <v>-1085</v>
      </c>
      <c r="K16" s="370">
        <v>-698</v>
      </c>
      <c r="L16" s="99">
        <v>-1999</v>
      </c>
      <c r="M16" s="99">
        <v>-2176.9365670000002</v>
      </c>
      <c r="N16" s="1582">
        <v>-2119.1149999999998</v>
      </c>
      <c r="O16" s="1590" t="s">
        <v>1693</v>
      </c>
      <c r="P16" s="1582">
        <v>-2176.9365670000002</v>
      </c>
      <c r="Q16" s="1582">
        <v>-2119.1149999999998</v>
      </c>
      <c r="U16" s="1582">
        <v>-2176.9365670000002</v>
      </c>
      <c r="V16" s="1582">
        <v>-2119.1149999999998</v>
      </c>
    </row>
    <row r="17" spans="1:22">
      <c r="A17" s="1215" t="s">
        <v>1268</v>
      </c>
      <c r="B17" s="387">
        <v>-1354</v>
      </c>
      <c r="C17" s="387">
        <v>-1502</v>
      </c>
      <c r="D17" s="387">
        <v>-1469</v>
      </c>
      <c r="E17" s="387">
        <v>-1437</v>
      </c>
      <c r="F17" s="387">
        <v>-1471</v>
      </c>
      <c r="G17" s="387">
        <v>-1571</v>
      </c>
      <c r="H17" s="387">
        <v>-1666</v>
      </c>
      <c r="I17" s="387">
        <v>-1702</v>
      </c>
      <c r="J17" s="387">
        <v>-1905</v>
      </c>
      <c r="K17" s="387">
        <v>-1217</v>
      </c>
      <c r="L17" s="387">
        <v>-1803</v>
      </c>
      <c r="M17" s="387">
        <v>-1663</v>
      </c>
      <c r="N17" s="1583">
        <v>-1892.463</v>
      </c>
      <c r="O17" s="1590" t="s">
        <v>1693</v>
      </c>
      <c r="P17" s="1583">
        <v>-1663</v>
      </c>
      <c r="Q17" s="1583">
        <v>-1892.463</v>
      </c>
      <c r="U17" s="1583">
        <v>-1664.5050000000001</v>
      </c>
      <c r="V17" s="1583">
        <v>-1892.463</v>
      </c>
    </row>
    <row r="18" spans="1:22">
      <c r="A18" s="1216" t="s">
        <v>1269</v>
      </c>
      <c r="B18" s="96">
        <v>3018</v>
      </c>
      <c r="C18" s="96">
        <v>3170</v>
      </c>
      <c r="D18" s="96">
        <v>3143</v>
      </c>
      <c r="E18" s="96">
        <v>2773</v>
      </c>
      <c r="F18" s="96">
        <v>3081</v>
      </c>
      <c r="G18" s="96">
        <v>2606</v>
      </c>
      <c r="H18" s="96">
        <v>3132</v>
      </c>
      <c r="I18" s="96">
        <v>4617</v>
      </c>
      <c r="J18" s="96">
        <v>2718</v>
      </c>
      <c r="K18" s="96">
        <v>2543</v>
      </c>
      <c r="L18" s="96">
        <v>2725</v>
      </c>
      <c r="M18" s="96">
        <v>4759.9239999999991</v>
      </c>
      <c r="N18" s="1584">
        <v>5169.79</v>
      </c>
      <c r="O18" s="1590" t="s">
        <v>1693</v>
      </c>
      <c r="P18" s="1584">
        <v>4759.9239999999991</v>
      </c>
      <c r="Q18" s="1584">
        <v>5169.79</v>
      </c>
      <c r="R18" s="1250">
        <v>4759.7001289999989</v>
      </c>
      <c r="U18" s="1584">
        <v>4759.9239999999991</v>
      </c>
      <c r="V18" s="1584">
        <v>5169.79</v>
      </c>
    </row>
    <row r="19" spans="1:22">
      <c r="A19" s="1215" t="s">
        <v>1270</v>
      </c>
      <c r="B19" s="97">
        <v>473</v>
      </c>
      <c r="C19" s="97">
        <v>450</v>
      </c>
      <c r="D19" s="97">
        <v>72</v>
      </c>
      <c r="E19" s="97">
        <v>137</v>
      </c>
      <c r="F19" s="97">
        <v>208</v>
      </c>
      <c r="G19" s="97">
        <v>176</v>
      </c>
      <c r="H19" s="97">
        <v>269</v>
      </c>
      <c r="I19" s="97">
        <v>173</v>
      </c>
      <c r="J19" s="97">
        <v>170</v>
      </c>
      <c r="K19" s="97">
        <v>301</v>
      </c>
      <c r="L19" s="97">
        <v>196</v>
      </c>
      <c r="M19" s="1372">
        <v>555.39200000000005</v>
      </c>
      <c r="N19" s="1583">
        <v>703.34699999999998</v>
      </c>
      <c r="O19" s="1590" t="s">
        <v>1693</v>
      </c>
      <c r="P19" s="1583">
        <v>555.39200000000005</v>
      </c>
      <c r="Q19" s="1583">
        <v>703.34699999999998</v>
      </c>
      <c r="U19" s="1583">
        <v>555.39200000000005</v>
      </c>
      <c r="V19" s="1583">
        <v>703.34699999999998</v>
      </c>
    </row>
    <row r="20" spans="1:22">
      <c r="A20" s="228" t="s">
        <v>1271</v>
      </c>
      <c r="B20" s="99">
        <v>-1365</v>
      </c>
      <c r="C20" s="99">
        <v>-1173</v>
      </c>
      <c r="D20" s="99">
        <v>-1259</v>
      </c>
      <c r="E20" s="370">
        <v>-795</v>
      </c>
      <c r="F20" s="370">
        <v>-844</v>
      </c>
      <c r="G20" s="370">
        <v>-599</v>
      </c>
      <c r="H20" s="370">
        <v>-750</v>
      </c>
      <c r="I20" s="370">
        <v>-938</v>
      </c>
      <c r="J20" s="370">
        <v>-532</v>
      </c>
      <c r="K20" s="370">
        <v>-160</v>
      </c>
      <c r="L20" s="370">
        <v>-404</v>
      </c>
      <c r="M20" s="1371">
        <v>-808.37900000000002</v>
      </c>
      <c r="N20" s="1582">
        <v>-971.476</v>
      </c>
      <c r="O20" s="1590" t="s">
        <v>1693</v>
      </c>
      <c r="P20" s="1582">
        <v>-808.37900000000002</v>
      </c>
      <c r="Q20" s="1582">
        <v>-971.476</v>
      </c>
      <c r="U20" s="1582">
        <v>-808.37900000000002</v>
      </c>
      <c r="V20" s="1582">
        <v>-971.476</v>
      </c>
    </row>
    <row r="21" spans="1:22" ht="12.45" thickBot="1">
      <c r="A21" s="1217" t="s">
        <v>1272</v>
      </c>
      <c r="B21" s="1218">
        <v>2125</v>
      </c>
      <c r="C21" s="1218">
        <v>2446</v>
      </c>
      <c r="D21" s="1218">
        <v>1956</v>
      </c>
      <c r="E21" s="1218">
        <v>2114</v>
      </c>
      <c r="F21" s="1218">
        <v>2445</v>
      </c>
      <c r="G21" s="1218">
        <v>2183</v>
      </c>
      <c r="H21" s="1218">
        <v>2652</v>
      </c>
      <c r="I21" s="1218">
        <v>3851</v>
      </c>
      <c r="J21" s="1218">
        <v>2357</v>
      </c>
      <c r="K21" s="1218">
        <v>2684</v>
      </c>
      <c r="L21" s="1218">
        <v>2517</v>
      </c>
      <c r="M21" s="1218">
        <v>4506.9369999999999</v>
      </c>
      <c r="N21" s="1218">
        <v>4901.66</v>
      </c>
      <c r="O21" s="1590" t="s">
        <v>1693</v>
      </c>
      <c r="P21" s="1585">
        <v>4506.9369999999999</v>
      </c>
      <c r="Q21" s="1585">
        <v>4901.66</v>
      </c>
      <c r="R21" s="1250">
        <v>4506.936999999999</v>
      </c>
      <c r="U21" s="1585">
        <v>4506.9369999999999</v>
      </c>
      <c r="V21" s="1585">
        <v>4901.66</v>
      </c>
    </row>
    <row r="22" spans="1:22" ht="23.6">
      <c r="A22" s="1219" t="s">
        <v>1317</v>
      </c>
      <c r="B22" s="1220">
        <v>-3.1E-2</v>
      </c>
      <c r="C22" s="1220">
        <v>-2.8000000000000001E-2</v>
      </c>
      <c r="D22" s="1220">
        <v>-2.1999999999999999E-2</v>
      </c>
      <c r="E22" s="1220">
        <v>-3.5000000000000003E-2</v>
      </c>
      <c r="F22" s="1220">
        <v>-5.3999999999999999E-2</v>
      </c>
      <c r="G22" s="1220">
        <v>-0.01</v>
      </c>
      <c r="H22" s="1220">
        <v>3.4000000000000002E-2</v>
      </c>
      <c r="I22" s="1220">
        <v>-1.2E-2</v>
      </c>
      <c r="J22" s="1220">
        <v>2.5999999999999999E-2</v>
      </c>
      <c r="K22" s="1220">
        <v>2.9000000000000001E-2</v>
      </c>
      <c r="L22" s="1220">
        <v>0.05</v>
      </c>
      <c r="M22" s="1586">
        <v>9.9</v>
      </c>
      <c r="N22" s="1554">
        <v>5.7</v>
      </c>
      <c r="O22" s="1590" t="s">
        <v>1693</v>
      </c>
      <c r="P22" s="1586">
        <v>9.9</v>
      </c>
      <c r="Q22" s="1586">
        <v>5.7</v>
      </c>
      <c r="R22" s="641">
        <f>(P7/L7-1)*100</f>
        <v>9.9085796768782597</v>
      </c>
      <c r="U22" s="1586">
        <v>9.9</v>
      </c>
      <c r="V22" s="1586">
        <v>5.7</v>
      </c>
    </row>
    <row r="23" spans="1:22">
      <c r="A23" s="1221" t="s">
        <v>1070</v>
      </c>
      <c r="B23" s="1222">
        <v>0.66100000000000003</v>
      </c>
      <c r="C23" s="1222">
        <v>0.64400000000000002</v>
      </c>
      <c r="D23" s="1222">
        <v>0.629</v>
      </c>
      <c r="E23" s="1222">
        <v>0.63600000000000001</v>
      </c>
      <c r="F23" s="1222">
        <v>0.63500000000000001</v>
      </c>
      <c r="G23" s="1222">
        <v>0.627</v>
      </c>
      <c r="H23" s="1222">
        <v>0.63700000000000001</v>
      </c>
      <c r="I23" s="1222">
        <v>0.57899999999999996</v>
      </c>
      <c r="J23" s="1222">
        <v>0.629</v>
      </c>
      <c r="K23" s="1222">
        <v>0.63500000000000001</v>
      </c>
      <c r="L23" s="1222">
        <v>0.67900000000000005</v>
      </c>
      <c r="M23" s="1587">
        <v>63.7</v>
      </c>
      <c r="N23" s="1555">
        <v>61.7</v>
      </c>
      <c r="O23" s="1590" t="s">
        <v>1693</v>
      </c>
      <c r="P23" s="1587">
        <v>63.7</v>
      </c>
      <c r="Q23" s="1587">
        <v>61.7</v>
      </c>
      <c r="R23" s="641">
        <f>P9*100/P7</f>
        <v>-63.711942695364002</v>
      </c>
      <c r="U23" s="1587">
        <v>63.7</v>
      </c>
      <c r="V23" s="1587">
        <v>61.7</v>
      </c>
    </row>
    <row r="24" spans="1:22">
      <c r="A24" s="1219" t="s">
        <v>1071</v>
      </c>
      <c r="B24" s="1220">
        <v>0.249</v>
      </c>
      <c r="C24" s="1220">
        <v>0.26300000000000001</v>
      </c>
      <c r="D24" s="1220">
        <v>0.27100000000000002</v>
      </c>
      <c r="E24" s="1220">
        <v>0.27800000000000002</v>
      </c>
      <c r="F24" s="1220">
        <v>0.28100000000000003</v>
      </c>
      <c r="G24" s="1220">
        <v>0.28499999999999998</v>
      </c>
      <c r="H24" s="1220">
        <v>0.28599999999999998</v>
      </c>
      <c r="I24" s="1220">
        <v>0.28399999999999997</v>
      </c>
      <c r="J24" s="1220">
        <v>0.28899999999999998</v>
      </c>
      <c r="K24" s="1220">
        <v>0.29299999999999998</v>
      </c>
      <c r="L24" s="1220">
        <v>0.29499999999999998</v>
      </c>
      <c r="M24" s="1588">
        <v>29.4</v>
      </c>
      <c r="N24" s="1556">
        <v>30</v>
      </c>
      <c r="O24" s="1590" t="s">
        <v>1693</v>
      </c>
      <c r="P24" s="1588">
        <v>29.4</v>
      </c>
      <c r="Q24" s="1588">
        <v>30</v>
      </c>
      <c r="R24" s="641">
        <f>P12*100/P7</f>
        <v>-29.445797665144386</v>
      </c>
      <c r="U24" s="1588">
        <v>29.4</v>
      </c>
      <c r="V24" s="1588">
        <v>30</v>
      </c>
    </row>
    <row r="25" spans="1:22" ht="12.45" thickBot="1">
      <c r="A25" s="1223" t="s">
        <v>1072</v>
      </c>
      <c r="B25" s="1224">
        <v>0.91100000000000003</v>
      </c>
      <c r="C25" s="1224">
        <v>0.90700000000000003</v>
      </c>
      <c r="D25" s="1224">
        <v>0.9</v>
      </c>
      <c r="E25" s="1224">
        <v>0.91400000000000003</v>
      </c>
      <c r="F25" s="1224">
        <v>0.91600000000000004</v>
      </c>
      <c r="G25" s="1224">
        <v>0.91200000000000003</v>
      </c>
      <c r="H25" s="1224">
        <v>0.92300000000000004</v>
      </c>
      <c r="I25" s="1224">
        <v>0.86299999999999999</v>
      </c>
      <c r="J25" s="1224">
        <v>0.91700000000000004</v>
      </c>
      <c r="K25" s="1224">
        <v>0.92900000000000005</v>
      </c>
      <c r="L25" s="1224">
        <v>0.97400000000000009</v>
      </c>
      <c r="M25" s="1589">
        <v>93.2</v>
      </c>
      <c r="N25" s="1557">
        <v>91.8</v>
      </c>
      <c r="O25" s="1590" t="s">
        <v>1693</v>
      </c>
      <c r="P25" s="1589">
        <v>93.2</v>
      </c>
      <c r="Q25" s="1589">
        <v>91.8</v>
      </c>
      <c r="R25" s="641">
        <f>R23+R24</f>
        <v>-93.157740360508384</v>
      </c>
      <c r="U25" s="1589">
        <v>93.2</v>
      </c>
      <c r="V25" s="1589">
        <v>91.8</v>
      </c>
    </row>
    <row r="26" spans="1:22">
      <c r="A26" s="162" t="s">
        <v>1758</v>
      </c>
      <c r="K26" s="1373"/>
      <c r="L26" s="1373"/>
      <c r="M26" s="1373"/>
    </row>
    <row r="27" spans="1:22" ht="25.05" customHeight="1">
      <c r="A27" s="2006" t="s">
        <v>1757</v>
      </c>
      <c r="B27" s="2006"/>
      <c r="C27" s="2006"/>
      <c r="D27" s="2006"/>
      <c r="E27" s="2006"/>
      <c r="F27" s="2006"/>
      <c r="G27" s="2006"/>
      <c r="H27" s="2006"/>
      <c r="I27" s="2006"/>
      <c r="J27" s="2006"/>
      <c r="K27" s="2006"/>
      <c r="L27" s="2006"/>
      <c r="M27" s="2006"/>
      <c r="N27" s="2006"/>
    </row>
    <row r="28" spans="1:22">
      <c r="K28" s="1373"/>
      <c r="L28" s="1373"/>
      <c r="M28" s="1373"/>
    </row>
    <row r="29" spans="1:22">
      <c r="K29" s="1373"/>
      <c r="L29" s="1373"/>
      <c r="M29" s="1373"/>
    </row>
    <row r="30" spans="1:22">
      <c r="K30" s="1373"/>
      <c r="L30" s="1373"/>
      <c r="M30" s="1373"/>
    </row>
    <row r="31" spans="1:22">
      <c r="K31" s="1373"/>
      <c r="L31" s="1373"/>
      <c r="M31" s="1373"/>
    </row>
    <row r="32" spans="1:22">
      <c r="K32" s="1373"/>
      <c r="L32" s="1373"/>
      <c r="M32" s="1373"/>
    </row>
  </sheetData>
  <mergeCells count="4">
    <mergeCell ref="A3:N3"/>
    <mergeCell ref="A4:N4"/>
    <mergeCell ref="A5:N5"/>
    <mergeCell ref="A27:N27"/>
  </mergeCells>
  <pageMargins left="0.7" right="0.7" top="0.75" bottom="0.75" header="0.3" footer="0.3"/>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glio40">
    <tabColor rgb="FF92D050"/>
  </sheetPr>
  <dimension ref="A1:O20"/>
  <sheetViews>
    <sheetView showGridLines="0" zoomScaleNormal="100" workbookViewId="0">
      <selection activeCell="E22" sqref="E22"/>
    </sheetView>
  </sheetViews>
  <sheetFormatPr defaultColWidth="8.5546875" defaultRowHeight="11.8"/>
  <cols>
    <col min="1" max="1" width="8.5546875" style="641" customWidth="1"/>
    <col min="2" max="2" width="25.44140625" style="641" customWidth="1"/>
    <col min="3" max="12" width="6.5546875" style="641" customWidth="1"/>
    <col min="13" max="13" width="7" style="641" bestFit="1" customWidth="1"/>
    <col min="14" max="14" width="7" style="641" customWidth="1"/>
    <col min="15" max="16384" width="8.5546875" style="641"/>
  </cols>
  <sheetData>
    <row r="1" spans="1:15" s="999" customFormat="1" ht="14.4">
      <c r="A1" s="990" t="str">
        <f ca="1">(MID(CELL("nomefile",J2),FIND("]",CELL("nomefile",J2),1)+1,20))</f>
        <v>Tavola 4.4.1</v>
      </c>
      <c r="B1" s="992"/>
      <c r="C1" s="992"/>
      <c r="D1" s="992"/>
      <c r="E1" s="992"/>
      <c r="F1" s="992"/>
      <c r="G1" s="992"/>
      <c r="H1" s="992"/>
      <c r="I1" s="992"/>
      <c r="J1" s="992"/>
      <c r="K1" s="997"/>
      <c r="L1" s="998"/>
    </row>
    <row r="2" spans="1:15">
      <c r="K2" s="830"/>
      <c r="L2" s="831"/>
    </row>
    <row r="3" spans="1:15" ht="11.8" customHeight="1">
      <c r="A3" s="1940" t="s">
        <v>1139</v>
      </c>
      <c r="B3" s="1940"/>
      <c r="C3" s="1940"/>
      <c r="D3" s="1940"/>
      <c r="E3" s="1940"/>
      <c r="F3" s="1940"/>
      <c r="G3" s="1940"/>
      <c r="H3" s="1940"/>
      <c r="I3" s="1940"/>
      <c r="J3" s="1940"/>
      <c r="K3" s="1940"/>
      <c r="L3" s="1940"/>
      <c r="M3" s="1940"/>
      <c r="N3" s="1940"/>
    </row>
    <row r="4" spans="1:15" ht="11.8" customHeight="1">
      <c r="A4" s="1940" t="s">
        <v>1140</v>
      </c>
      <c r="B4" s="1940"/>
      <c r="C4" s="1940"/>
      <c r="D4" s="1940"/>
      <c r="E4" s="1940"/>
      <c r="F4" s="1940"/>
      <c r="G4" s="1940"/>
      <c r="H4" s="1940"/>
      <c r="I4" s="1940"/>
      <c r="J4" s="1940"/>
      <c r="K4" s="1940"/>
      <c r="L4" s="1940"/>
      <c r="M4" s="1940"/>
      <c r="N4" s="1940"/>
    </row>
    <row r="5" spans="1:15" ht="12.8" customHeight="1" thickBot="1">
      <c r="A5" s="1982" t="s">
        <v>77</v>
      </c>
      <c r="B5" s="1982"/>
      <c r="C5" s="1982"/>
      <c r="D5" s="1982"/>
      <c r="E5" s="1982"/>
      <c r="F5" s="1982"/>
      <c r="G5" s="1982"/>
      <c r="H5" s="1982"/>
      <c r="I5" s="1982"/>
      <c r="J5" s="1982"/>
      <c r="K5" s="1982"/>
      <c r="L5" s="1982"/>
      <c r="M5" s="1982"/>
      <c r="N5" s="1982"/>
    </row>
    <row r="6" spans="1:15" ht="12.45" thickBot="1">
      <c r="A6" s="822" t="s">
        <v>437</v>
      </c>
      <c r="B6" s="822" t="s">
        <v>1057</v>
      </c>
      <c r="C6" s="897">
        <v>2014</v>
      </c>
      <c r="D6" s="897">
        <v>2015</v>
      </c>
      <c r="E6" s="897">
        <v>2016</v>
      </c>
      <c r="F6" s="897">
        <v>2017</v>
      </c>
      <c r="G6" s="897">
        <v>2018</v>
      </c>
      <c r="H6" s="897">
        <v>2019</v>
      </c>
      <c r="I6" s="897">
        <v>2020</v>
      </c>
      <c r="J6" s="897">
        <v>2021</v>
      </c>
      <c r="K6" s="897" t="s">
        <v>1199</v>
      </c>
      <c r="L6" s="897" t="s">
        <v>1258</v>
      </c>
      <c r="M6" s="1164">
        <v>2024</v>
      </c>
      <c r="N6" s="1164">
        <v>2025</v>
      </c>
    </row>
    <row r="7" spans="1:15" ht="11.8" customHeight="1">
      <c r="A7" s="9" t="s">
        <v>1141</v>
      </c>
      <c r="B7" s="9" t="s">
        <v>1146</v>
      </c>
      <c r="C7" s="37">
        <v>51.3</v>
      </c>
      <c r="D7" s="37">
        <v>63.2</v>
      </c>
      <c r="E7" s="37">
        <v>59.3</v>
      </c>
      <c r="F7" s="37">
        <v>73.400000000000006</v>
      </c>
      <c r="G7" s="37">
        <v>75.900000000000006</v>
      </c>
      <c r="H7" s="37">
        <v>69.900000000000006</v>
      </c>
      <c r="I7" s="37">
        <v>78.599999999999994</v>
      </c>
      <c r="J7" s="37">
        <v>79.8</v>
      </c>
      <c r="K7" s="37">
        <v>87.9</v>
      </c>
      <c r="L7" s="37">
        <v>121.7</v>
      </c>
      <c r="M7" s="37">
        <v>98.3</v>
      </c>
      <c r="N7" s="816">
        <v>91.27</v>
      </c>
      <c r="O7" s="1168"/>
    </row>
    <row r="8" spans="1:15">
      <c r="A8" s="8"/>
      <c r="B8" s="10" t="s">
        <v>1142</v>
      </c>
      <c r="C8" s="898">
        <v>30.3</v>
      </c>
      <c r="D8" s="1165">
        <v>37</v>
      </c>
      <c r="E8" s="898">
        <v>35.1</v>
      </c>
      <c r="F8" s="898">
        <v>44.6</v>
      </c>
      <c r="G8" s="898">
        <v>43.5</v>
      </c>
      <c r="H8" s="898">
        <v>34.4</v>
      </c>
      <c r="I8" s="898">
        <v>37.9</v>
      </c>
      <c r="J8" s="1165">
        <v>47</v>
      </c>
      <c r="K8" s="898">
        <v>58.1</v>
      </c>
      <c r="L8" s="898">
        <v>90.5</v>
      </c>
      <c r="M8" s="898">
        <v>71.400000000000006</v>
      </c>
      <c r="N8" s="1165">
        <v>64.91</v>
      </c>
      <c r="O8" s="1168"/>
    </row>
    <row r="9" spans="1:15" ht="11.8" customHeight="1">
      <c r="A9" s="9" t="s">
        <v>1143</v>
      </c>
      <c r="B9" s="9" t="s">
        <v>1146</v>
      </c>
      <c r="C9" s="37">
        <v>82.4</v>
      </c>
      <c r="D9" s="37">
        <v>54.7</v>
      </c>
      <c r="E9" s="816">
        <v>64</v>
      </c>
      <c r="F9" s="37">
        <v>63.4</v>
      </c>
      <c r="G9" s="37">
        <v>61.4</v>
      </c>
      <c r="H9" s="37">
        <v>66.400000000000006</v>
      </c>
      <c r="I9" s="37">
        <v>59.6</v>
      </c>
      <c r="J9" s="37">
        <v>53.9</v>
      </c>
      <c r="K9" s="37">
        <v>69.099999999999994</v>
      </c>
      <c r="L9" s="37">
        <v>137.9</v>
      </c>
      <c r="M9" s="816">
        <v>117</v>
      </c>
      <c r="N9" s="816">
        <v>92.11</v>
      </c>
      <c r="O9" s="1168"/>
    </row>
    <row r="10" spans="1:15">
      <c r="A10" s="8"/>
      <c r="B10" s="10" t="s">
        <v>1142</v>
      </c>
      <c r="C10" s="1165">
        <v>46</v>
      </c>
      <c r="D10" s="898">
        <v>35.799999999999997</v>
      </c>
      <c r="E10" s="898">
        <v>48.8</v>
      </c>
      <c r="F10" s="898">
        <v>40.299999999999997</v>
      </c>
      <c r="G10" s="898">
        <v>45.2</v>
      </c>
      <c r="H10" s="898">
        <v>50.1</v>
      </c>
      <c r="I10" s="898">
        <v>44.3</v>
      </c>
      <c r="J10" s="898">
        <v>41.6</v>
      </c>
      <c r="K10" s="898">
        <v>53.1</v>
      </c>
      <c r="L10" s="898">
        <v>114.9</v>
      </c>
      <c r="M10" s="898">
        <v>98.7</v>
      </c>
      <c r="N10" s="1165">
        <v>77.039999999999992</v>
      </c>
      <c r="O10" s="1168"/>
    </row>
    <row r="11" spans="1:15" ht="11.8" customHeight="1">
      <c r="A11" s="9" t="s">
        <v>1144</v>
      </c>
      <c r="B11" s="9" t="s">
        <v>1146</v>
      </c>
      <c r="C11" s="37">
        <v>75.2</v>
      </c>
      <c r="D11" s="37">
        <v>104.4</v>
      </c>
      <c r="E11" s="37">
        <v>104.3</v>
      </c>
      <c r="F11" s="37">
        <v>140.6</v>
      </c>
      <c r="G11" s="37">
        <v>93.3</v>
      </c>
      <c r="H11" s="37">
        <v>219.8</v>
      </c>
      <c r="I11" s="37">
        <v>187.5</v>
      </c>
      <c r="J11" s="37">
        <v>246.3</v>
      </c>
      <c r="K11" s="37">
        <v>227.8</v>
      </c>
      <c r="L11" s="37">
        <v>373.3</v>
      </c>
      <c r="M11" s="37">
        <v>203.8</v>
      </c>
      <c r="N11" s="816">
        <v>162.04</v>
      </c>
      <c r="O11" s="1168"/>
    </row>
    <row r="12" spans="1:15">
      <c r="A12" s="8"/>
      <c r="B12" s="10" t="s">
        <v>1142</v>
      </c>
      <c r="C12" s="898">
        <v>45.2</v>
      </c>
      <c r="D12" s="1165">
        <v>53</v>
      </c>
      <c r="E12" s="1165">
        <v>61</v>
      </c>
      <c r="F12" s="898">
        <v>109.4</v>
      </c>
      <c r="G12" s="898">
        <v>55.3</v>
      </c>
      <c r="H12" s="898">
        <v>96.5</v>
      </c>
      <c r="I12" s="898">
        <v>90.8</v>
      </c>
      <c r="J12" s="898">
        <v>129.5</v>
      </c>
      <c r="K12" s="898">
        <v>173.7</v>
      </c>
      <c r="L12" s="898">
        <v>313.3</v>
      </c>
      <c r="M12" s="898">
        <v>150.69999999999999</v>
      </c>
      <c r="N12" s="1165">
        <v>118.38</v>
      </c>
      <c r="O12" s="1168"/>
    </row>
    <row r="13" spans="1:15" ht="12.45" customHeight="1">
      <c r="A13" s="9" t="s">
        <v>1145</v>
      </c>
      <c r="B13" s="9" t="s">
        <v>1146</v>
      </c>
      <c r="C13" s="37">
        <v>50.8</v>
      </c>
      <c r="D13" s="37">
        <v>54.7</v>
      </c>
      <c r="E13" s="37">
        <v>58.6</v>
      </c>
      <c r="F13" s="37">
        <v>82.2</v>
      </c>
      <c r="G13" s="37">
        <v>51.9</v>
      </c>
      <c r="H13" s="37">
        <v>43.6</v>
      </c>
      <c r="I13" s="37">
        <v>89.2</v>
      </c>
      <c r="J13" s="37">
        <v>58.8</v>
      </c>
      <c r="K13" s="37">
        <v>43.6</v>
      </c>
      <c r="L13" s="37">
        <v>39.1</v>
      </c>
      <c r="M13" s="37">
        <v>49.7</v>
      </c>
      <c r="N13" s="816">
        <v>38.549999999999997</v>
      </c>
      <c r="O13" s="1169"/>
    </row>
    <row r="14" spans="1:15" ht="13.1" thickBot="1">
      <c r="A14" s="899"/>
      <c r="B14" s="900" t="s">
        <v>1142</v>
      </c>
      <c r="C14" s="901">
        <v>33.200000000000003</v>
      </c>
      <c r="D14" s="1166">
        <v>46</v>
      </c>
      <c r="E14" s="901">
        <v>38.200000000000003</v>
      </c>
      <c r="F14" s="901">
        <v>37.6</v>
      </c>
      <c r="G14" s="901">
        <v>38.700000000000003</v>
      </c>
      <c r="H14" s="901">
        <v>33.299999999999997</v>
      </c>
      <c r="I14" s="901">
        <v>42.9</v>
      </c>
      <c r="J14" s="901">
        <v>47.2</v>
      </c>
      <c r="K14" s="901">
        <v>40.6</v>
      </c>
      <c r="L14" s="901">
        <v>36.5</v>
      </c>
      <c r="M14" s="901">
        <v>45.2</v>
      </c>
      <c r="N14" s="1166">
        <v>35.35</v>
      </c>
      <c r="O14" s="1169"/>
    </row>
    <row r="15" spans="1:15" ht="23.6">
      <c r="A15" s="52" t="s">
        <v>1</v>
      </c>
      <c r="B15" s="52" t="s">
        <v>1146</v>
      </c>
      <c r="C15" s="692">
        <v>58.4</v>
      </c>
      <c r="D15" s="692">
        <v>61.9</v>
      </c>
      <c r="E15" s="692">
        <v>61.5</v>
      </c>
      <c r="F15" s="692">
        <v>72.2</v>
      </c>
      <c r="G15" s="692">
        <v>71.8</v>
      </c>
      <c r="H15" s="692">
        <v>71.8</v>
      </c>
      <c r="I15" s="692">
        <v>75.400000000000006</v>
      </c>
      <c r="J15" s="692">
        <v>71.400000000000006</v>
      </c>
      <c r="K15" s="692">
        <v>82.5</v>
      </c>
      <c r="L15" s="1167">
        <v>124.1</v>
      </c>
      <c r="M15" s="1167">
        <v>103.1</v>
      </c>
      <c r="N15" s="1167">
        <v>89.56</v>
      </c>
      <c r="O15" s="1170"/>
    </row>
    <row r="16" spans="1:15">
      <c r="A16" s="8"/>
      <c r="B16" s="10" t="s">
        <v>1142</v>
      </c>
      <c r="C16" s="1165">
        <v>34.1</v>
      </c>
      <c r="D16" s="1165">
        <v>37.200000000000003</v>
      </c>
      <c r="E16" s="1165">
        <v>39</v>
      </c>
      <c r="F16" s="1165">
        <v>44.7</v>
      </c>
      <c r="G16" s="1165">
        <v>44.3</v>
      </c>
      <c r="H16" s="1165">
        <v>39.9</v>
      </c>
      <c r="I16" s="1165">
        <v>40.9</v>
      </c>
      <c r="J16" s="1165">
        <v>45.9</v>
      </c>
      <c r="K16" s="1165">
        <v>57.5</v>
      </c>
      <c r="L16" s="1165">
        <v>95.6</v>
      </c>
      <c r="M16" s="1165">
        <v>79.099999999999994</v>
      </c>
      <c r="N16" s="1165">
        <v>67.739999999999995</v>
      </c>
      <c r="O16" s="1168"/>
    </row>
    <row r="17" spans="1:14" ht="12.45" customHeight="1" thickBot="1">
      <c r="A17" s="819"/>
      <c r="B17" s="819" t="s">
        <v>1147</v>
      </c>
      <c r="C17" s="902">
        <v>45941</v>
      </c>
      <c r="D17" s="902">
        <v>43751</v>
      </c>
      <c r="E17" s="902">
        <v>39320</v>
      </c>
      <c r="F17" s="902">
        <v>27456</v>
      </c>
      <c r="G17" s="902">
        <v>28825</v>
      </c>
      <c r="H17" s="902">
        <v>29854</v>
      </c>
      <c r="I17" s="902">
        <v>24882</v>
      </c>
      <c r="J17" s="902">
        <v>30257</v>
      </c>
      <c r="K17" s="902">
        <v>16331</v>
      </c>
      <c r="L17" s="902">
        <v>-21902</v>
      </c>
      <c r="M17" s="902">
        <v>-3371</v>
      </c>
      <c r="N17" s="902">
        <v>12379</v>
      </c>
    </row>
    <row r="18" spans="1:14">
      <c r="A18" s="1295" t="s">
        <v>1758</v>
      </c>
    </row>
    <row r="19" spans="1:14" ht="11.45" customHeight="1">
      <c r="A19" s="1989" t="s">
        <v>1760</v>
      </c>
      <c r="B19" s="1989"/>
      <c r="C19" s="1989"/>
      <c r="D19" s="1989"/>
      <c r="E19" s="1989"/>
      <c r="F19" s="1989"/>
      <c r="G19" s="1989"/>
      <c r="H19" s="1989"/>
      <c r="I19" s="1989"/>
      <c r="J19" s="1989"/>
      <c r="K19" s="1989"/>
      <c r="L19" s="1989"/>
      <c r="M19" s="1989"/>
    </row>
    <row r="20" spans="1:14" ht="23.75" customHeight="1">
      <c r="A20" s="1981" t="s">
        <v>1759</v>
      </c>
      <c r="B20" s="1981"/>
      <c r="C20" s="1981"/>
      <c r="D20" s="1981"/>
      <c r="E20" s="1981"/>
      <c r="F20" s="1981"/>
      <c r="G20" s="1981"/>
      <c r="H20" s="1981"/>
      <c r="I20" s="1981"/>
      <c r="J20" s="1981"/>
      <c r="K20" s="1981"/>
      <c r="L20" s="1981"/>
      <c r="M20" s="1981"/>
      <c r="N20" s="1981"/>
    </row>
  </sheetData>
  <mergeCells count="5">
    <mergeCell ref="A4:N4"/>
    <mergeCell ref="A5:N5"/>
    <mergeCell ref="A3:N3"/>
    <mergeCell ref="A19:M19"/>
    <mergeCell ref="A20:N20"/>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glio41">
    <tabColor rgb="FF92D050"/>
  </sheetPr>
  <dimension ref="A1:O25"/>
  <sheetViews>
    <sheetView showGridLines="0" zoomScaleNormal="100" workbookViewId="0">
      <selection activeCell="E22" sqref="E22"/>
    </sheetView>
  </sheetViews>
  <sheetFormatPr defaultRowHeight="15.05"/>
  <cols>
    <col min="1" max="1" width="24.44140625" customWidth="1"/>
  </cols>
  <sheetData>
    <row r="1" spans="1:15" s="996" customFormat="1">
      <c r="A1" s="990" t="str">
        <f ca="1">(MID(CELL("nomefile",J2),FIND("]",CELL("nomefile",J2),1)+1,20))</f>
        <v>Tavola 4.5.1.1</v>
      </c>
      <c r="B1" s="995"/>
      <c r="C1" s="995"/>
      <c r="D1" s="995"/>
      <c r="E1" s="995"/>
      <c r="F1" s="995"/>
      <c r="G1" s="995"/>
      <c r="H1" s="995"/>
      <c r="I1" s="995"/>
      <c r="J1" s="995"/>
      <c r="K1" s="992"/>
      <c r="L1" s="1004"/>
    </row>
    <row r="2" spans="1:15">
      <c r="K2" s="981"/>
      <c r="L2" s="828"/>
    </row>
    <row r="3" spans="1:15" ht="14.9" customHeight="1">
      <c r="A3" s="2059" t="s">
        <v>1063</v>
      </c>
      <c r="B3" s="2059"/>
      <c r="C3" s="2059"/>
      <c r="D3" s="2059"/>
      <c r="E3" s="2059"/>
      <c r="F3" s="2059"/>
      <c r="G3" s="2059"/>
      <c r="H3" s="2059"/>
      <c r="I3" s="2059"/>
      <c r="J3" s="2059"/>
      <c r="K3" s="2059"/>
      <c r="L3" s="2059"/>
      <c r="M3" s="2059"/>
      <c r="N3" s="2059"/>
      <c r="O3" s="2059"/>
    </row>
    <row r="4" spans="1:15" ht="15.05" customHeight="1">
      <c r="A4" s="2059" t="s">
        <v>1105</v>
      </c>
      <c r="B4" s="2059"/>
      <c r="C4" s="2059"/>
      <c r="D4" s="2059"/>
      <c r="E4" s="2059"/>
      <c r="F4" s="2059"/>
      <c r="G4" s="2059"/>
      <c r="H4" s="2059"/>
      <c r="I4" s="2059"/>
      <c r="J4" s="2059"/>
      <c r="K4" s="2059"/>
      <c r="L4" s="2059"/>
      <c r="M4" s="2059"/>
      <c r="N4" s="2059"/>
      <c r="O4" s="2059"/>
    </row>
    <row r="5" spans="1:15" ht="15.75" thickBot="1">
      <c r="A5" s="2061" t="s">
        <v>77</v>
      </c>
      <c r="B5" s="2061"/>
      <c r="C5" s="2061"/>
      <c r="D5" s="2061"/>
      <c r="E5" s="2061"/>
      <c r="F5" s="2061"/>
      <c r="G5" s="2061"/>
      <c r="H5" s="2061"/>
      <c r="I5" s="2061"/>
      <c r="J5" s="2061"/>
      <c r="K5" s="2061"/>
      <c r="L5" s="2061"/>
      <c r="M5" s="2061"/>
      <c r="N5" s="2061"/>
      <c r="O5" s="2061"/>
    </row>
    <row r="6" spans="1:15" ht="15.75" thickBot="1">
      <c r="A6" s="788" t="s">
        <v>65</v>
      </c>
      <c r="B6" s="789"/>
      <c r="C6" s="790">
        <v>2013</v>
      </c>
      <c r="D6" s="790">
        <v>2014</v>
      </c>
      <c r="E6" s="790">
        <v>2015</v>
      </c>
      <c r="F6" s="790">
        <v>2016</v>
      </c>
      <c r="G6" s="790">
        <v>2017</v>
      </c>
      <c r="H6" s="790">
        <v>2018</v>
      </c>
      <c r="I6" s="790">
        <v>2019</v>
      </c>
      <c r="J6" s="790">
        <v>2020</v>
      </c>
      <c r="K6" s="790">
        <v>2021</v>
      </c>
      <c r="L6" s="1163">
        <v>2022</v>
      </c>
      <c r="M6" s="1163">
        <v>2023</v>
      </c>
      <c r="N6" s="1163">
        <v>2024</v>
      </c>
      <c r="O6" s="1163">
        <v>2025</v>
      </c>
    </row>
    <row r="7" spans="1:15">
      <c r="A7" s="791" t="s">
        <v>1064</v>
      </c>
      <c r="B7" s="2062" t="s">
        <v>1340</v>
      </c>
      <c r="C7" s="792">
        <v>16835</v>
      </c>
      <c r="D7" s="792">
        <v>15559</v>
      </c>
      <c r="E7" s="792">
        <v>14450</v>
      </c>
      <c r="F7" s="792">
        <v>13689</v>
      </c>
      <c r="G7" s="792">
        <v>13251</v>
      </c>
      <c r="H7" s="793">
        <v>13235</v>
      </c>
      <c r="I7" s="793">
        <v>13260</v>
      </c>
      <c r="J7" s="793">
        <v>12527</v>
      </c>
      <c r="K7" s="793">
        <v>12213</v>
      </c>
      <c r="L7" s="793">
        <v>11713</v>
      </c>
      <c r="M7" s="793">
        <v>11925</v>
      </c>
      <c r="N7" s="793">
        <v>12831</v>
      </c>
      <c r="O7" s="793">
        <v>13356</v>
      </c>
    </row>
    <row r="8" spans="1:15">
      <c r="A8" s="794" t="s">
        <v>1065</v>
      </c>
      <c r="B8" s="2063"/>
      <c r="C8" s="795">
        <v>-11563</v>
      </c>
      <c r="D8" s="795">
        <v>-10818</v>
      </c>
      <c r="E8" s="795">
        <v>-10421</v>
      </c>
      <c r="F8" s="795">
        <v>-10421</v>
      </c>
      <c r="G8" s="795">
        <v>-10053</v>
      </c>
      <c r="H8" s="795">
        <v>-10073</v>
      </c>
      <c r="I8" s="795">
        <v>-10110</v>
      </c>
      <c r="J8" s="795">
        <v>-8221</v>
      </c>
      <c r="K8" s="795">
        <v>-9079</v>
      </c>
      <c r="L8" s="795">
        <v>-9449</v>
      </c>
      <c r="M8" s="795">
        <v>-9383</v>
      </c>
      <c r="N8" s="795">
        <v>-10250</v>
      </c>
      <c r="O8" s="795">
        <v>-10351</v>
      </c>
    </row>
    <row r="9" spans="1:15">
      <c r="A9" s="796" t="s">
        <v>1066</v>
      </c>
      <c r="B9" s="2063"/>
      <c r="C9" s="793">
        <v>-11539</v>
      </c>
      <c r="D9" s="793">
        <v>-11176</v>
      </c>
      <c r="E9" s="793">
        <v>-11032</v>
      </c>
      <c r="F9" s="793">
        <v>-11022</v>
      </c>
      <c r="G9" s="793">
        <v>-10773</v>
      </c>
      <c r="H9" s="793">
        <v>-10631</v>
      </c>
      <c r="I9" s="793">
        <v>-10665</v>
      </c>
      <c r="J9" s="793">
        <v>-8540</v>
      </c>
      <c r="K9" s="793">
        <v>-9551</v>
      </c>
      <c r="L9" s="793">
        <v>-10095</v>
      </c>
      <c r="M9" s="793">
        <v>-10112</v>
      </c>
      <c r="N9" s="793">
        <v>-10569</v>
      </c>
      <c r="O9" s="793">
        <v>-10665</v>
      </c>
    </row>
    <row r="10" spans="1:15" ht="20.95">
      <c r="A10" s="794" t="s">
        <v>1289</v>
      </c>
      <c r="B10" s="2063"/>
      <c r="C10" s="797">
        <v>-248</v>
      </c>
      <c r="D10" s="797">
        <v>-143</v>
      </c>
      <c r="E10" s="797">
        <v>-127</v>
      </c>
      <c r="F10" s="797">
        <v>-172</v>
      </c>
      <c r="G10" s="797">
        <v>-185</v>
      </c>
      <c r="H10" s="797">
        <v>-186</v>
      </c>
      <c r="I10" s="797">
        <v>-190</v>
      </c>
      <c r="J10" s="797">
        <v>-330</v>
      </c>
      <c r="K10" s="797">
        <v>-143</v>
      </c>
      <c r="L10" s="797">
        <v>-66</v>
      </c>
      <c r="M10" s="797">
        <v>-123</v>
      </c>
      <c r="N10" s="797">
        <v>-165</v>
      </c>
      <c r="O10" s="797">
        <v>-159</v>
      </c>
    </row>
    <row r="11" spans="1:15">
      <c r="A11" s="798" t="s">
        <v>586</v>
      </c>
      <c r="B11" s="2063"/>
      <c r="C11" s="793">
        <v>-3167</v>
      </c>
      <c r="D11" s="793">
        <v>-3187</v>
      </c>
      <c r="E11" s="793">
        <v>-3060</v>
      </c>
      <c r="F11" s="793">
        <v>-2900</v>
      </c>
      <c r="G11" s="793">
        <v>-2805</v>
      </c>
      <c r="H11" s="793">
        <v>-2795</v>
      </c>
      <c r="I11" s="793">
        <v>-2815</v>
      </c>
      <c r="J11" s="793">
        <v>-2684</v>
      </c>
      <c r="K11" s="793">
        <v>-2603</v>
      </c>
      <c r="L11" s="793">
        <v>-2517</v>
      </c>
      <c r="M11" s="793">
        <v>-2515</v>
      </c>
      <c r="N11" s="793">
        <v>-2636</v>
      </c>
      <c r="O11" s="793">
        <v>-2757</v>
      </c>
    </row>
    <row r="12" spans="1:15">
      <c r="A12" s="799" t="s">
        <v>1078</v>
      </c>
      <c r="B12" s="2063"/>
      <c r="C12" s="812">
        <v>1857</v>
      </c>
      <c r="D12" s="812">
        <v>1410</v>
      </c>
      <c r="E12" s="813">
        <v>842</v>
      </c>
      <c r="F12" s="813">
        <v>196</v>
      </c>
      <c r="G12" s="813">
        <v>208</v>
      </c>
      <c r="H12" s="813">
        <v>180</v>
      </c>
      <c r="I12" s="813">
        <v>144</v>
      </c>
      <c r="J12" s="812">
        <v>1292</v>
      </c>
      <c r="K12" s="813">
        <v>389</v>
      </c>
      <c r="L12" s="813">
        <v>-319</v>
      </c>
      <c r="M12" s="813">
        <v>-96</v>
      </c>
      <c r="N12" s="813">
        <v>-219</v>
      </c>
      <c r="O12" s="813">
        <v>89</v>
      </c>
    </row>
    <row r="13" spans="1:15">
      <c r="A13" s="798" t="s">
        <v>1067</v>
      </c>
      <c r="B13" s="2064" t="s">
        <v>1341</v>
      </c>
      <c r="C13" s="800">
        <v>-44</v>
      </c>
      <c r="D13" s="800">
        <v>-4</v>
      </c>
      <c r="E13" s="800">
        <v>12</v>
      </c>
      <c r="F13" s="800">
        <v>-1</v>
      </c>
      <c r="G13" s="800">
        <v>-43</v>
      </c>
      <c r="H13" s="800">
        <v>-34</v>
      </c>
      <c r="I13" s="800">
        <v>-11</v>
      </c>
      <c r="J13" s="800">
        <v>-36</v>
      </c>
      <c r="K13" s="800">
        <v>-45</v>
      </c>
      <c r="L13" s="800">
        <v>35</v>
      </c>
      <c r="M13" s="800">
        <v>36</v>
      </c>
      <c r="N13" s="800">
        <v>74</v>
      </c>
      <c r="O13" s="800">
        <v>63</v>
      </c>
    </row>
    <row r="14" spans="1:15">
      <c r="A14" s="794" t="s">
        <v>1079</v>
      </c>
      <c r="B14" s="2064"/>
      <c r="C14" s="797">
        <v>-7</v>
      </c>
      <c r="D14" s="797">
        <v>0</v>
      </c>
      <c r="E14" s="797">
        <v>-8</v>
      </c>
      <c r="F14" s="797">
        <v>-18</v>
      </c>
      <c r="G14" s="797">
        <v>5</v>
      </c>
      <c r="H14" s="797">
        <v>7</v>
      </c>
      <c r="I14" s="797">
        <v>2</v>
      </c>
      <c r="J14" s="797">
        <v>-3</v>
      </c>
      <c r="K14" s="797">
        <v>25</v>
      </c>
      <c r="L14" s="797">
        <v>1</v>
      </c>
      <c r="M14" s="797">
        <v>-9</v>
      </c>
      <c r="N14" s="797">
        <v>-24</v>
      </c>
      <c r="O14" s="797">
        <v>-8</v>
      </c>
    </row>
    <row r="15" spans="1:15" ht="20.95">
      <c r="A15" s="798" t="s">
        <v>1081</v>
      </c>
      <c r="B15" s="2064"/>
      <c r="C15" s="800">
        <v>617</v>
      </c>
      <c r="D15" s="800">
        <v>657</v>
      </c>
      <c r="E15" s="800">
        <v>607</v>
      </c>
      <c r="F15" s="800">
        <v>503</v>
      </c>
      <c r="G15" s="800">
        <v>532</v>
      </c>
      <c r="H15" s="800">
        <v>313</v>
      </c>
      <c r="I15" s="800">
        <v>509</v>
      </c>
      <c r="J15" s="800">
        <v>251</v>
      </c>
      <c r="K15" s="800">
        <v>367</v>
      </c>
      <c r="L15" s="800">
        <v>157</v>
      </c>
      <c r="M15" s="800">
        <v>663</v>
      </c>
      <c r="N15" s="800">
        <v>562</v>
      </c>
      <c r="O15" s="800">
        <v>587</v>
      </c>
    </row>
    <row r="16" spans="1:15" ht="21.6" thickBot="1">
      <c r="A16" s="801" t="s">
        <v>1068</v>
      </c>
      <c r="B16" s="2065"/>
      <c r="C16" s="802">
        <v>2423</v>
      </c>
      <c r="D16" s="802">
        <v>2063</v>
      </c>
      <c r="E16" s="802">
        <v>1452</v>
      </c>
      <c r="F16" s="803">
        <v>680</v>
      </c>
      <c r="G16" s="803">
        <v>702</v>
      </c>
      <c r="H16" s="803">
        <v>466</v>
      </c>
      <c r="I16" s="803">
        <v>644</v>
      </c>
      <c r="J16" s="802">
        <v>1503</v>
      </c>
      <c r="K16" s="803">
        <v>736</v>
      </c>
      <c r="L16" s="803">
        <v>-126</v>
      </c>
      <c r="M16" s="803">
        <v>593</v>
      </c>
      <c r="N16" s="803">
        <v>392</v>
      </c>
      <c r="O16" s="803">
        <v>731</v>
      </c>
    </row>
    <row r="17" spans="1:15" ht="20.95">
      <c r="A17" s="796" t="s">
        <v>1069</v>
      </c>
      <c r="B17" s="804"/>
      <c r="C17" s="867">
        <v>-4.9000000000000002E-2</v>
      </c>
      <c r="D17" s="867">
        <v>-7.5999999999999998E-2</v>
      </c>
      <c r="E17" s="867">
        <v>-7.0999999999999994E-2</v>
      </c>
      <c r="F17" s="867">
        <v>-5.2999999999999999E-2</v>
      </c>
      <c r="G17" s="867">
        <v>-3.2000000000000001E-2</v>
      </c>
      <c r="H17" s="867">
        <v>-1E-3</v>
      </c>
      <c r="I17" s="867">
        <v>-6.0000000000000001E-3</v>
      </c>
      <c r="J17" s="867">
        <v>-5.5E-2</v>
      </c>
      <c r="K17" s="867">
        <v>-2.5000000000000001E-2</v>
      </c>
      <c r="L17" s="867">
        <v>-0.04</v>
      </c>
      <c r="M17" s="867">
        <v>1.7999999999999999E-2</v>
      </c>
      <c r="N17" s="867">
        <v>7.5999999999999998E-2</v>
      </c>
      <c r="O17" s="867">
        <v>4.0999999999999988E-2</v>
      </c>
    </row>
    <row r="18" spans="1:15">
      <c r="A18" s="805" t="s">
        <v>1343</v>
      </c>
      <c r="B18" s="806"/>
      <c r="C18" s="868">
        <v>0.68700000000000006</v>
      </c>
      <c r="D18" s="868">
        <v>0.69499999999999995</v>
      </c>
      <c r="E18" s="868">
        <v>0.72099999999999997</v>
      </c>
      <c r="F18" s="868">
        <v>0.76100000000000001</v>
      </c>
      <c r="G18" s="868">
        <v>0.75900000000000001</v>
      </c>
      <c r="H18" s="868">
        <v>0.76100000000000001</v>
      </c>
      <c r="I18" s="868">
        <v>0.76200000000000001</v>
      </c>
      <c r="J18" s="868">
        <v>0.65600000000000003</v>
      </c>
      <c r="K18" s="868">
        <v>0.74299999999999999</v>
      </c>
      <c r="L18" s="868">
        <v>0.80700000000000005</v>
      </c>
      <c r="M18" s="868">
        <v>0.78700000000000003</v>
      </c>
      <c r="N18" s="868">
        <v>0.79900000000000004</v>
      </c>
      <c r="O18" s="868">
        <v>0.77500000000000002</v>
      </c>
    </row>
    <row r="19" spans="1:15">
      <c r="A19" s="807" t="s">
        <v>1344</v>
      </c>
      <c r="B19" s="808"/>
      <c r="C19" s="869">
        <v>0.188</v>
      </c>
      <c r="D19" s="869">
        <v>0.20499999999999999</v>
      </c>
      <c r="E19" s="869">
        <v>0.21199999999999999</v>
      </c>
      <c r="F19" s="869">
        <v>0.21199999999999999</v>
      </c>
      <c r="G19" s="869">
        <v>0.21199999999999999</v>
      </c>
      <c r="H19" s="869">
        <v>0.21099999999999999</v>
      </c>
      <c r="I19" s="869">
        <v>0.21199999999999999</v>
      </c>
      <c r="J19" s="869">
        <v>0.214</v>
      </c>
      <c r="K19" s="869">
        <v>0.21299999999999999</v>
      </c>
      <c r="L19" s="869">
        <v>0.215</v>
      </c>
      <c r="M19" s="869">
        <v>0.21099999999999999</v>
      </c>
      <c r="N19" s="869">
        <v>0.20499999999999999</v>
      </c>
      <c r="O19" s="869">
        <v>0.20599999999999999</v>
      </c>
    </row>
    <row r="20" spans="1:15" ht="15.75" thickBot="1">
      <c r="A20" s="809" t="s">
        <v>1345</v>
      </c>
      <c r="B20" s="810"/>
      <c r="C20" s="870">
        <v>0.875</v>
      </c>
      <c r="D20" s="870">
        <v>0.9</v>
      </c>
      <c r="E20" s="870">
        <v>0.93300000000000005</v>
      </c>
      <c r="F20" s="870">
        <v>0.97299999999999998</v>
      </c>
      <c r="G20" s="870">
        <v>0.97</v>
      </c>
      <c r="H20" s="870">
        <v>0.97199999999999998</v>
      </c>
      <c r="I20" s="870">
        <v>0.97499999999999998</v>
      </c>
      <c r="J20" s="870">
        <v>0.871</v>
      </c>
      <c r="K20" s="1159">
        <v>0.95599999999999996</v>
      </c>
      <c r="L20" s="870">
        <v>1.022</v>
      </c>
      <c r="M20" s="870">
        <v>0.998</v>
      </c>
      <c r="N20" s="870">
        <v>1.004</v>
      </c>
      <c r="O20" s="870">
        <v>0.98099999999999998</v>
      </c>
    </row>
    <row r="21" spans="1:15">
      <c r="A21" s="1295" t="s">
        <v>1560</v>
      </c>
    </row>
    <row r="22" spans="1:15">
      <c r="A22" s="2016" t="s">
        <v>1346</v>
      </c>
      <c r="B22" s="2016"/>
      <c r="C22" s="2016"/>
      <c r="D22" s="2016"/>
      <c r="E22" s="2016"/>
      <c r="F22" s="2016"/>
      <c r="G22" s="2016"/>
      <c r="H22" s="2016"/>
      <c r="I22" s="2016"/>
      <c r="J22" s="2016"/>
      <c r="K22" s="2016"/>
      <c r="L22" s="2016"/>
    </row>
    <row r="23" spans="1:15">
      <c r="A23" s="2016" t="s">
        <v>1347</v>
      </c>
      <c r="B23" s="2016"/>
      <c r="C23" s="2016"/>
      <c r="D23" s="2016"/>
      <c r="E23" s="2016"/>
      <c r="F23" s="2016"/>
      <c r="G23" s="2016"/>
      <c r="H23" s="2016"/>
      <c r="I23" s="2016"/>
      <c r="J23" s="2016"/>
      <c r="K23" s="2016"/>
      <c r="L23" s="2016"/>
    </row>
    <row r="24" spans="1:15">
      <c r="A24" s="2016" t="s">
        <v>1348</v>
      </c>
      <c r="B24" s="2016"/>
      <c r="C24" s="2016"/>
      <c r="D24" s="2016"/>
      <c r="E24" s="2016"/>
      <c r="F24" s="2016"/>
      <c r="G24" s="2016"/>
      <c r="H24" s="2016"/>
      <c r="I24" s="2016"/>
      <c r="J24" s="2016"/>
      <c r="K24" s="2016"/>
      <c r="L24" s="2016"/>
    </row>
    <row r="25" spans="1:15">
      <c r="A25" s="2016"/>
      <c r="B25" s="2016"/>
      <c r="C25" s="2016"/>
      <c r="D25" s="2016"/>
      <c r="E25" s="2016"/>
      <c r="F25" s="2016"/>
      <c r="G25" s="2016"/>
      <c r="H25" s="2016"/>
      <c r="I25" s="2016"/>
      <c r="J25" s="2016"/>
      <c r="K25" s="2016"/>
      <c r="L25" s="2016"/>
    </row>
  </sheetData>
  <mergeCells count="9">
    <mergeCell ref="A3:O3"/>
    <mergeCell ref="A4:O4"/>
    <mergeCell ref="A5:O5"/>
    <mergeCell ref="A25:L25"/>
    <mergeCell ref="A24:L24"/>
    <mergeCell ref="A22:L22"/>
    <mergeCell ref="B7:B12"/>
    <mergeCell ref="B13:B16"/>
    <mergeCell ref="A23:L23"/>
  </mergeCells>
  <printOptions horizontalCentered="1"/>
  <pageMargins left="0.59055118110236227" right="0.59055118110236227" top="0.59055118110236227" bottom="0.39370078740157483" header="0.31496062992125984" footer="0.31496062992125984"/>
  <pageSetup paperSize="9" scale="9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glio42">
    <tabColor rgb="FF92D050"/>
  </sheetPr>
  <dimension ref="A1:M12"/>
  <sheetViews>
    <sheetView showGridLines="0" zoomScaleNormal="100" workbookViewId="0">
      <selection activeCell="E22" sqref="E22"/>
    </sheetView>
  </sheetViews>
  <sheetFormatPr defaultRowHeight="15.05"/>
  <cols>
    <col min="1" max="1" width="38.44140625" customWidth="1"/>
    <col min="12" max="12" width="8.5546875" bestFit="1" customWidth="1"/>
  </cols>
  <sheetData>
    <row r="1" spans="1:13" s="996" customFormat="1">
      <c r="A1" s="990" t="str">
        <f ca="1">(MID(CELL("nomefile",J2),FIND("]",CELL("nomefile",J2),1)+1,20))</f>
        <v>Tavola 4.5.1.2</v>
      </c>
      <c r="B1" s="995"/>
      <c r="C1" s="995"/>
      <c r="D1" s="995"/>
      <c r="E1" s="995"/>
      <c r="F1" s="995"/>
      <c r="G1" s="995"/>
      <c r="H1" s="995"/>
      <c r="I1" s="995"/>
      <c r="J1" s="995"/>
      <c r="K1" s="992"/>
      <c r="L1" s="1006"/>
    </row>
    <row r="3" spans="1:13" ht="15.05" customHeight="1">
      <c r="A3" s="2059" t="s">
        <v>1546</v>
      </c>
      <c r="B3" s="2059"/>
      <c r="C3" s="2059"/>
      <c r="D3" s="2059"/>
      <c r="E3" s="2059"/>
      <c r="F3" s="2059"/>
      <c r="G3" s="2059"/>
      <c r="H3" s="2059"/>
      <c r="I3" s="2059"/>
      <c r="J3" s="2059"/>
      <c r="K3" s="2059"/>
      <c r="L3" s="2059"/>
      <c r="M3" s="2059"/>
    </row>
    <row r="4" spans="1:13" ht="15.75" thickBot="1">
      <c r="A4" s="2066" t="s">
        <v>338</v>
      </c>
      <c r="B4" s="2066"/>
      <c r="C4" s="2066"/>
      <c r="D4" s="2066"/>
      <c r="E4" s="2066"/>
      <c r="F4" s="2066"/>
      <c r="G4" s="2066"/>
      <c r="H4" s="2066"/>
      <c r="I4" s="2066"/>
      <c r="J4" s="2066"/>
      <c r="K4" s="2066"/>
      <c r="L4" s="2066"/>
      <c r="M4" s="2066"/>
    </row>
    <row r="5" spans="1:13" ht="15.75" thickBot="1">
      <c r="A5" s="491"/>
      <c r="B5" s="492">
        <v>2014</v>
      </c>
      <c r="C5" s="492">
        <v>2015</v>
      </c>
      <c r="D5" s="492">
        <v>2016</v>
      </c>
      <c r="E5" s="492">
        <v>2017</v>
      </c>
      <c r="F5" s="492">
        <v>2018</v>
      </c>
      <c r="G5" s="492">
        <v>2019</v>
      </c>
      <c r="H5" s="492">
        <v>2020</v>
      </c>
      <c r="I5" s="492">
        <v>2021</v>
      </c>
      <c r="J5" s="492">
        <v>2022</v>
      </c>
      <c r="K5" s="1160">
        <v>2023</v>
      </c>
      <c r="L5" s="1160">
        <v>2024</v>
      </c>
      <c r="M5" s="1160">
        <v>2025</v>
      </c>
    </row>
    <row r="6" spans="1:13" ht="23.6">
      <c r="A6" s="493" t="s">
        <v>857</v>
      </c>
      <c r="B6" s="495">
        <v>8.9999999999999993E-3</v>
      </c>
      <c r="C6" s="495">
        <v>3.2000000000000001E-2</v>
      </c>
      <c r="D6" s="495">
        <v>3.4000000000000002E-2</v>
      </c>
      <c r="E6" s="495">
        <v>4.3999999999999997E-2</v>
      </c>
      <c r="F6" s="495">
        <v>3.2000000000000001E-2</v>
      </c>
      <c r="G6" s="452">
        <v>0.03</v>
      </c>
      <c r="H6" s="452">
        <v>0.05</v>
      </c>
      <c r="I6" s="452">
        <v>2.9000000000000001E-2</v>
      </c>
      <c r="J6" s="452">
        <v>4.2999999999999997E-2</v>
      </c>
      <c r="K6" s="452">
        <v>4.7E-2</v>
      </c>
      <c r="L6" s="452">
        <v>1.2E-2</v>
      </c>
      <c r="M6" s="452">
        <v>1.0999999999999999E-2</v>
      </c>
    </row>
    <row r="7" spans="1:13" ht="24.25" thickBot="1">
      <c r="A7" s="494" t="s">
        <v>858</v>
      </c>
      <c r="B7" s="496">
        <v>2.3E-2</v>
      </c>
      <c r="C7" s="496">
        <v>4.2000000000000003E-2</v>
      </c>
      <c r="D7" s="496">
        <v>4.3999999999999997E-2</v>
      </c>
      <c r="E7" s="496">
        <v>5.3999999999999999E-2</v>
      </c>
      <c r="F7" s="496">
        <v>4.2000000000000003E-2</v>
      </c>
      <c r="G7" s="497">
        <v>4.2000000000000003E-2</v>
      </c>
      <c r="H7" s="497">
        <v>2.5000000000000001E-2</v>
      </c>
      <c r="I7" s="497">
        <v>3.9E-2</v>
      </c>
      <c r="J7" s="497">
        <v>5.5E-2</v>
      </c>
      <c r="K7" s="497">
        <v>6.0999999999999999E-2</v>
      </c>
      <c r="L7" s="497">
        <v>2.5000000000000001E-2</v>
      </c>
      <c r="M7" s="497">
        <v>2.3E-2</v>
      </c>
    </row>
    <row r="8" spans="1:13" ht="11.95" customHeight="1">
      <c r="A8" s="1295" t="s">
        <v>1420</v>
      </c>
    </row>
    <row r="9" spans="1:13" ht="13.6" customHeight="1">
      <c r="A9" s="641" t="s">
        <v>1349</v>
      </c>
    </row>
    <row r="12" spans="1:13">
      <c r="K12" s="880"/>
    </row>
  </sheetData>
  <mergeCells count="2">
    <mergeCell ref="A3:M3"/>
    <mergeCell ref="A4:M4"/>
  </mergeCells>
  <printOptions horizontalCentered="1"/>
  <pageMargins left="0.59055118110236227" right="0.59055118110236227" top="0.59055118110236227" bottom="0.39370078740157483" header="0.31496062992125984" footer="0.31496062992125984"/>
  <pageSetup paperSize="9" scale="92"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glio43">
    <tabColor rgb="FF92D050"/>
  </sheetPr>
  <dimension ref="A1:O27"/>
  <sheetViews>
    <sheetView showGridLines="0" zoomScaleNormal="100" workbookViewId="0">
      <selection activeCell="E22" sqref="E22"/>
    </sheetView>
  </sheetViews>
  <sheetFormatPr defaultColWidth="8.5546875" defaultRowHeight="11.8"/>
  <cols>
    <col min="1" max="1" width="34.5546875" style="641" customWidth="1"/>
    <col min="2" max="15" width="8.5546875" style="641"/>
    <col min="16" max="17" width="10.33203125" style="641" bestFit="1" customWidth="1"/>
    <col min="18" max="16384" width="8.5546875" style="641"/>
  </cols>
  <sheetData>
    <row r="1" spans="1:15" s="999" customFormat="1" ht="14.4">
      <c r="A1" s="990" t="str">
        <f ca="1">(MID(CELL("nomefile",J2),FIND("]",CELL("nomefile",J2),1)+1,20))</f>
        <v>Tavola 4.5.2.1</v>
      </c>
      <c r="B1" s="992"/>
      <c r="C1" s="992"/>
      <c r="D1" s="992"/>
      <c r="E1" s="992"/>
      <c r="F1" s="992"/>
      <c r="G1" s="992"/>
      <c r="H1" s="992"/>
      <c r="I1" s="992"/>
      <c r="J1" s="992"/>
      <c r="K1" s="992"/>
      <c r="L1" s="1006"/>
    </row>
    <row r="2" spans="1:15">
      <c r="K2" s="981"/>
      <c r="L2" s="438"/>
    </row>
    <row r="3" spans="1:15" ht="11.8" customHeight="1">
      <c r="A3" s="2059" t="s">
        <v>1075</v>
      </c>
      <c r="B3" s="2059"/>
      <c r="C3" s="2059"/>
      <c r="D3" s="2059"/>
      <c r="E3" s="2059"/>
      <c r="F3" s="2059"/>
      <c r="G3" s="2059"/>
      <c r="H3" s="2059"/>
      <c r="I3" s="2059"/>
      <c r="J3" s="2059"/>
      <c r="K3" s="2059"/>
      <c r="L3" s="2059"/>
      <c r="M3" s="2059"/>
      <c r="N3" s="2059"/>
      <c r="O3" s="2059"/>
    </row>
    <row r="4" spans="1:15" ht="11.8" customHeight="1">
      <c r="A4" s="1940" t="s">
        <v>1076</v>
      </c>
      <c r="B4" s="1940"/>
      <c r="C4" s="1940"/>
      <c r="D4" s="1940"/>
      <c r="E4" s="1940"/>
      <c r="F4" s="1940"/>
      <c r="G4" s="1940"/>
      <c r="H4" s="1940"/>
      <c r="I4" s="1940"/>
      <c r="J4" s="1940"/>
      <c r="K4" s="1940"/>
      <c r="L4" s="1940"/>
      <c r="M4" s="1940"/>
      <c r="N4" s="1940"/>
      <c r="O4" s="1940"/>
    </row>
    <row r="5" spans="1:15" ht="15.05" customHeight="1">
      <c r="A5" s="2059" t="s">
        <v>1077</v>
      </c>
      <c r="B5" s="2059"/>
      <c r="C5" s="2059"/>
      <c r="D5" s="2059"/>
      <c r="E5" s="2059"/>
      <c r="F5" s="2059"/>
      <c r="G5" s="2059"/>
      <c r="H5" s="2059"/>
      <c r="I5" s="2059"/>
      <c r="J5" s="2059"/>
      <c r="K5" s="2059"/>
      <c r="L5" s="2059"/>
      <c r="M5" s="2059"/>
      <c r="N5" s="2059"/>
      <c r="O5" s="2059"/>
    </row>
    <row r="6" spans="1:15" ht="11.8" customHeight="1">
      <c r="A6" s="1978" t="s">
        <v>77</v>
      </c>
      <c r="B6" s="1978"/>
      <c r="C6" s="1978"/>
      <c r="D6" s="1978"/>
      <c r="E6" s="1978"/>
      <c r="F6" s="1978"/>
      <c r="G6" s="1978"/>
      <c r="H6" s="1978"/>
      <c r="I6" s="1978"/>
      <c r="J6" s="1978"/>
      <c r="K6" s="1978"/>
      <c r="L6" s="1978"/>
      <c r="M6" s="1978"/>
      <c r="N6" s="1978"/>
      <c r="O6" s="1978"/>
    </row>
    <row r="7" spans="1:15" ht="12.45" thickBot="1">
      <c r="A7" s="846" t="s">
        <v>65</v>
      </c>
      <c r="B7" s="847"/>
      <c r="C7" s="829">
        <v>2013</v>
      </c>
      <c r="D7" s="829">
        <v>2014</v>
      </c>
      <c r="E7" s="829">
        <v>2015</v>
      </c>
      <c r="F7" s="829">
        <v>2016</v>
      </c>
      <c r="G7" s="829">
        <v>2017</v>
      </c>
      <c r="H7" s="829">
        <v>2018</v>
      </c>
      <c r="I7" s="829">
        <v>2019</v>
      </c>
      <c r="J7" s="829">
        <v>2020</v>
      </c>
      <c r="K7" s="829">
        <v>2021</v>
      </c>
      <c r="L7" s="829">
        <v>2022</v>
      </c>
      <c r="M7" s="1140">
        <v>2023</v>
      </c>
      <c r="N7" s="1370">
        <v>2024</v>
      </c>
      <c r="O7" s="1544">
        <v>2025</v>
      </c>
    </row>
    <row r="8" spans="1:15" s="815" customFormat="1" ht="14.1" customHeight="1">
      <c r="A8" s="9" t="s">
        <v>1064</v>
      </c>
      <c r="B8" s="2070" t="s">
        <v>1340</v>
      </c>
      <c r="C8" s="38">
        <v>17606</v>
      </c>
      <c r="D8" s="38">
        <v>17629</v>
      </c>
      <c r="E8" s="38">
        <v>17733</v>
      </c>
      <c r="F8" s="38">
        <v>18161</v>
      </c>
      <c r="G8" s="38">
        <v>18555</v>
      </c>
      <c r="H8" s="770">
        <v>19305</v>
      </c>
      <c r="I8" s="770">
        <v>20213</v>
      </c>
      <c r="J8" s="770">
        <v>20668</v>
      </c>
      <c r="K8" s="770">
        <v>21652</v>
      </c>
      <c r="L8" s="770">
        <v>23181</v>
      </c>
      <c r="M8" s="770">
        <v>24902</v>
      </c>
      <c r="N8" s="770">
        <v>27001</v>
      </c>
      <c r="O8" s="770">
        <v>28748</v>
      </c>
    </row>
    <row r="9" spans="1:15" s="815" customFormat="1" ht="14.1" customHeight="1">
      <c r="A9" s="569" t="s">
        <v>1065</v>
      </c>
      <c r="B9" s="2071"/>
      <c r="C9" s="767">
        <v>-10837</v>
      </c>
      <c r="D9" s="767">
        <v>-10383</v>
      </c>
      <c r="E9" s="767">
        <v>-9659</v>
      </c>
      <c r="F9" s="767">
        <v>-9587</v>
      </c>
      <c r="G9" s="767">
        <v>-10214</v>
      </c>
      <c r="H9" s="767">
        <v>-10299</v>
      </c>
      <c r="I9" s="767">
        <v>-11093</v>
      </c>
      <c r="J9" s="767">
        <v>-10671</v>
      </c>
      <c r="K9" s="767">
        <v>-11890</v>
      </c>
      <c r="L9" s="767">
        <v>-12310</v>
      </c>
      <c r="M9" s="767">
        <v>-18755</v>
      </c>
      <c r="N9" s="905">
        <v>-14686</v>
      </c>
      <c r="O9" s="905">
        <v>-14812</v>
      </c>
    </row>
    <row r="10" spans="1:15" s="815" customFormat="1" ht="14.1" customHeight="1">
      <c r="A10" s="848" t="s">
        <v>1066</v>
      </c>
      <c r="B10" s="2071"/>
      <c r="C10" s="770">
        <v>-11352</v>
      </c>
      <c r="D10" s="770">
        <v>-11125</v>
      </c>
      <c r="E10" s="770">
        <v>-10659</v>
      </c>
      <c r="F10" s="770">
        <v>-10819</v>
      </c>
      <c r="G10" s="770">
        <v>-11572</v>
      </c>
      <c r="H10" s="770">
        <v>-11801</v>
      </c>
      <c r="I10" s="770">
        <v>-12691</v>
      </c>
      <c r="J10" s="770">
        <v>-12027</v>
      </c>
      <c r="K10" s="770">
        <v>-12964</v>
      </c>
      <c r="L10" s="770">
        <v>-13774</v>
      </c>
      <c r="M10" s="770">
        <v>-20128</v>
      </c>
      <c r="N10" s="770">
        <v>-15318</v>
      </c>
      <c r="O10" s="770">
        <v>-15933</v>
      </c>
    </row>
    <row r="11" spans="1:15" s="815" customFormat="1" ht="20.3" customHeight="1">
      <c r="A11" s="569" t="s">
        <v>1288</v>
      </c>
      <c r="B11" s="2071"/>
      <c r="C11" s="855">
        <v>-356</v>
      </c>
      <c r="D11" s="855">
        <v>-384</v>
      </c>
      <c r="E11" s="855">
        <v>-473</v>
      </c>
      <c r="F11" s="855">
        <v>-440</v>
      </c>
      <c r="G11" s="855">
        <v>-423</v>
      </c>
      <c r="H11" s="855">
        <v>-390</v>
      </c>
      <c r="I11" s="855">
        <v>-404</v>
      </c>
      <c r="J11" s="855">
        <v>-493</v>
      </c>
      <c r="K11" s="855">
        <v>-449</v>
      </c>
      <c r="L11" s="855">
        <v>-377</v>
      </c>
      <c r="M11" s="855">
        <v>-382</v>
      </c>
      <c r="N11" s="855">
        <v>-430</v>
      </c>
      <c r="O11" s="855">
        <v>-508</v>
      </c>
    </row>
    <row r="12" spans="1:15" s="815" customFormat="1" ht="14.1" customHeight="1">
      <c r="A12" s="493" t="s">
        <v>586</v>
      </c>
      <c r="B12" s="2071"/>
      <c r="C12" s="770">
        <v>-5266</v>
      </c>
      <c r="D12" s="770">
        <v>-5414</v>
      </c>
      <c r="E12" s="770">
        <v>-5587</v>
      </c>
      <c r="F12" s="770">
        <v>-5867</v>
      </c>
      <c r="G12" s="770">
        <v>-6098</v>
      </c>
      <c r="H12" s="770">
        <v>-6377</v>
      </c>
      <c r="I12" s="770">
        <v>-6734</v>
      </c>
      <c r="J12" s="770">
        <v>-6726</v>
      </c>
      <c r="K12" s="770">
        <v>-7131</v>
      </c>
      <c r="L12" s="770">
        <v>-7721</v>
      </c>
      <c r="M12" s="770">
        <v>-8155</v>
      </c>
      <c r="N12" s="770">
        <v>-8877</v>
      </c>
      <c r="O12" s="770">
        <v>-9631</v>
      </c>
    </row>
    <row r="13" spans="1:15" s="815" customFormat="1" ht="14.1" customHeight="1" thickBot="1">
      <c r="A13" s="849" t="s">
        <v>1078</v>
      </c>
      <c r="B13" s="2072"/>
      <c r="C13" s="856">
        <v>1147</v>
      </c>
      <c r="D13" s="856">
        <v>1448</v>
      </c>
      <c r="E13" s="856">
        <v>2014</v>
      </c>
      <c r="F13" s="856">
        <v>2267</v>
      </c>
      <c r="G13" s="856">
        <v>1820</v>
      </c>
      <c r="H13" s="856">
        <v>2239</v>
      </c>
      <c r="I13" s="856">
        <v>1982</v>
      </c>
      <c r="J13" s="856">
        <v>2778</v>
      </c>
      <c r="K13" s="856">
        <v>2182</v>
      </c>
      <c r="L13" s="856">
        <v>2773</v>
      </c>
      <c r="M13" s="856">
        <v>-2390</v>
      </c>
      <c r="N13" s="856">
        <v>3009</v>
      </c>
      <c r="O13" s="856">
        <v>3797</v>
      </c>
    </row>
    <row r="14" spans="1:15" s="815" customFormat="1" ht="14.1" customHeight="1">
      <c r="A14" s="493" t="s">
        <v>1067</v>
      </c>
      <c r="B14" s="2067" t="s">
        <v>1341</v>
      </c>
      <c r="C14" s="857">
        <v>-729</v>
      </c>
      <c r="D14" s="857">
        <v>-623</v>
      </c>
      <c r="E14" s="857">
        <v>-588</v>
      </c>
      <c r="F14" s="857">
        <v>-675</v>
      </c>
      <c r="G14" s="857">
        <v>-275</v>
      </c>
      <c r="H14" s="857">
        <v>-402</v>
      </c>
      <c r="I14" s="857">
        <v>-361</v>
      </c>
      <c r="J14" s="857">
        <v>-736</v>
      </c>
      <c r="K14" s="857">
        <v>-497</v>
      </c>
      <c r="L14" s="857">
        <v>-833</v>
      </c>
      <c r="M14" s="770">
        <v>2513</v>
      </c>
      <c r="N14" s="770">
        <v>-1110</v>
      </c>
      <c r="O14" s="770">
        <v>-1593</v>
      </c>
    </row>
    <row r="15" spans="1:15" s="815" customFormat="1" ht="14.1" customHeight="1">
      <c r="A15" s="569" t="s">
        <v>1079</v>
      </c>
      <c r="B15" s="2068"/>
      <c r="C15" s="855">
        <v>54</v>
      </c>
      <c r="D15" s="855">
        <v>21</v>
      </c>
      <c r="E15" s="855">
        <v>74</v>
      </c>
      <c r="F15" s="855">
        <v>99</v>
      </c>
      <c r="G15" s="855">
        <v>80</v>
      </c>
      <c r="H15" s="855">
        <v>88</v>
      </c>
      <c r="I15" s="855">
        <v>29</v>
      </c>
      <c r="J15" s="855">
        <v>-90</v>
      </c>
      <c r="K15" s="855">
        <v>33</v>
      </c>
      <c r="L15" s="855">
        <v>-12</v>
      </c>
      <c r="M15" s="855">
        <v>-25</v>
      </c>
      <c r="N15" s="815">
        <v>87</v>
      </c>
      <c r="O15" s="815">
        <v>-79</v>
      </c>
    </row>
    <row r="16" spans="1:15" s="815" customFormat="1" ht="23.6">
      <c r="A16" s="493" t="s">
        <v>1080</v>
      </c>
      <c r="B16" s="2068"/>
      <c r="C16" s="857">
        <v>-14</v>
      </c>
      <c r="D16" s="857">
        <v>-13</v>
      </c>
      <c r="E16" s="857">
        <v>-15</v>
      </c>
      <c r="F16" s="857">
        <v>-14</v>
      </c>
      <c r="G16" s="857">
        <v>-11</v>
      </c>
      <c r="H16" s="857">
        <v>-16</v>
      </c>
      <c r="I16" s="857">
        <v>-11</v>
      </c>
      <c r="J16" s="857">
        <v>-16</v>
      </c>
      <c r="K16" s="857">
        <v>-23</v>
      </c>
      <c r="L16" s="857">
        <v>-27</v>
      </c>
      <c r="M16" s="857">
        <v>132</v>
      </c>
      <c r="N16" s="857">
        <v>-45</v>
      </c>
      <c r="O16" s="857">
        <v>-51</v>
      </c>
    </row>
    <row r="17" spans="1:15" s="815" customFormat="1" ht="23.6">
      <c r="A17" s="569" t="s">
        <v>1081</v>
      </c>
      <c r="B17" s="2068"/>
      <c r="C17" s="855">
        <v>601</v>
      </c>
      <c r="D17" s="855">
        <v>639</v>
      </c>
      <c r="E17" s="855">
        <v>644</v>
      </c>
      <c r="F17" s="855">
        <v>563</v>
      </c>
      <c r="G17" s="855">
        <v>648</v>
      </c>
      <c r="H17" s="855">
        <v>415</v>
      </c>
      <c r="I17" s="855">
        <v>717</v>
      </c>
      <c r="J17" s="855">
        <v>451</v>
      </c>
      <c r="K17" s="855">
        <v>530</v>
      </c>
      <c r="L17" s="855">
        <v>226</v>
      </c>
      <c r="M17" s="767">
        <v>1048</v>
      </c>
      <c r="N17" s="767">
        <v>1069</v>
      </c>
      <c r="O17" s="767">
        <v>1234</v>
      </c>
    </row>
    <row r="18" spans="1:15" s="815" customFormat="1" ht="24.25" thickBot="1">
      <c r="A18" s="850" t="s">
        <v>1068</v>
      </c>
      <c r="B18" s="2069"/>
      <c r="C18" s="858">
        <v>1059</v>
      </c>
      <c r="D18" s="858">
        <v>1473</v>
      </c>
      <c r="E18" s="858">
        <v>2129</v>
      </c>
      <c r="F18" s="858">
        <v>2240</v>
      </c>
      <c r="G18" s="858">
        <v>2262</v>
      </c>
      <c r="H18" s="858">
        <v>2324</v>
      </c>
      <c r="I18" s="858">
        <v>2356</v>
      </c>
      <c r="J18" s="858">
        <v>2388</v>
      </c>
      <c r="K18" s="858">
        <v>2225</v>
      </c>
      <c r="L18" s="858">
        <v>2126</v>
      </c>
      <c r="M18" s="858">
        <v>1277</v>
      </c>
      <c r="N18" s="858">
        <v>3010</v>
      </c>
      <c r="O18" s="858">
        <v>3308</v>
      </c>
    </row>
    <row r="19" spans="1:15" s="815" customFormat="1" ht="14.1" customHeight="1">
      <c r="A19" s="851" t="s">
        <v>1082</v>
      </c>
      <c r="B19" s="836"/>
      <c r="C19" s="883">
        <v>-3.2000000000000001E-2</v>
      </c>
      <c r="D19" s="883">
        <v>1E-3</v>
      </c>
      <c r="E19" s="883">
        <v>6.0000000000000001E-3</v>
      </c>
      <c r="F19" s="883">
        <v>2.4E-2</v>
      </c>
      <c r="G19" s="883">
        <v>2.1999999999999999E-2</v>
      </c>
      <c r="H19" s="883">
        <v>0.04</v>
      </c>
      <c r="I19" s="883">
        <v>4.7E-2</v>
      </c>
      <c r="J19" s="883">
        <v>2.3E-2</v>
      </c>
      <c r="K19" s="883">
        <v>4.8000000000000001E-2</v>
      </c>
      <c r="L19" s="883">
        <v>7.1999999999999995E-2</v>
      </c>
      <c r="M19" s="883">
        <v>7.3999999999999996E-2</v>
      </c>
      <c r="N19" s="883">
        <v>8.4000000000000005E-2</v>
      </c>
      <c r="O19" s="883">
        <v>6.5000000000000002E-2</v>
      </c>
    </row>
    <row r="20" spans="1:15" s="815" customFormat="1" ht="14.1" customHeight="1">
      <c r="A20" s="852" t="s">
        <v>1343</v>
      </c>
      <c r="B20" s="859"/>
      <c r="C20" s="884">
        <v>0.61599999999999999</v>
      </c>
      <c r="D20" s="884">
        <v>0.58899999999999997</v>
      </c>
      <c r="E20" s="884">
        <v>0.54500000000000004</v>
      </c>
      <c r="F20" s="884">
        <v>0.52800000000000002</v>
      </c>
      <c r="G20" s="884">
        <v>0.55000000000000004</v>
      </c>
      <c r="H20" s="884">
        <v>0.53400000000000003</v>
      </c>
      <c r="I20" s="884">
        <v>0.54900000000000004</v>
      </c>
      <c r="J20" s="884">
        <v>0.51600000000000001</v>
      </c>
      <c r="K20" s="884">
        <v>0.54900000000000004</v>
      </c>
      <c r="L20" s="884">
        <v>0.53100000000000003</v>
      </c>
      <c r="M20" s="884">
        <v>0.753</v>
      </c>
      <c r="N20" s="884">
        <v>0.54400000000000004</v>
      </c>
      <c r="O20" s="884">
        <v>0.51500000000000001</v>
      </c>
    </row>
    <row r="21" spans="1:15" s="815" customFormat="1" ht="14.1" customHeight="1">
      <c r="A21" s="853" t="s">
        <v>1344</v>
      </c>
      <c r="B21" s="860"/>
      <c r="C21" s="883">
        <v>0.29899999999999999</v>
      </c>
      <c r="D21" s="883">
        <v>0.307</v>
      </c>
      <c r="E21" s="883">
        <v>0.315</v>
      </c>
      <c r="F21" s="883">
        <v>0.32300000000000001</v>
      </c>
      <c r="G21" s="883">
        <v>0.32900000000000001</v>
      </c>
      <c r="H21" s="883">
        <v>0.33</v>
      </c>
      <c r="I21" s="883">
        <v>0.33300000000000002</v>
      </c>
      <c r="J21" s="883">
        <v>0.32500000000000001</v>
      </c>
      <c r="K21" s="883">
        <v>0.32900000000000001</v>
      </c>
      <c r="L21" s="883">
        <v>0.33300000000000002</v>
      </c>
      <c r="M21" s="883">
        <v>0.32800000000000001</v>
      </c>
      <c r="N21" s="883">
        <v>0.32900000000000001</v>
      </c>
      <c r="O21" s="883">
        <v>0.33500000000000002</v>
      </c>
    </row>
    <row r="22" spans="1:15" s="815" customFormat="1" ht="14.1" customHeight="1" thickBot="1">
      <c r="A22" s="854" t="s">
        <v>1345</v>
      </c>
      <c r="B22" s="861"/>
      <c r="C22" s="885">
        <v>0.91500000000000004</v>
      </c>
      <c r="D22" s="885">
        <v>0.89600000000000002</v>
      </c>
      <c r="E22" s="885">
        <v>0.86</v>
      </c>
      <c r="F22" s="885">
        <v>0.85099999999999998</v>
      </c>
      <c r="G22" s="885">
        <v>0.879</v>
      </c>
      <c r="H22" s="885">
        <v>0.86399999999999999</v>
      </c>
      <c r="I22" s="885">
        <v>0.88200000000000001</v>
      </c>
      <c r="J22" s="885">
        <v>0.84199999999999997</v>
      </c>
      <c r="K22" s="885">
        <v>0.879</v>
      </c>
      <c r="L22" s="885">
        <v>0.86399999999999999</v>
      </c>
      <c r="M22" s="885">
        <v>1.081</v>
      </c>
      <c r="N22" s="885">
        <v>0.873</v>
      </c>
      <c r="O22" s="885">
        <v>0.85</v>
      </c>
    </row>
    <row r="23" spans="1:15">
      <c r="A23" s="1295" t="s">
        <v>1560</v>
      </c>
    </row>
    <row r="24" spans="1:15">
      <c r="A24" s="2016" t="s">
        <v>1346</v>
      </c>
      <c r="B24" s="2016"/>
      <c r="C24" s="2016"/>
      <c r="D24" s="2016"/>
      <c r="E24" s="2016"/>
      <c r="F24" s="2016"/>
      <c r="G24" s="2016"/>
      <c r="H24" s="2016"/>
      <c r="I24" s="2016"/>
      <c r="J24" s="2016"/>
      <c r="K24" s="2016"/>
      <c r="L24" s="2016"/>
    </row>
    <row r="25" spans="1:15">
      <c r="A25" s="641" t="s">
        <v>1347</v>
      </c>
      <c r="B25" s="1276"/>
      <c r="C25" s="1276"/>
      <c r="D25" s="1276"/>
      <c r="E25" s="1276"/>
      <c r="F25" s="1276"/>
      <c r="G25" s="1276"/>
      <c r="H25" s="1276"/>
      <c r="I25" s="1276"/>
      <c r="J25" s="1276"/>
      <c r="K25" s="1276"/>
      <c r="L25" s="1276"/>
    </row>
    <row r="26" spans="1:15">
      <c r="A26" s="641" t="s">
        <v>1348</v>
      </c>
    </row>
    <row r="27" spans="1:15">
      <c r="A27" s="641" t="s">
        <v>1561</v>
      </c>
    </row>
  </sheetData>
  <mergeCells count="7">
    <mergeCell ref="A24:L24"/>
    <mergeCell ref="B14:B18"/>
    <mergeCell ref="B8:B13"/>
    <mergeCell ref="A3:O3"/>
    <mergeCell ref="A4:O4"/>
    <mergeCell ref="A5:O5"/>
    <mergeCell ref="A6:O6"/>
  </mergeCells>
  <printOptions horizontalCentered="1"/>
  <pageMargins left="0.59055118110236227" right="0.59055118110236227" top="0.59055118110236227" bottom="0.39370078740157483" header="0.31496062992125984" footer="0.31496062992125984"/>
  <pageSetup paperSize="9" scale="9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92D050"/>
  </sheetPr>
  <dimension ref="A1:V41"/>
  <sheetViews>
    <sheetView showGridLines="0" zoomScale="88" zoomScaleNormal="88" workbookViewId="0">
      <selection activeCell="E22" sqref="E22"/>
    </sheetView>
  </sheetViews>
  <sheetFormatPr defaultColWidth="8.5546875" defaultRowHeight="11.8"/>
  <cols>
    <col min="1" max="1" width="13.44140625" style="641" customWidth="1"/>
    <col min="2" max="4" width="8.5546875" style="641" customWidth="1"/>
    <col min="5" max="5" width="8.5546875" style="1613" customWidth="1"/>
    <col min="6" max="8" width="8.5546875" style="641" customWidth="1"/>
    <col min="9" max="9" width="8.5546875" style="1613" customWidth="1"/>
    <col min="10" max="12" width="8.5546875" style="641"/>
    <col min="13" max="13" width="8.5546875" style="1613"/>
    <col min="14" max="16" width="8.5546875" style="641" customWidth="1"/>
    <col min="17" max="17" width="8.5546875" style="1613" customWidth="1"/>
    <col min="18" max="20" width="8.5546875" style="641" customWidth="1"/>
    <col min="21" max="21" width="8.5546875" style="1613"/>
    <col min="22" max="16384" width="8.5546875" style="641"/>
  </cols>
  <sheetData>
    <row r="1" spans="1:22" ht="14.4">
      <c r="A1" s="990" t="str">
        <f ca="1">(MID(CELL("nomefile",L2),FIND("]",CELL("nomefile",L2),1)+1,20))</f>
        <v>Tavola 4.5.2.2</v>
      </c>
    </row>
    <row r="3" spans="1:22" ht="15.9" customHeight="1">
      <c r="A3" s="2059" t="s">
        <v>1320</v>
      </c>
      <c r="B3" s="2059"/>
      <c r="C3" s="2059"/>
      <c r="D3" s="2059"/>
      <c r="E3" s="2059"/>
      <c r="F3" s="2059"/>
      <c r="G3" s="2059"/>
      <c r="H3" s="2059"/>
      <c r="I3" s="2059"/>
      <c r="J3" s="2059"/>
      <c r="K3" s="2059"/>
      <c r="L3" s="2059"/>
      <c r="M3" s="2059"/>
      <c r="N3" s="2059"/>
      <c r="O3" s="2059"/>
      <c r="P3" s="2059"/>
      <c r="Q3" s="2059"/>
      <c r="R3" s="2059"/>
      <c r="S3" s="2059"/>
      <c r="T3" s="2059"/>
      <c r="U3" s="2059"/>
    </row>
    <row r="4" spans="1:22" ht="13.6" customHeight="1">
      <c r="A4" s="2059" t="s">
        <v>1342</v>
      </c>
      <c r="B4" s="2059"/>
      <c r="C4" s="2059"/>
      <c r="D4" s="2059"/>
      <c r="E4" s="2059"/>
      <c r="F4" s="2059"/>
      <c r="G4" s="2059"/>
      <c r="H4" s="2059"/>
      <c r="I4" s="2059"/>
      <c r="J4" s="2059"/>
      <c r="K4" s="2059"/>
      <c r="L4" s="2059"/>
      <c r="M4" s="2059"/>
      <c r="N4" s="2059"/>
      <c r="O4" s="2059"/>
      <c r="P4" s="2059"/>
      <c r="Q4" s="2059"/>
      <c r="R4" s="2059"/>
      <c r="S4" s="2059"/>
      <c r="T4" s="2059"/>
      <c r="U4" s="2059"/>
    </row>
    <row r="5" spans="1:22" ht="15.9" customHeight="1" thickBot="1">
      <c r="A5" s="1978" t="s">
        <v>77</v>
      </c>
      <c r="B5" s="1978"/>
      <c r="C5" s="1978"/>
      <c r="D5" s="1978"/>
      <c r="E5" s="1978"/>
      <c r="F5" s="1978"/>
      <c r="G5" s="1978"/>
      <c r="H5" s="1978"/>
      <c r="I5" s="1978"/>
      <c r="J5" s="1978"/>
      <c r="K5" s="1978"/>
      <c r="L5" s="1978"/>
      <c r="M5" s="1978"/>
      <c r="N5" s="1978"/>
      <c r="O5" s="1978"/>
      <c r="P5" s="1978"/>
      <c r="Q5" s="1978"/>
      <c r="R5" s="1978"/>
      <c r="S5" s="1978"/>
      <c r="T5" s="1978"/>
      <c r="U5" s="1978"/>
    </row>
    <row r="6" spans="1:22" ht="14.9" customHeight="1">
      <c r="A6" s="2080" t="s">
        <v>437</v>
      </c>
      <c r="B6" s="2079" t="s">
        <v>1290</v>
      </c>
      <c r="C6" s="2080"/>
      <c r="D6" s="2080"/>
      <c r="E6" s="2081"/>
      <c r="F6" s="2079" t="s">
        <v>1292</v>
      </c>
      <c r="G6" s="2080"/>
      <c r="H6" s="2080"/>
      <c r="I6" s="2081"/>
      <c r="J6" s="2079" t="s">
        <v>1072</v>
      </c>
      <c r="K6" s="2080"/>
      <c r="L6" s="2080"/>
      <c r="M6" s="2081"/>
      <c r="N6" s="2079" t="s">
        <v>1314</v>
      </c>
      <c r="O6" s="2080"/>
      <c r="P6" s="2080"/>
      <c r="Q6" s="2081"/>
      <c r="R6" s="2079" t="s">
        <v>1315</v>
      </c>
      <c r="S6" s="2080"/>
      <c r="T6" s="2080"/>
      <c r="U6" s="2081"/>
    </row>
    <row r="7" spans="1:22" ht="14.9" customHeight="1">
      <c r="A7" s="2085"/>
      <c r="B7" s="2082" t="s">
        <v>1291</v>
      </c>
      <c r="C7" s="2083"/>
      <c r="D7" s="2083"/>
      <c r="E7" s="2084"/>
      <c r="F7" s="2082" t="s">
        <v>1300</v>
      </c>
      <c r="G7" s="2083"/>
      <c r="H7" s="2083"/>
      <c r="I7" s="2084"/>
      <c r="J7" s="2082" t="s">
        <v>1293</v>
      </c>
      <c r="K7" s="2083"/>
      <c r="L7" s="2083"/>
      <c r="M7" s="2084"/>
      <c r="N7" s="2082"/>
      <c r="O7" s="2083"/>
      <c r="P7" s="2083"/>
      <c r="Q7" s="2084"/>
      <c r="R7" s="2082"/>
      <c r="S7" s="2083"/>
      <c r="T7" s="2083"/>
      <c r="U7" s="2084"/>
    </row>
    <row r="8" spans="1:22" ht="14.9" customHeight="1">
      <c r="A8" s="2085"/>
      <c r="B8" s="2075" t="s">
        <v>1301</v>
      </c>
      <c r="C8" s="2076"/>
      <c r="D8" s="2076"/>
      <c r="E8" s="2077"/>
      <c r="F8" s="2075" t="s">
        <v>1302</v>
      </c>
      <c r="G8" s="2076"/>
      <c r="H8" s="2076"/>
      <c r="I8" s="2077"/>
      <c r="J8" s="2075" t="s">
        <v>1301</v>
      </c>
      <c r="K8" s="2076"/>
      <c r="L8" s="2076"/>
      <c r="M8" s="2077"/>
      <c r="N8" s="2082"/>
      <c r="O8" s="2083"/>
      <c r="P8" s="2083"/>
      <c r="Q8" s="2084"/>
      <c r="R8" s="2082"/>
      <c r="S8" s="2083"/>
      <c r="T8" s="2083"/>
      <c r="U8" s="2084"/>
    </row>
    <row r="9" spans="1:22" ht="12.45" thickBot="1">
      <c r="A9" s="2086"/>
      <c r="B9" s="1902">
        <v>2022</v>
      </c>
      <c r="C9" s="1903">
        <v>2023</v>
      </c>
      <c r="D9" s="1903">
        <v>2024</v>
      </c>
      <c r="E9" s="1903">
        <v>2025</v>
      </c>
      <c r="F9" s="1902">
        <v>2022</v>
      </c>
      <c r="G9" s="1903">
        <v>2023</v>
      </c>
      <c r="H9" s="1903">
        <v>2024</v>
      </c>
      <c r="I9" s="1903">
        <v>2025</v>
      </c>
      <c r="J9" s="1902">
        <v>2022</v>
      </c>
      <c r="K9" s="1903">
        <v>2023</v>
      </c>
      <c r="L9" s="1903">
        <v>2024</v>
      </c>
      <c r="M9" s="1903">
        <v>2025</v>
      </c>
      <c r="N9" s="1902">
        <v>2022</v>
      </c>
      <c r="O9" s="1903">
        <v>2023</v>
      </c>
      <c r="P9" s="1903">
        <v>2024</v>
      </c>
      <c r="Q9" s="1903">
        <v>2025</v>
      </c>
      <c r="R9" s="1902">
        <v>2022</v>
      </c>
      <c r="S9" s="1903">
        <v>2023</v>
      </c>
      <c r="T9" s="1903">
        <v>2024</v>
      </c>
      <c r="U9" s="1903">
        <v>2025</v>
      </c>
    </row>
    <row r="10" spans="1:22">
      <c r="A10" s="2078" t="s">
        <v>1294</v>
      </c>
      <c r="B10" s="2078"/>
      <c r="C10" s="2078"/>
      <c r="D10" s="2078"/>
      <c r="E10" s="2078"/>
      <c r="F10" s="2078"/>
      <c r="G10" s="2078"/>
      <c r="H10" s="2078"/>
      <c r="I10" s="2078"/>
      <c r="J10" s="2078"/>
      <c r="K10" s="2078"/>
      <c r="L10" s="2078"/>
      <c r="M10" s="2078"/>
      <c r="N10" s="2078"/>
      <c r="O10" s="2078"/>
      <c r="P10" s="2078"/>
      <c r="Q10" s="2078"/>
      <c r="R10" s="2078"/>
      <c r="S10" s="2078"/>
      <c r="T10" s="2078"/>
      <c r="U10" s="2078"/>
    </row>
    <row r="11" spans="1:22" ht="12.8" customHeight="1">
      <c r="A11" s="1206" t="s">
        <v>81</v>
      </c>
      <c r="B11" s="1226">
        <v>0.41499999999999998</v>
      </c>
      <c r="C11" s="1227">
        <v>0.41799999999999998</v>
      </c>
      <c r="D11" s="1374">
        <v>0.40799999999999997</v>
      </c>
      <c r="E11" s="1727">
        <v>0.41720000000000002</v>
      </c>
      <c r="F11" s="1226">
        <v>0.372</v>
      </c>
      <c r="G11" s="1227">
        <v>0.36099999999999999</v>
      </c>
      <c r="H11" s="1227">
        <v>0.35799999999999998</v>
      </c>
      <c r="I11" s="1728">
        <v>0.36259999999999998</v>
      </c>
      <c r="J11" s="1226">
        <v>0.78700000000000003</v>
      </c>
      <c r="K11" s="1227">
        <v>0.77900000000000003</v>
      </c>
      <c r="L11" s="1227">
        <v>0.76600000000000001</v>
      </c>
      <c r="M11" s="1728">
        <v>0.77980000000000005</v>
      </c>
      <c r="N11" s="1228">
        <v>664</v>
      </c>
      <c r="O11" s="1229">
        <v>735</v>
      </c>
      <c r="P11" s="1393">
        <v>777</v>
      </c>
      <c r="Q11" s="1729">
        <v>744</v>
      </c>
      <c r="R11" s="1230">
        <v>627</v>
      </c>
      <c r="S11" s="1230">
        <v>763</v>
      </c>
      <c r="T11" s="1230">
        <v>797</v>
      </c>
      <c r="U11" s="1730">
        <v>756</v>
      </c>
    </row>
    <row r="12" spans="1:22">
      <c r="A12" s="1231" t="s">
        <v>1043</v>
      </c>
      <c r="B12" s="1232">
        <v>0.70599999999999996</v>
      </c>
      <c r="C12" s="1233">
        <v>0.70499999999999996</v>
      </c>
      <c r="D12" s="1233">
        <v>0.70899999999999996</v>
      </c>
      <c r="E12" s="1731">
        <v>0.67180000000000006</v>
      </c>
      <c r="F12" s="1232">
        <v>0.23400000000000001</v>
      </c>
      <c r="G12" s="1233">
        <v>0.23400000000000001</v>
      </c>
      <c r="H12" s="1233">
        <v>0.24</v>
      </c>
      <c r="I12" s="1731">
        <v>0.23680000000000001</v>
      </c>
      <c r="J12" s="1232">
        <v>0.94</v>
      </c>
      <c r="K12" s="1233">
        <v>0.94</v>
      </c>
      <c r="L12" s="1233">
        <v>0.94799999999999995</v>
      </c>
      <c r="M12" s="1731">
        <v>0.90859999999999996</v>
      </c>
      <c r="N12" s="1234">
        <v>117</v>
      </c>
      <c r="O12" s="1235">
        <v>155</v>
      </c>
      <c r="P12" s="1235">
        <v>141</v>
      </c>
      <c r="Q12" s="1732">
        <v>307</v>
      </c>
      <c r="R12" s="1236">
        <v>117</v>
      </c>
      <c r="S12" s="1236">
        <v>222</v>
      </c>
      <c r="T12" s="1236">
        <v>192</v>
      </c>
      <c r="U12" s="1733">
        <v>369</v>
      </c>
      <c r="V12" s="1697"/>
    </row>
    <row r="13" spans="1:22">
      <c r="A13" s="1212" t="s">
        <v>1</v>
      </c>
      <c r="B13" s="1237">
        <v>0.56100000000000005</v>
      </c>
      <c r="C13" s="1238">
        <v>0.56799999999999995</v>
      </c>
      <c r="D13" s="1238">
        <v>0.57199999999999995</v>
      </c>
      <c r="E13" s="1734">
        <v>0.56059999999999999</v>
      </c>
      <c r="F13" s="1237">
        <v>0.30299999999999999</v>
      </c>
      <c r="G13" s="1238">
        <v>0.29499999999999998</v>
      </c>
      <c r="H13" s="1238">
        <v>0.29399999999999998</v>
      </c>
      <c r="I13" s="1734">
        <v>0.2918</v>
      </c>
      <c r="J13" s="1237">
        <v>0.86399999999999999</v>
      </c>
      <c r="K13" s="1238">
        <v>0.86299999999999999</v>
      </c>
      <c r="L13" s="1238">
        <v>0.86499999999999999</v>
      </c>
      <c r="M13" s="1734">
        <v>0.85239999999999994</v>
      </c>
      <c r="N13" s="1239">
        <v>782</v>
      </c>
      <c r="O13" s="1240">
        <v>891</v>
      </c>
      <c r="P13" s="1392">
        <v>918</v>
      </c>
      <c r="Q13" s="1735">
        <v>1051</v>
      </c>
      <c r="R13" s="769">
        <v>743</v>
      </c>
      <c r="S13" s="769">
        <v>985</v>
      </c>
      <c r="T13" s="769">
        <v>989</v>
      </c>
      <c r="U13" s="1735">
        <v>1125</v>
      </c>
      <c r="V13" s="1697"/>
    </row>
    <row r="14" spans="1:22" ht="12.8" customHeight="1">
      <c r="A14" s="2074" t="s">
        <v>1295</v>
      </c>
      <c r="B14" s="2074"/>
      <c r="C14" s="2074"/>
      <c r="D14" s="2074"/>
      <c r="E14" s="2074"/>
      <c r="F14" s="2074"/>
      <c r="G14" s="2074"/>
      <c r="H14" s="2074"/>
      <c r="I14" s="2074"/>
      <c r="J14" s="2074"/>
      <c r="K14" s="2074"/>
      <c r="L14" s="2074"/>
      <c r="M14" s="2074"/>
      <c r="N14" s="2074"/>
      <c r="O14" s="2074"/>
      <c r="P14" s="2074"/>
      <c r="Q14" s="2074"/>
      <c r="R14" s="2074"/>
      <c r="S14" s="2074"/>
      <c r="T14" s="2074"/>
      <c r="U14" s="2074"/>
    </row>
    <row r="15" spans="1:22" ht="23.6">
      <c r="A15" s="1212" t="s">
        <v>82</v>
      </c>
      <c r="B15" s="1237">
        <v>0.63100000000000001</v>
      </c>
      <c r="C15" s="1238" t="s">
        <v>1299</v>
      </c>
      <c r="D15" s="1238">
        <v>0.59899999999999998</v>
      </c>
      <c r="E15" s="1734">
        <v>0.51929999999999998</v>
      </c>
      <c r="F15" s="1237">
        <v>0.32700000000000001</v>
      </c>
      <c r="G15" s="1238">
        <v>0.32900000000000001</v>
      </c>
      <c r="H15" s="1238">
        <v>0.33100000000000002</v>
      </c>
      <c r="I15" s="1734">
        <v>0.33689999999999998</v>
      </c>
      <c r="J15" s="1237">
        <v>0.95799999999999996</v>
      </c>
      <c r="K15" s="1238">
        <v>1.155</v>
      </c>
      <c r="L15" s="1238">
        <v>0.93</v>
      </c>
      <c r="M15" s="1734">
        <v>0.85620000000000007</v>
      </c>
      <c r="N15" s="1239">
        <v>134</v>
      </c>
      <c r="O15" s="1511">
        <v>-608</v>
      </c>
      <c r="P15" s="1511">
        <v>287</v>
      </c>
      <c r="Q15" s="1736">
        <v>664</v>
      </c>
      <c r="R15" s="1512">
        <v>152</v>
      </c>
      <c r="S15" s="1512">
        <v>-42</v>
      </c>
      <c r="T15" s="1512">
        <v>221</v>
      </c>
      <c r="U15" s="1737">
        <v>541</v>
      </c>
    </row>
    <row r="16" spans="1:22">
      <c r="A16" s="2074" t="s">
        <v>1047</v>
      </c>
      <c r="B16" s="2074"/>
      <c r="C16" s="2074"/>
      <c r="D16" s="2074"/>
      <c r="E16" s="2074"/>
      <c r="F16" s="2074"/>
      <c r="G16" s="2074"/>
      <c r="H16" s="2074"/>
      <c r="I16" s="2074"/>
      <c r="J16" s="2074"/>
      <c r="K16" s="2074"/>
      <c r="L16" s="2074"/>
      <c r="M16" s="2074"/>
      <c r="N16" s="2074"/>
      <c r="O16" s="2074"/>
      <c r="P16" s="2074"/>
      <c r="Q16" s="2074"/>
      <c r="R16" s="2074"/>
      <c r="S16" s="2074"/>
      <c r="T16" s="2074"/>
      <c r="U16" s="2074"/>
    </row>
    <row r="17" spans="1:22" ht="12.8" customHeight="1">
      <c r="A17" s="1206" t="s">
        <v>1048</v>
      </c>
      <c r="B17" s="1226">
        <v>0.35699999999999998</v>
      </c>
      <c r="C17" s="1227">
        <v>-1.2210000000000001</v>
      </c>
      <c r="D17" s="1227">
        <v>-9.9000000000000005E-2</v>
      </c>
      <c r="E17" s="1738">
        <v>0.34489999999999998</v>
      </c>
      <c r="F17" s="1226">
        <v>0.17899999999999999</v>
      </c>
      <c r="G17" s="1227">
        <v>0.2</v>
      </c>
      <c r="H17" s="1227">
        <v>0.185</v>
      </c>
      <c r="I17" s="1728">
        <v>0.1341</v>
      </c>
      <c r="J17" s="1226">
        <v>0.53600000000000003</v>
      </c>
      <c r="K17" s="1227">
        <v>-1.022</v>
      </c>
      <c r="L17" s="1227">
        <v>8.5000000000000006E-2</v>
      </c>
      <c r="M17" s="1728">
        <v>0.47899999999999998</v>
      </c>
      <c r="N17" s="1228">
        <v>4</v>
      </c>
      <c r="O17" s="1229">
        <v>17</v>
      </c>
      <c r="P17" s="1393">
        <v>11</v>
      </c>
      <c r="Q17" s="1739">
        <v>11</v>
      </c>
      <c r="R17" s="1230">
        <v>3</v>
      </c>
      <c r="S17" s="1230">
        <v>4</v>
      </c>
      <c r="T17" s="1230">
        <v>4</v>
      </c>
      <c r="U17" s="1740">
        <v>3</v>
      </c>
    </row>
    <row r="18" spans="1:22">
      <c r="A18" s="1231" t="s">
        <v>1049</v>
      </c>
      <c r="B18" s="1232">
        <v>2.105</v>
      </c>
      <c r="C18" s="1233">
        <v>0.28699999999999998</v>
      </c>
      <c r="D18" s="1233">
        <v>0.109</v>
      </c>
      <c r="E18" s="1731">
        <v>0.371</v>
      </c>
      <c r="F18" s="1232">
        <v>0.126</v>
      </c>
      <c r="G18" s="1233">
        <v>0.159</v>
      </c>
      <c r="H18" s="1233">
        <v>0.14699999999999999</v>
      </c>
      <c r="I18" s="1731">
        <v>0.16489999999999999</v>
      </c>
      <c r="J18" s="1232">
        <v>2.2309999999999999</v>
      </c>
      <c r="K18" s="1233">
        <v>0.44600000000000001</v>
      </c>
      <c r="L18" s="1233">
        <v>0.25700000000000001</v>
      </c>
      <c r="M18" s="1731">
        <v>0.53590000000000004</v>
      </c>
      <c r="N18" s="1234">
        <v>-16</v>
      </c>
      <c r="O18" s="1235">
        <v>11</v>
      </c>
      <c r="P18" s="1235">
        <v>15</v>
      </c>
      <c r="Q18" s="1732">
        <v>9</v>
      </c>
      <c r="R18" s="1236">
        <v>-7</v>
      </c>
      <c r="S18" s="1236">
        <v>1</v>
      </c>
      <c r="T18" s="1236">
        <v>-4</v>
      </c>
      <c r="U18" s="1733">
        <v>9</v>
      </c>
      <c r="V18" s="1697"/>
    </row>
    <row r="19" spans="1:22">
      <c r="A19" s="1206" t="s">
        <v>1050</v>
      </c>
      <c r="B19" s="1226">
        <v>0.95099999999999996</v>
      </c>
      <c r="C19" s="1227">
        <v>0.91600000000000004</v>
      </c>
      <c r="D19" s="1227">
        <v>0.999</v>
      </c>
      <c r="E19" s="1728">
        <v>0.73849999999999993</v>
      </c>
      <c r="F19" s="1226">
        <v>0.19600000000000001</v>
      </c>
      <c r="G19" s="1227">
        <v>0.19900000000000001</v>
      </c>
      <c r="H19" s="1227">
        <v>0.191</v>
      </c>
      <c r="I19" s="1728">
        <v>0.20630000000000001</v>
      </c>
      <c r="J19" s="1226">
        <v>1.1459999999999999</v>
      </c>
      <c r="K19" s="1227">
        <v>1.115</v>
      </c>
      <c r="L19" s="1227">
        <v>1.1890000000000001</v>
      </c>
      <c r="M19" s="1728">
        <v>0.94480000000000008</v>
      </c>
      <c r="N19" s="1228">
        <v>-42</v>
      </c>
      <c r="O19" s="1229">
        <v>-34</v>
      </c>
      <c r="P19" s="1393">
        <v>-56</v>
      </c>
      <c r="Q19" s="1739">
        <v>12</v>
      </c>
      <c r="R19" s="1230">
        <v>-24</v>
      </c>
      <c r="S19" s="1230">
        <v>-4</v>
      </c>
      <c r="T19" s="1230">
        <v>3</v>
      </c>
      <c r="U19" s="1740">
        <v>2</v>
      </c>
      <c r="V19" s="1697"/>
    </row>
    <row r="20" spans="1:22" ht="24.05" customHeight="1">
      <c r="A20" s="1231" t="s">
        <v>84</v>
      </c>
      <c r="B20" s="1232">
        <v>0.46500000000000002</v>
      </c>
      <c r="C20" s="1233">
        <v>0.42799999999999999</v>
      </c>
      <c r="D20" s="1233">
        <v>0.629</v>
      </c>
      <c r="E20" s="1731">
        <v>0.57669999999999999</v>
      </c>
      <c r="F20" s="1232">
        <v>0.31900000000000001</v>
      </c>
      <c r="G20" s="1233">
        <v>0.3</v>
      </c>
      <c r="H20" s="1233">
        <v>0.311</v>
      </c>
      <c r="I20" s="1731">
        <v>0.31609999999999999</v>
      </c>
      <c r="J20" s="1232">
        <v>0.78400000000000003</v>
      </c>
      <c r="K20" s="1233">
        <v>0.72699999999999998</v>
      </c>
      <c r="L20" s="1233">
        <v>0.94</v>
      </c>
      <c r="M20" s="1731">
        <v>0.89280000000000004</v>
      </c>
      <c r="N20" s="1234">
        <v>36</v>
      </c>
      <c r="O20" s="1235">
        <v>55</v>
      </c>
      <c r="P20" s="1235">
        <v>6</v>
      </c>
      <c r="Q20" s="1732">
        <v>18</v>
      </c>
      <c r="R20" s="1236">
        <v>7</v>
      </c>
      <c r="S20" s="1236">
        <v>35</v>
      </c>
      <c r="T20" s="1236">
        <v>30</v>
      </c>
      <c r="U20" s="1733">
        <v>11</v>
      </c>
      <c r="V20" s="1697"/>
    </row>
    <row r="21" spans="1:22" ht="12.8" customHeight="1">
      <c r="A21" s="1206" t="s">
        <v>475</v>
      </c>
      <c r="B21" s="1226">
        <v>-5.2999999999999999E-2</v>
      </c>
      <c r="C21" s="1227">
        <v>0.92300000000000004</v>
      </c>
      <c r="D21" s="1227">
        <v>0.42299999999999999</v>
      </c>
      <c r="E21" s="1728">
        <v>0.48770000000000002</v>
      </c>
      <c r="F21" s="1226">
        <v>0.22</v>
      </c>
      <c r="G21" s="1227">
        <v>0.245</v>
      </c>
      <c r="H21" s="1227">
        <v>0.23300000000000001</v>
      </c>
      <c r="I21" s="1728">
        <v>0.2026</v>
      </c>
      <c r="J21" s="1226">
        <v>0.16600000000000001</v>
      </c>
      <c r="K21" s="1227">
        <v>1.169</v>
      </c>
      <c r="L21" s="1227">
        <v>0.65600000000000003</v>
      </c>
      <c r="M21" s="1728">
        <v>0.69030000000000002</v>
      </c>
      <c r="N21" s="1228">
        <v>7</v>
      </c>
      <c r="O21" s="1229">
        <v>-2</v>
      </c>
      <c r="P21" s="1393">
        <v>4</v>
      </c>
      <c r="Q21" s="1739">
        <v>3</v>
      </c>
      <c r="R21" s="1230">
        <v>-6</v>
      </c>
      <c r="S21" s="1230">
        <v>7</v>
      </c>
      <c r="T21" s="1230">
        <v>-10</v>
      </c>
      <c r="U21" s="1740">
        <v>-21</v>
      </c>
      <c r="V21" s="1697"/>
    </row>
    <row r="22" spans="1:22">
      <c r="A22" s="1241" t="s">
        <v>1</v>
      </c>
      <c r="B22" s="1242">
        <v>0.76500000000000001</v>
      </c>
      <c r="C22" s="1243">
        <v>0.65200000000000002</v>
      </c>
      <c r="D22" s="1243">
        <v>0.78100000000000003</v>
      </c>
      <c r="E22" s="1741">
        <v>0.64</v>
      </c>
      <c r="F22" s="1242">
        <v>0.24299999999999999</v>
      </c>
      <c r="G22" s="1243">
        <v>0.24099999999999999</v>
      </c>
      <c r="H22" s="1243">
        <v>0.23799999999999999</v>
      </c>
      <c r="I22" s="1741">
        <v>0.2452</v>
      </c>
      <c r="J22" s="1242">
        <v>1.0069999999999999</v>
      </c>
      <c r="K22" s="1243">
        <v>0.89400000000000002</v>
      </c>
      <c r="L22" s="1243">
        <v>1.0189999999999999</v>
      </c>
      <c r="M22" s="1741">
        <v>0.88519999999999999</v>
      </c>
      <c r="N22" s="1244">
        <v>-12</v>
      </c>
      <c r="O22" s="1225">
        <v>47</v>
      </c>
      <c r="P22" s="1225">
        <v>-20</v>
      </c>
      <c r="Q22" s="1742">
        <v>54</v>
      </c>
      <c r="R22" s="765">
        <v>-27</v>
      </c>
      <c r="S22" s="765">
        <v>43</v>
      </c>
      <c r="T22" s="765">
        <v>23</v>
      </c>
      <c r="U22" s="1743">
        <v>5</v>
      </c>
      <c r="V22" s="1697"/>
    </row>
    <row r="23" spans="1:22" ht="12.8" customHeight="1">
      <c r="A23" s="2074" t="s">
        <v>1316</v>
      </c>
      <c r="B23" s="2074"/>
      <c r="C23" s="2074"/>
      <c r="D23" s="2074"/>
      <c r="E23" s="2074"/>
      <c r="F23" s="2074"/>
      <c r="G23" s="2074"/>
      <c r="H23" s="2074"/>
      <c r="I23" s="2074"/>
      <c r="J23" s="2074"/>
      <c r="K23" s="2074"/>
      <c r="L23" s="2074"/>
      <c r="M23" s="2074"/>
      <c r="N23" s="2074"/>
      <c r="O23" s="2074"/>
      <c r="P23" s="2074"/>
      <c r="Q23" s="2074"/>
      <c r="R23" s="2074"/>
      <c r="S23" s="2074"/>
      <c r="T23" s="2074"/>
      <c r="U23" s="2074"/>
    </row>
    <row r="24" spans="1:22" ht="23.6">
      <c r="A24" s="1206" t="s">
        <v>476</v>
      </c>
      <c r="B24" s="1226">
        <v>0.71399999999999997</v>
      </c>
      <c r="C24" s="1227">
        <v>2.1459999999999999</v>
      </c>
      <c r="D24" s="1227">
        <v>0.61899999999999999</v>
      </c>
      <c r="E24" s="1728">
        <v>0.4849</v>
      </c>
      <c r="F24" s="1226">
        <v>0.38300000000000001</v>
      </c>
      <c r="G24" s="1227">
        <v>0.38200000000000001</v>
      </c>
      <c r="H24" s="1227">
        <v>0.36599999999999999</v>
      </c>
      <c r="I24" s="1728">
        <v>0.39240000000000003</v>
      </c>
      <c r="J24" s="1226">
        <v>1.0960000000000001</v>
      </c>
      <c r="K24" s="1227">
        <v>2.528</v>
      </c>
      <c r="L24" s="1227">
        <v>0.98499999999999999</v>
      </c>
      <c r="M24" s="1728">
        <v>0.87730000000000008</v>
      </c>
      <c r="N24" s="1228">
        <v>-306</v>
      </c>
      <c r="O24" s="1375">
        <v>-4318</v>
      </c>
      <c r="P24" s="1375">
        <v>-17</v>
      </c>
      <c r="Q24" s="1729">
        <v>354</v>
      </c>
      <c r="R24" s="907">
        <v>-416</v>
      </c>
      <c r="S24" s="907">
        <v>-1269</v>
      </c>
      <c r="T24" s="907">
        <v>35</v>
      </c>
      <c r="U24" s="1730">
        <v>70</v>
      </c>
      <c r="V24" s="1697"/>
    </row>
    <row r="25" spans="1:22">
      <c r="A25" s="1231" t="s">
        <v>53</v>
      </c>
      <c r="B25" s="1232">
        <v>0.54800000000000004</v>
      </c>
      <c r="C25" s="1233">
        <v>0.73899999999999999</v>
      </c>
      <c r="D25" s="1233">
        <v>0.61499999999999999</v>
      </c>
      <c r="E25" s="1731">
        <v>0.62790000000000001</v>
      </c>
      <c r="F25" s="1232">
        <v>0.33200000000000002</v>
      </c>
      <c r="G25" s="1233">
        <v>0.32600000000000001</v>
      </c>
      <c r="H25" s="1233">
        <v>0.33700000000000002</v>
      </c>
      <c r="I25" s="1731">
        <v>0.34160000000000001</v>
      </c>
      <c r="J25" s="1232">
        <v>0.88</v>
      </c>
      <c r="K25" s="1233">
        <v>1.0660000000000001</v>
      </c>
      <c r="L25" s="1233">
        <v>0.95299999999999996</v>
      </c>
      <c r="M25" s="1731">
        <v>0.96950000000000003</v>
      </c>
      <c r="N25" s="1234">
        <v>379</v>
      </c>
      <c r="O25" s="1725">
        <v>-286</v>
      </c>
      <c r="P25" s="1235">
        <v>134</v>
      </c>
      <c r="Q25" s="1732">
        <v>71</v>
      </c>
      <c r="R25" s="1236">
        <v>141</v>
      </c>
      <c r="S25" s="1236">
        <v>-258</v>
      </c>
      <c r="T25" s="1236">
        <v>-41</v>
      </c>
      <c r="U25" s="1744">
        <v>-57</v>
      </c>
      <c r="V25" s="1697"/>
    </row>
    <row r="26" spans="1:22" ht="24.05" customHeight="1">
      <c r="A26" s="1206" t="s">
        <v>23</v>
      </c>
      <c r="B26" s="1226">
        <v>0.36599999999999999</v>
      </c>
      <c r="C26" s="1227">
        <v>0.30599999999999999</v>
      </c>
      <c r="D26" s="1227">
        <v>0.32900000000000001</v>
      </c>
      <c r="E26" s="1728">
        <v>0.39269999999999999</v>
      </c>
      <c r="F26" s="1226">
        <v>0.40899999999999997</v>
      </c>
      <c r="G26" s="1227">
        <v>0.36799999999999999</v>
      </c>
      <c r="H26" s="1227">
        <v>0.40799999999999997</v>
      </c>
      <c r="I26" s="1728">
        <v>0.39700000000000002</v>
      </c>
      <c r="J26" s="1226">
        <v>0.77500000000000002</v>
      </c>
      <c r="K26" s="1227">
        <v>0.67400000000000004</v>
      </c>
      <c r="L26" s="1227">
        <v>0.73599999999999999</v>
      </c>
      <c r="M26" s="1728">
        <v>0.78980000000000006</v>
      </c>
      <c r="N26" s="1228">
        <v>129</v>
      </c>
      <c r="O26" s="1375">
        <v>207</v>
      </c>
      <c r="P26" s="1393">
        <v>183</v>
      </c>
      <c r="Q26" s="1739">
        <v>147</v>
      </c>
      <c r="R26" s="907">
        <v>86</v>
      </c>
      <c r="S26" s="907">
        <v>168</v>
      </c>
      <c r="T26" s="907">
        <v>143</v>
      </c>
      <c r="U26" s="1730">
        <v>129</v>
      </c>
      <c r="V26" s="1697"/>
    </row>
    <row r="27" spans="1:22">
      <c r="A27" s="1241" t="s">
        <v>1</v>
      </c>
      <c r="B27" s="1242">
        <v>0.59499999999999997</v>
      </c>
      <c r="C27" s="1243">
        <v>1.2450000000000001</v>
      </c>
      <c r="D27" s="1243">
        <v>0.58899999999999997</v>
      </c>
      <c r="E27" s="1741">
        <v>0.54479999999999995</v>
      </c>
      <c r="F27" s="1242">
        <v>0.36</v>
      </c>
      <c r="G27" s="1243">
        <v>0.35199999999999998</v>
      </c>
      <c r="H27" s="1243">
        <v>0.35599999999999998</v>
      </c>
      <c r="I27" s="1741">
        <v>0.36840000000000012</v>
      </c>
      <c r="J27" s="1242">
        <v>0.95499999999999996</v>
      </c>
      <c r="K27" s="1243">
        <v>1.597</v>
      </c>
      <c r="L27" s="1243">
        <v>0.94499999999999995</v>
      </c>
      <c r="M27" s="1741">
        <v>0.9133</v>
      </c>
      <c r="N27" s="1726">
        <v>202</v>
      </c>
      <c r="O27" s="1376">
        <v>-4397</v>
      </c>
      <c r="P27" s="1376">
        <v>301</v>
      </c>
      <c r="Q27" s="1745">
        <v>573</v>
      </c>
      <c r="R27" s="1278">
        <v>-189</v>
      </c>
      <c r="S27" s="1278">
        <v>-1358</v>
      </c>
      <c r="T27" s="1278">
        <v>137</v>
      </c>
      <c r="U27" s="1746">
        <v>142</v>
      </c>
      <c r="V27" s="1697"/>
    </row>
    <row r="28" spans="1:22">
      <c r="A28" s="2074" t="s">
        <v>464</v>
      </c>
      <c r="B28" s="2074"/>
      <c r="C28" s="2074"/>
      <c r="D28" s="2074"/>
      <c r="E28" s="2074"/>
      <c r="F28" s="2074"/>
      <c r="G28" s="2074"/>
      <c r="H28" s="2074"/>
      <c r="I28" s="2074"/>
      <c r="J28" s="2074"/>
      <c r="K28" s="2074"/>
      <c r="L28" s="2074"/>
      <c r="M28" s="2074"/>
      <c r="N28" s="2074"/>
      <c r="O28" s="2074"/>
      <c r="P28" s="2074"/>
      <c r="Q28" s="2074"/>
      <c r="R28" s="2074"/>
      <c r="S28" s="2074"/>
      <c r="T28" s="2074"/>
      <c r="U28" s="2074"/>
    </row>
    <row r="29" spans="1:22" ht="12.8" customHeight="1">
      <c r="A29" s="1212" t="s">
        <v>464</v>
      </c>
      <c r="B29" s="1237">
        <v>0.36699999999999999</v>
      </c>
      <c r="C29" s="1238">
        <v>0.39500000000000002</v>
      </c>
      <c r="D29" s="1238">
        <v>0.46800000000000003</v>
      </c>
      <c r="E29" s="1734">
        <v>0.48130000000000001</v>
      </c>
      <c r="F29" s="1237">
        <v>0.33500000000000002</v>
      </c>
      <c r="G29" s="1238">
        <v>0.32900000000000001</v>
      </c>
      <c r="H29" s="1238">
        <v>0.33</v>
      </c>
      <c r="I29" s="1734">
        <v>0.33950000000000002</v>
      </c>
      <c r="J29" s="1237">
        <v>0.70199999999999996</v>
      </c>
      <c r="K29" s="1238">
        <v>0.72399999999999998</v>
      </c>
      <c r="L29" s="1238">
        <v>0.79800000000000004</v>
      </c>
      <c r="M29" s="1734">
        <v>0.82079999999999997</v>
      </c>
      <c r="N29" s="1724">
        <v>1052</v>
      </c>
      <c r="O29" s="1245">
        <v>1024</v>
      </c>
      <c r="P29" s="1245">
        <v>757</v>
      </c>
      <c r="Q29" s="1735">
        <v>671</v>
      </c>
      <c r="R29" s="1503">
        <v>981</v>
      </c>
      <c r="S29" s="1503">
        <v>1135</v>
      </c>
      <c r="T29" s="1503">
        <v>1015</v>
      </c>
      <c r="U29" s="1747">
        <v>858</v>
      </c>
      <c r="V29" s="1697"/>
    </row>
    <row r="30" spans="1:22" ht="12.8" customHeight="1">
      <c r="A30" s="2074" t="s">
        <v>1296</v>
      </c>
      <c r="B30" s="2074"/>
      <c r="C30" s="2074"/>
      <c r="D30" s="2074"/>
      <c r="E30" s="2074"/>
      <c r="F30" s="2074"/>
      <c r="G30" s="2074"/>
      <c r="H30" s="2074"/>
      <c r="I30" s="2074"/>
      <c r="J30" s="2074"/>
      <c r="K30" s="2074"/>
      <c r="L30" s="2074"/>
      <c r="M30" s="2074"/>
      <c r="N30" s="2074"/>
      <c r="O30" s="2074"/>
      <c r="P30" s="2074"/>
      <c r="Q30" s="2074"/>
      <c r="R30" s="2074"/>
      <c r="S30" s="2074"/>
      <c r="T30" s="2074"/>
      <c r="U30" s="2074"/>
    </row>
    <row r="31" spans="1:22">
      <c r="A31" s="1206" t="s">
        <v>1052</v>
      </c>
      <c r="B31" s="1226">
        <v>0.4</v>
      </c>
      <c r="C31" s="1227">
        <v>0.45800000000000002</v>
      </c>
      <c r="D31" s="1227">
        <v>0.58699999999999997</v>
      </c>
      <c r="E31" s="1728">
        <v>0.61199999999999999</v>
      </c>
      <c r="F31" s="1226">
        <v>0.36099999999999999</v>
      </c>
      <c r="G31" s="1227">
        <v>0.34</v>
      </c>
      <c r="H31" s="1227">
        <v>0.33700000000000002</v>
      </c>
      <c r="I31" s="1728">
        <v>0.32350000000000001</v>
      </c>
      <c r="J31" s="1226">
        <v>0.76100000000000001</v>
      </c>
      <c r="K31" s="1227">
        <v>0.79900000000000004</v>
      </c>
      <c r="L31" s="1227">
        <v>0.92400000000000004</v>
      </c>
      <c r="M31" s="1728">
        <v>0.93559999999999999</v>
      </c>
      <c r="N31" s="1228">
        <v>17</v>
      </c>
      <c r="O31" s="1229">
        <v>13</v>
      </c>
      <c r="P31" s="1393">
        <v>1</v>
      </c>
      <c r="Q31" s="1739">
        <v>6</v>
      </c>
      <c r="R31" s="1230">
        <v>8</v>
      </c>
      <c r="S31" s="1230">
        <v>11</v>
      </c>
      <c r="T31" s="1230">
        <v>3</v>
      </c>
      <c r="U31" s="1740">
        <v>11</v>
      </c>
      <c r="V31" s="1697"/>
    </row>
    <row r="32" spans="1:22">
      <c r="A32" s="1231" t="s">
        <v>59</v>
      </c>
      <c r="B32" s="1232">
        <v>0.21199999999999999</v>
      </c>
      <c r="C32" s="1233">
        <v>0.191</v>
      </c>
      <c r="D32" s="1233">
        <v>9.1999999999999998E-2</v>
      </c>
      <c r="E32" s="1731">
        <v>0.14230000000000001</v>
      </c>
      <c r="F32" s="1232">
        <v>0.39100000000000001</v>
      </c>
      <c r="G32" s="1233">
        <v>0.39</v>
      </c>
      <c r="H32" s="1233">
        <v>0.374</v>
      </c>
      <c r="I32" s="1731">
        <v>0.38429999999999997</v>
      </c>
      <c r="J32" s="1232">
        <v>0.60399999999999998</v>
      </c>
      <c r="K32" s="1233">
        <v>0.57999999999999996</v>
      </c>
      <c r="L32" s="1233">
        <v>0.46600000000000003</v>
      </c>
      <c r="M32" s="1731">
        <v>0.52659999999999996</v>
      </c>
      <c r="N32" s="1234">
        <v>155</v>
      </c>
      <c r="O32" s="1235">
        <v>190</v>
      </c>
      <c r="P32" s="1235">
        <v>271</v>
      </c>
      <c r="Q32" s="1732">
        <v>249</v>
      </c>
      <c r="R32" s="1236">
        <v>96</v>
      </c>
      <c r="S32" s="1236">
        <v>113</v>
      </c>
      <c r="T32" s="1236">
        <v>195</v>
      </c>
      <c r="U32" s="1733">
        <v>166</v>
      </c>
      <c r="V32" s="1697"/>
    </row>
    <row r="33" spans="1:22" ht="12.8" customHeight="1">
      <c r="A33" s="1212" t="s">
        <v>1</v>
      </c>
      <c r="B33" s="1237">
        <v>0.24299999999999999</v>
      </c>
      <c r="C33" s="1238">
        <v>0.23499999999999999</v>
      </c>
      <c r="D33" s="1238">
        <v>0.16500000000000001</v>
      </c>
      <c r="E33" s="1734">
        <v>0.22</v>
      </c>
      <c r="F33" s="1237">
        <v>0.38600000000000001</v>
      </c>
      <c r="G33" s="1238">
        <v>0.38100000000000001</v>
      </c>
      <c r="H33" s="1238">
        <v>0.36799999999999999</v>
      </c>
      <c r="I33" s="1734">
        <v>0.37419999999999998</v>
      </c>
      <c r="J33" s="1237">
        <v>0.629</v>
      </c>
      <c r="K33" s="1238">
        <v>0.61699999999999999</v>
      </c>
      <c r="L33" s="1238">
        <v>0.53400000000000003</v>
      </c>
      <c r="M33" s="1734">
        <v>0.59420000000000006</v>
      </c>
      <c r="N33" s="1239">
        <v>171</v>
      </c>
      <c r="O33" s="1240">
        <v>203</v>
      </c>
      <c r="P33" s="1392">
        <v>272</v>
      </c>
      <c r="Q33" s="1736">
        <v>256</v>
      </c>
      <c r="R33" s="1277">
        <v>104</v>
      </c>
      <c r="S33" s="1277">
        <v>124</v>
      </c>
      <c r="T33" s="1277">
        <v>198</v>
      </c>
      <c r="U33" s="1737">
        <v>177</v>
      </c>
      <c r="V33" s="1697"/>
    </row>
    <row r="34" spans="1:22" ht="11.95" customHeight="1">
      <c r="A34" s="2074" t="s">
        <v>1297</v>
      </c>
      <c r="B34" s="2074"/>
      <c r="C34" s="2074"/>
      <c r="D34" s="2074"/>
      <c r="E34" s="2074"/>
      <c r="F34" s="2074"/>
      <c r="G34" s="2074"/>
      <c r="H34" s="2074"/>
      <c r="I34" s="2074"/>
      <c r="J34" s="2074"/>
      <c r="K34" s="2074"/>
      <c r="L34" s="2074"/>
      <c r="M34" s="2074"/>
      <c r="N34" s="2074"/>
      <c r="O34" s="2074"/>
      <c r="P34" s="2074"/>
      <c r="Q34" s="2074"/>
      <c r="R34" s="2074"/>
      <c r="S34" s="2074"/>
      <c r="T34" s="2074"/>
      <c r="U34" s="2074"/>
      <c r="V34" s="1697"/>
    </row>
    <row r="35" spans="1:22" ht="12.8" customHeight="1">
      <c r="A35" s="1206" t="s">
        <v>449</v>
      </c>
      <c r="B35" s="1246">
        <v>0.16800000000000001</v>
      </c>
      <c r="C35" s="1227">
        <v>0.20300000000000001</v>
      </c>
      <c r="D35" s="1227">
        <v>0.17699999999999999</v>
      </c>
      <c r="E35" s="1748">
        <v>0.15429999999999999</v>
      </c>
      <c r="F35" s="1246">
        <v>0.4</v>
      </c>
      <c r="G35" s="1227">
        <v>0.39500000000000002</v>
      </c>
      <c r="H35" s="1227">
        <v>0.40300000000000002</v>
      </c>
      <c r="I35" s="1748">
        <v>0.41249999999999998</v>
      </c>
      <c r="J35" s="1246">
        <v>0.56799999999999995</v>
      </c>
      <c r="K35" s="1227">
        <v>0.59799999999999998</v>
      </c>
      <c r="L35" s="1227">
        <v>0.57899999999999996</v>
      </c>
      <c r="M35" s="1748">
        <v>0.56689999999999996</v>
      </c>
      <c r="N35" s="1698">
        <v>214</v>
      </c>
      <c r="O35" s="1229">
        <v>209</v>
      </c>
      <c r="P35" s="1393">
        <v>232</v>
      </c>
      <c r="Q35" s="1749">
        <v>250</v>
      </c>
      <c r="R35" s="1230">
        <v>181</v>
      </c>
      <c r="S35" s="1230">
        <v>196</v>
      </c>
      <c r="T35" s="1230">
        <v>219</v>
      </c>
      <c r="U35" s="1740">
        <v>228</v>
      </c>
      <c r="V35" s="1697"/>
    </row>
    <row r="36" spans="1:22">
      <c r="A36" s="1231" t="s">
        <v>16</v>
      </c>
      <c r="B36" s="1247">
        <v>0.36599999999999999</v>
      </c>
      <c r="C36" s="1233">
        <v>0.38100000000000001</v>
      </c>
      <c r="D36" s="1233">
        <v>0.379</v>
      </c>
      <c r="E36" s="1750">
        <v>0.38019999999999998</v>
      </c>
      <c r="F36" s="1247">
        <v>0.36199999999999999</v>
      </c>
      <c r="G36" s="1233">
        <v>0.35699999999999998</v>
      </c>
      <c r="H36" s="1233">
        <v>0.35799999999999998</v>
      </c>
      <c r="I36" s="1750">
        <v>0.36380000000000001</v>
      </c>
      <c r="J36" s="1247">
        <v>0.72699999999999998</v>
      </c>
      <c r="K36" s="1233">
        <v>0.73799999999999999</v>
      </c>
      <c r="L36" s="1233">
        <v>0.73799999999999999</v>
      </c>
      <c r="M36" s="1750">
        <v>0.74400000000000011</v>
      </c>
      <c r="N36" s="1248">
        <v>231</v>
      </c>
      <c r="O36" s="1235">
        <v>241</v>
      </c>
      <c r="P36" s="1235">
        <v>262</v>
      </c>
      <c r="Q36" s="1751">
        <v>278</v>
      </c>
      <c r="R36" s="1236">
        <v>181</v>
      </c>
      <c r="S36" s="1236">
        <v>194</v>
      </c>
      <c r="T36" s="1236">
        <v>208</v>
      </c>
      <c r="U36" s="1733">
        <v>232</v>
      </c>
      <c r="V36" s="1697"/>
    </row>
    <row r="37" spans="1:22" ht="12.8" customHeight="1">
      <c r="A37" s="1212" t="s">
        <v>1</v>
      </c>
      <c r="B37" s="1249">
        <v>0.29499999999999998</v>
      </c>
      <c r="C37" s="1238">
        <v>0.318</v>
      </c>
      <c r="D37" s="1238">
        <v>0.308</v>
      </c>
      <c r="E37" s="1752">
        <v>0.30220000000000002</v>
      </c>
      <c r="F37" s="1249">
        <v>0.375</v>
      </c>
      <c r="G37" s="1238">
        <v>0.37</v>
      </c>
      <c r="H37" s="1238">
        <v>0.374</v>
      </c>
      <c r="I37" s="1752">
        <v>0.38059999999999999</v>
      </c>
      <c r="J37" s="1249">
        <v>0.67</v>
      </c>
      <c r="K37" s="1238">
        <v>0.68799999999999994</v>
      </c>
      <c r="L37" s="1238">
        <v>0.68200000000000005</v>
      </c>
      <c r="M37" s="1752">
        <v>0.68279999999999996</v>
      </c>
      <c r="N37" s="1248">
        <v>445</v>
      </c>
      <c r="O37" s="1240">
        <v>450</v>
      </c>
      <c r="P37" s="1392">
        <v>495</v>
      </c>
      <c r="Q37" s="1753">
        <v>529</v>
      </c>
      <c r="R37" s="1277">
        <v>362</v>
      </c>
      <c r="S37" s="1277">
        <v>390</v>
      </c>
      <c r="T37" s="1277">
        <v>427</v>
      </c>
      <c r="U37" s="1754">
        <v>460</v>
      </c>
      <c r="V37" s="1697"/>
    </row>
    <row r="38" spans="1:22" ht="24.75" customHeight="1" thickBot="1">
      <c r="A38" s="1171" t="s">
        <v>1298</v>
      </c>
      <c r="B38" s="1172">
        <v>0.53100000000000003</v>
      </c>
      <c r="C38" s="1173">
        <v>0.753</v>
      </c>
      <c r="D38" s="1173">
        <v>0.54400000000000004</v>
      </c>
      <c r="E38" s="1755">
        <v>0.51529999999999998</v>
      </c>
      <c r="F38" s="1172">
        <v>0.33300000000000002</v>
      </c>
      <c r="G38" s="1173">
        <v>0.32700000000000001</v>
      </c>
      <c r="H38" s="1173">
        <v>0.32900000000000001</v>
      </c>
      <c r="I38" s="1755">
        <v>0.33500000000000002</v>
      </c>
      <c r="J38" s="1172">
        <v>0.86399999999999999</v>
      </c>
      <c r="K38" s="1173">
        <v>1.081</v>
      </c>
      <c r="L38" s="1173">
        <v>0.873</v>
      </c>
      <c r="M38" s="1755">
        <v>0.85030000000000006</v>
      </c>
      <c r="N38" s="1175">
        <v>2773</v>
      </c>
      <c r="O38" s="1174">
        <v>-2390</v>
      </c>
      <c r="P38" s="1174">
        <v>3009</v>
      </c>
      <c r="Q38" s="1756">
        <v>3797</v>
      </c>
      <c r="R38" s="1174">
        <v>2126</v>
      </c>
      <c r="S38" s="1174">
        <v>1277</v>
      </c>
      <c r="T38" s="1174">
        <v>3010</v>
      </c>
      <c r="U38" s="1757">
        <v>3308</v>
      </c>
      <c r="V38" s="1697"/>
    </row>
    <row r="39" spans="1:22" ht="22.6" customHeight="1">
      <c r="A39" s="2073" t="s">
        <v>1761</v>
      </c>
      <c r="B39" s="2073"/>
      <c r="C39" s="2073"/>
      <c r="D39" s="2073"/>
      <c r="E39" s="2073"/>
      <c r="F39" s="2073"/>
      <c r="G39" s="2073"/>
      <c r="H39" s="2073"/>
      <c r="I39" s="2073"/>
      <c r="J39" s="2073"/>
      <c r="K39" s="2073"/>
      <c r="L39" s="2073"/>
      <c r="M39" s="2073"/>
      <c r="N39" s="2073"/>
      <c r="O39" s="2073"/>
      <c r="P39" s="2073"/>
      <c r="Q39" s="2073"/>
      <c r="R39" s="2073"/>
      <c r="S39" s="2073"/>
      <c r="T39" s="2073"/>
      <c r="U39" s="2073"/>
    </row>
    <row r="40" spans="1:22">
      <c r="A40" s="641" t="s">
        <v>1544</v>
      </c>
      <c r="U40" s="1614"/>
    </row>
    <row r="41" spans="1:22">
      <c r="A41" s="641" t="s">
        <v>1545</v>
      </c>
    </row>
  </sheetData>
  <mergeCells count="23">
    <mergeCell ref="A3:U3"/>
    <mergeCell ref="A4:U4"/>
    <mergeCell ref="A5:U5"/>
    <mergeCell ref="A10:U10"/>
    <mergeCell ref="A14:U14"/>
    <mergeCell ref="J6:M6"/>
    <mergeCell ref="J7:M7"/>
    <mergeCell ref="J8:M8"/>
    <mergeCell ref="N6:Q8"/>
    <mergeCell ref="R6:U8"/>
    <mergeCell ref="A6:A9"/>
    <mergeCell ref="B6:E6"/>
    <mergeCell ref="B7:E7"/>
    <mergeCell ref="B8:E8"/>
    <mergeCell ref="F6:I6"/>
    <mergeCell ref="F7:I7"/>
    <mergeCell ref="A39:U39"/>
    <mergeCell ref="A34:U34"/>
    <mergeCell ref="F8:I8"/>
    <mergeCell ref="A16:U16"/>
    <mergeCell ref="A23:U23"/>
    <mergeCell ref="A28:U28"/>
    <mergeCell ref="A30:U30"/>
  </mergeCells>
  <pageMargins left="0.7" right="0.7" top="0.75" bottom="0.75" header="0.3" footer="0.3"/>
  <pageSetup paperSize="9" scale="71" orientation="landscape" horizontalDpi="4294967293" verticalDpi="4294967293"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oglio44">
    <tabColor rgb="FF92D050"/>
  </sheetPr>
  <dimension ref="A1:N14"/>
  <sheetViews>
    <sheetView showGridLines="0" zoomScaleNormal="100" workbookViewId="0">
      <selection activeCell="E22" sqref="E22"/>
    </sheetView>
  </sheetViews>
  <sheetFormatPr defaultColWidth="8.5546875" defaultRowHeight="15.05"/>
  <cols>
    <col min="1" max="1" width="11.5546875" style="570" bestFit="1" customWidth="1"/>
    <col min="2" max="2" width="10.44140625" style="570" bestFit="1" customWidth="1"/>
    <col min="3" max="3" width="10.5546875" style="570" bestFit="1" customWidth="1"/>
    <col min="4" max="4" width="7.5546875" style="570" bestFit="1" customWidth="1"/>
    <col min="5" max="5" width="9.44140625" style="570" bestFit="1" customWidth="1"/>
    <col min="6" max="6" width="10.5546875" style="570" bestFit="1" customWidth="1"/>
    <col min="7" max="7" width="7.5546875" style="570" bestFit="1" customWidth="1"/>
    <col min="8" max="8" width="11.44140625" style="570" bestFit="1" customWidth="1"/>
    <col min="9" max="9" width="11.5546875" style="570" bestFit="1" customWidth="1"/>
    <col min="10" max="10" width="7.5546875" style="570" bestFit="1" customWidth="1"/>
    <col min="11" max="11" width="12.44140625" style="570" bestFit="1" customWidth="1"/>
    <col min="12" max="12" width="11.5546875" style="570" bestFit="1" customWidth="1"/>
    <col min="13" max="13" width="7.5546875" style="570" bestFit="1" customWidth="1"/>
    <col min="14" max="14" width="11.5546875" style="570" bestFit="1" customWidth="1"/>
    <col min="15" max="16384" width="8.5546875" style="570"/>
  </cols>
  <sheetData>
    <row r="1" spans="1:14" s="994" customFormat="1">
      <c r="A1" s="990" t="str">
        <f ca="1">(MID(CELL("nomefile",J2),FIND("]",CELL("nomefile",J2),1)+1,20))</f>
        <v>Tavola 5.1.1</v>
      </c>
      <c r="B1" s="993"/>
      <c r="C1" s="993"/>
      <c r="D1" s="993"/>
      <c r="E1" s="993"/>
      <c r="F1" s="993"/>
      <c r="G1" s="993"/>
      <c r="H1" s="993"/>
      <c r="I1" s="993"/>
      <c r="J1" s="993"/>
      <c r="K1" s="993"/>
      <c r="N1" s="1003"/>
    </row>
    <row r="2" spans="1:14">
      <c r="N2" s="567"/>
    </row>
    <row r="3" spans="1:14" ht="14.9" customHeight="1">
      <c r="A3" s="2087" t="s">
        <v>897</v>
      </c>
      <c r="B3" s="2087"/>
      <c r="C3" s="2087"/>
      <c r="D3" s="2087"/>
      <c r="E3" s="2087"/>
      <c r="F3" s="2087"/>
      <c r="G3" s="2087"/>
      <c r="H3" s="2087"/>
      <c r="I3" s="2087"/>
      <c r="J3" s="2087"/>
      <c r="K3" s="2087"/>
      <c r="L3" s="2087"/>
      <c r="M3" s="2087"/>
    </row>
    <row r="4" spans="1:14" ht="15.75" thickBot="1">
      <c r="A4" s="2088" t="s">
        <v>77</v>
      </c>
      <c r="B4" s="2088"/>
      <c r="C4" s="2088"/>
      <c r="D4" s="2088"/>
      <c r="E4" s="2088"/>
      <c r="F4" s="2088"/>
      <c r="G4" s="2088"/>
      <c r="H4" s="2088"/>
      <c r="I4" s="2088"/>
      <c r="J4" s="2088"/>
      <c r="K4" s="2088"/>
      <c r="L4" s="2088"/>
      <c r="M4" s="2088"/>
    </row>
    <row r="5" spans="1:14" ht="14.9" customHeight="1">
      <c r="A5" s="605"/>
      <c r="B5" s="2089" t="s">
        <v>35</v>
      </c>
      <c r="C5" s="2089"/>
      <c r="D5" s="2090"/>
      <c r="E5" s="2091" t="s">
        <v>36</v>
      </c>
      <c r="F5" s="2089"/>
      <c r="G5" s="2090"/>
      <c r="H5" s="2091" t="s">
        <v>898</v>
      </c>
      <c r="I5" s="2089"/>
      <c r="J5" s="2090"/>
      <c r="K5" s="2089" t="s">
        <v>1</v>
      </c>
      <c r="L5" s="2089"/>
      <c r="M5" s="2089"/>
    </row>
    <row r="6" spans="1:14" s="1050" customFormat="1" ht="24.25" thickBot="1">
      <c r="A6" s="1053"/>
      <c r="B6" s="1052" t="s">
        <v>899</v>
      </c>
      <c r="C6" s="1052" t="s">
        <v>900</v>
      </c>
      <c r="D6" s="1051" t="s">
        <v>901</v>
      </c>
      <c r="E6" s="1054" t="s">
        <v>899</v>
      </c>
      <c r="F6" s="1052" t="s">
        <v>900</v>
      </c>
      <c r="G6" s="1051" t="s">
        <v>901</v>
      </c>
      <c r="H6" s="1054" t="s">
        <v>899</v>
      </c>
      <c r="I6" s="1052" t="s">
        <v>900</v>
      </c>
      <c r="J6" s="1051" t="s">
        <v>901</v>
      </c>
      <c r="K6" s="1052" t="s">
        <v>899</v>
      </c>
      <c r="L6" s="1052" t="s">
        <v>900</v>
      </c>
      <c r="M6" s="1052" t="s">
        <v>901</v>
      </c>
    </row>
    <row r="7" spans="1:14">
      <c r="A7" s="436">
        <v>2018</v>
      </c>
      <c r="B7" s="609">
        <v>28776.758247185448</v>
      </c>
      <c r="C7" s="609">
        <v>15418.741630070577</v>
      </c>
      <c r="D7" s="610">
        <v>186.63493388502758</v>
      </c>
      <c r="E7" s="611">
        <v>6194.9396048818389</v>
      </c>
      <c r="F7" s="609">
        <v>3391.4686945456237</v>
      </c>
      <c r="G7" s="610">
        <v>182.66244399793328</v>
      </c>
      <c r="H7" s="611">
        <v>87148.285777229685</v>
      </c>
      <c r="I7" s="609">
        <v>36366.790076923804</v>
      </c>
      <c r="J7" s="610">
        <v>239.63700286137927</v>
      </c>
      <c r="K7" s="612">
        <v>122119.98362929698</v>
      </c>
      <c r="L7" s="612">
        <v>55177.000401540012</v>
      </c>
      <c r="M7" s="612">
        <v>221.32407115390885</v>
      </c>
    </row>
    <row r="8" spans="1:14">
      <c r="A8" s="1351">
        <v>2019</v>
      </c>
      <c r="B8" s="606">
        <v>35631.426180531758</v>
      </c>
      <c r="C8" s="606">
        <v>16269.166915300171</v>
      </c>
      <c r="D8" s="607">
        <v>219.01198977203035</v>
      </c>
      <c r="E8" s="608">
        <v>7117.5260886675142</v>
      </c>
      <c r="F8" s="606">
        <v>3668.006812513443</v>
      </c>
      <c r="G8" s="607">
        <v>194.04342610231805</v>
      </c>
      <c r="H8" s="608">
        <v>92877.821510063746</v>
      </c>
      <c r="I8" s="606">
        <v>38772.237183984442</v>
      </c>
      <c r="J8" s="607">
        <v>239.54723342203366</v>
      </c>
      <c r="K8" s="606">
        <v>135626.77377926302</v>
      </c>
      <c r="L8" s="606">
        <v>58709.410911798048</v>
      </c>
      <c r="M8" s="606">
        <v>231.01368532384288</v>
      </c>
    </row>
    <row r="9" spans="1:14">
      <c r="A9" s="436">
        <v>2020</v>
      </c>
      <c r="B9" s="609">
        <v>38252.838330870603</v>
      </c>
      <c r="C9" s="609">
        <v>17174.350022656654</v>
      </c>
      <c r="D9" s="610">
        <v>222.73237869501261</v>
      </c>
      <c r="E9" s="611">
        <v>8288.5123759399285</v>
      </c>
      <c r="F9" s="609">
        <v>3705.936779490245</v>
      </c>
      <c r="G9" s="610">
        <v>223.65498574641148</v>
      </c>
      <c r="H9" s="611">
        <v>93881.343058810045</v>
      </c>
      <c r="I9" s="609">
        <v>37717.456571450093</v>
      </c>
      <c r="J9" s="610">
        <v>248.90687653067448</v>
      </c>
      <c r="K9" s="612">
        <v>140422.69376562058</v>
      </c>
      <c r="L9" s="612">
        <v>58597.743373596997</v>
      </c>
      <c r="M9" s="612">
        <v>239.63839847950922</v>
      </c>
    </row>
    <row r="10" spans="1:14">
      <c r="A10" s="1351">
        <v>2021</v>
      </c>
      <c r="B10" s="606">
        <v>40745.859609473198</v>
      </c>
      <c r="C10" s="606">
        <v>17774.389163398861</v>
      </c>
      <c r="D10" s="607">
        <v>229.23915547757522</v>
      </c>
      <c r="E10" s="608">
        <v>8649.5214207911813</v>
      </c>
      <c r="F10" s="606">
        <v>4021.8668934784255</v>
      </c>
      <c r="G10" s="607">
        <v>215.06234914976008</v>
      </c>
      <c r="H10" s="608">
        <v>103701.50420415805</v>
      </c>
      <c r="I10" s="606">
        <v>39267.5628060007</v>
      </c>
      <c r="J10" s="607">
        <v>264.08948453584907</v>
      </c>
      <c r="K10" s="606">
        <v>153096.88523442243</v>
      </c>
      <c r="L10" s="606">
        <v>61063.818862877983</v>
      </c>
      <c r="M10" s="606">
        <v>250.71619837306528</v>
      </c>
    </row>
    <row r="11" spans="1:14">
      <c r="A11" s="436">
        <v>2022</v>
      </c>
      <c r="B11" s="609">
        <v>39152.746755226653</v>
      </c>
      <c r="C11" s="609">
        <v>19172.088287641993</v>
      </c>
      <c r="D11" s="610">
        <v>204.21743405210512</v>
      </c>
      <c r="E11" s="611">
        <v>8167.4407042984585</v>
      </c>
      <c r="F11" s="609">
        <v>3777.0915105027493</v>
      </c>
      <c r="G11" s="610">
        <v>216.23624107564532</v>
      </c>
      <c r="H11" s="611">
        <v>97768.901030341498</v>
      </c>
      <c r="I11" s="609">
        <v>36001.413275062965</v>
      </c>
      <c r="J11" s="610">
        <v>271.56961945730865</v>
      </c>
      <c r="K11" s="612">
        <v>145089.08848986661</v>
      </c>
      <c r="L11" s="612">
        <v>58950.59307320771</v>
      </c>
      <c r="M11" s="612">
        <v>246.11981139814478</v>
      </c>
    </row>
    <row r="12" spans="1:14">
      <c r="A12" s="1351">
        <v>2023</v>
      </c>
      <c r="B12" s="606">
        <v>44072.695123204168</v>
      </c>
      <c r="C12" s="606">
        <v>17541.733524630821</v>
      </c>
      <c r="D12" s="607">
        <v>251.24481033371367</v>
      </c>
      <c r="E12" s="608">
        <v>8324.198986664087</v>
      </c>
      <c r="F12" s="606">
        <v>3618.0540028188811</v>
      </c>
      <c r="G12" s="607">
        <v>230.0739286969895</v>
      </c>
      <c r="H12" s="608">
        <v>100232.05622075241</v>
      </c>
      <c r="I12" s="606">
        <v>37907.437880480051</v>
      </c>
      <c r="J12" s="607">
        <v>264.41263726864963</v>
      </c>
      <c r="K12" s="606">
        <v>152628.95033062066</v>
      </c>
      <c r="L12" s="606">
        <v>59067.225407929749</v>
      </c>
      <c r="M12" s="606">
        <v>258.39871312142299</v>
      </c>
    </row>
    <row r="13" spans="1:14">
      <c r="A13" s="1615">
        <v>2024</v>
      </c>
      <c r="B13" s="609">
        <v>43921.350340917663</v>
      </c>
      <c r="C13" s="609">
        <v>16863.352994212331</v>
      </c>
      <c r="D13" s="610">
        <v>260.4544324962651</v>
      </c>
      <c r="E13" s="611">
        <v>9227.8712835046899</v>
      </c>
      <c r="F13" s="609">
        <v>4086.354014730312</v>
      </c>
      <c r="G13" s="610">
        <v>225.82163097569273</v>
      </c>
      <c r="H13" s="611">
        <v>103362.35973990038</v>
      </c>
      <c r="I13" s="609">
        <v>39394.948905885176</v>
      </c>
      <c r="J13" s="610">
        <v>262.37465109253935</v>
      </c>
      <c r="K13" s="609">
        <v>156511.58136432272</v>
      </c>
      <c r="L13" s="609">
        <v>60344.655914827817</v>
      </c>
      <c r="M13" s="609">
        <v>259.36278696365036</v>
      </c>
    </row>
    <row r="14" spans="1:14">
      <c r="A14" s="1616">
        <v>2025</v>
      </c>
      <c r="B14" s="1617">
        <v>44366.5</v>
      </c>
      <c r="C14" s="1617">
        <v>15772.3</v>
      </c>
      <c r="D14" s="1618">
        <v>281.3</v>
      </c>
      <c r="E14" s="1619">
        <v>10418.200000000001</v>
      </c>
      <c r="F14" s="1617">
        <v>4290.3</v>
      </c>
      <c r="G14" s="1618">
        <v>242.8</v>
      </c>
      <c r="H14" s="1619">
        <v>114455.7</v>
      </c>
      <c r="I14" s="1617">
        <v>41897.9</v>
      </c>
      <c r="J14" s="1618">
        <v>273.2</v>
      </c>
      <c r="K14" s="1617">
        <v>169240.4</v>
      </c>
      <c r="L14" s="1617">
        <v>61960.5</v>
      </c>
      <c r="M14" s="1617">
        <v>273.14240524204939</v>
      </c>
    </row>
  </sheetData>
  <mergeCells count="6">
    <mergeCell ref="A3:M3"/>
    <mergeCell ref="A4:M4"/>
    <mergeCell ref="B5:D5"/>
    <mergeCell ref="E5:G5"/>
    <mergeCell ref="H5:J5"/>
    <mergeCell ref="K5:M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27"/>
  <sheetViews>
    <sheetView showGridLines="0" zoomScaleNormal="100" workbookViewId="0">
      <selection activeCell="E22" sqref="E22"/>
    </sheetView>
  </sheetViews>
  <sheetFormatPr defaultRowHeight="15.05"/>
  <cols>
    <col min="1" max="1" width="42.44140625" bestFit="1" customWidth="1"/>
    <col min="2" max="2" width="11.33203125" bestFit="1" customWidth="1"/>
    <col min="3" max="3" width="9.109375" bestFit="1" customWidth="1"/>
    <col min="4" max="4" width="13.5546875" bestFit="1" customWidth="1"/>
    <col min="5" max="5" width="9.109375" bestFit="1" customWidth="1"/>
    <col min="6" max="6" width="12.5546875" bestFit="1" customWidth="1"/>
    <col min="7" max="7" width="9.109375" bestFit="1" customWidth="1"/>
    <col min="8" max="8" width="11.109375" bestFit="1" customWidth="1"/>
    <col min="9" max="9" width="9.109375" bestFit="1" customWidth="1"/>
  </cols>
  <sheetData>
    <row r="1" spans="1:9" s="996" customFormat="1">
      <c r="A1" s="990" t="str">
        <f ca="1">(MID(CELL("nomefile",J2),FIND("]",CELL("nomefile",J2),1)+1,20))</f>
        <v xml:space="preserve">Tavola 1.2.2 </v>
      </c>
      <c r="B1" s="995"/>
      <c r="C1" s="995"/>
      <c r="D1" s="995"/>
      <c r="E1" s="995"/>
      <c r="F1" s="995"/>
      <c r="G1" s="995"/>
      <c r="H1" s="995"/>
      <c r="I1" s="992"/>
    </row>
    <row r="2" spans="1:9">
      <c r="I2" s="981"/>
    </row>
    <row r="3" spans="1:9" s="641" customFormat="1" ht="11.8">
      <c r="A3" s="1928" t="s">
        <v>1738</v>
      </c>
      <c r="B3" s="1928"/>
      <c r="C3" s="1928"/>
      <c r="D3" s="1928"/>
      <c r="E3" s="1928"/>
      <c r="F3" s="1928"/>
      <c r="G3" s="1928"/>
      <c r="H3" s="1928"/>
      <c r="I3" s="1928"/>
    </row>
    <row r="4" spans="1:9" s="641" customFormat="1" ht="12.45" thickBot="1">
      <c r="A4" s="1929" t="s">
        <v>2</v>
      </c>
      <c r="B4" s="1929"/>
      <c r="C4" s="1929"/>
      <c r="D4" s="1929"/>
      <c r="E4" s="1929"/>
      <c r="F4" s="1929"/>
      <c r="G4" s="1929"/>
      <c r="H4" s="1929"/>
      <c r="I4" s="1929"/>
    </row>
    <row r="5" spans="1:9" s="641" customFormat="1" ht="12.45" thickBot="1">
      <c r="A5" s="1464"/>
      <c r="B5" s="1927" t="s">
        <v>921</v>
      </c>
      <c r="C5" s="1930"/>
      <c r="D5" s="1927" t="s">
        <v>7</v>
      </c>
      <c r="E5" s="1927"/>
      <c r="F5" s="1927" t="s">
        <v>8</v>
      </c>
      <c r="G5" s="1927"/>
      <c r="H5" s="1927" t="s">
        <v>11</v>
      </c>
      <c r="I5" s="1927"/>
    </row>
    <row r="6" spans="1:9" s="641" customFormat="1" ht="12.45" thickBot="1">
      <c r="A6" s="1927" t="s">
        <v>86</v>
      </c>
      <c r="B6" s="1927"/>
      <c r="C6" s="1927"/>
      <c r="D6" s="1927"/>
      <c r="E6" s="1927"/>
      <c r="F6" s="1927"/>
      <c r="G6" s="1927"/>
      <c r="H6" s="1927"/>
      <c r="I6" s="1927"/>
    </row>
    <row r="7" spans="1:9" s="641" customFormat="1" ht="14.4" customHeight="1">
      <c r="A7" s="1465" t="s">
        <v>584</v>
      </c>
      <c r="B7" s="1466">
        <v>3904.7316860000001</v>
      </c>
      <c r="C7" s="1467">
        <v>3.41782400703998E-3</v>
      </c>
      <c r="D7" s="1466">
        <v>1977.6260010000001</v>
      </c>
      <c r="E7" s="1468">
        <v>6.4806410756527955E-4</v>
      </c>
      <c r="F7" s="1466">
        <v>10661.983189</v>
      </c>
      <c r="G7" s="1468">
        <v>4.4351982018399341E-3</v>
      </c>
      <c r="H7" s="1466">
        <v>11016.636855999999</v>
      </c>
      <c r="I7" s="1468">
        <v>3.2377916529076213E-2</v>
      </c>
    </row>
    <row r="8" spans="1:9" s="641" customFormat="1" ht="14.4" customHeight="1">
      <c r="A8" s="641" t="s">
        <v>1536</v>
      </c>
      <c r="B8" s="1469">
        <v>746290.64689099998</v>
      </c>
      <c r="C8" s="1470">
        <v>0.65323056596146767</v>
      </c>
      <c r="D8" s="1469">
        <v>2062745.6982720001</v>
      </c>
      <c r="E8" s="1471">
        <v>0.67595766308129313</v>
      </c>
      <c r="F8" s="1469">
        <v>1843366.558646</v>
      </c>
      <c r="G8" s="1471">
        <v>0.76680819143229362</v>
      </c>
      <c r="H8" s="1469">
        <v>252586.28662500001</v>
      </c>
      <c r="I8" s="1471">
        <v>0.74235157350035164</v>
      </c>
    </row>
    <row r="9" spans="1:9" s="641" customFormat="1" ht="14.4" customHeight="1">
      <c r="A9" s="1465" t="s">
        <v>1537</v>
      </c>
      <c r="B9" s="1466">
        <v>299881.88806299999</v>
      </c>
      <c r="C9" s="1467">
        <v>0.26248756604020279</v>
      </c>
      <c r="D9" s="1466">
        <v>611664.82386399992</v>
      </c>
      <c r="E9" s="1468">
        <v>0.20044134634458469</v>
      </c>
      <c r="F9" s="1466">
        <v>216607.51201999999</v>
      </c>
      <c r="G9" s="1468">
        <v>9.010492989777738E-2</v>
      </c>
      <c r="H9" s="1466">
        <v>44013.992855999997</v>
      </c>
      <c r="I9" s="1468">
        <v>0.12935720814168261</v>
      </c>
    </row>
    <row r="10" spans="1:9" s="641" customFormat="1" ht="14.4" customHeight="1">
      <c r="A10" s="641" t="s">
        <v>875</v>
      </c>
      <c r="B10" s="1469">
        <v>5736.8357689999993</v>
      </c>
      <c r="C10" s="1470">
        <v>5.0214705112862036E-3</v>
      </c>
      <c r="D10" s="1469">
        <v>49589.770227000001</v>
      </c>
      <c r="E10" s="1471">
        <v>1.6250469082767699E-2</v>
      </c>
      <c r="F10" s="1469">
        <v>108020.98001</v>
      </c>
      <c r="G10" s="1471">
        <v>4.4934835087305593E-2</v>
      </c>
      <c r="H10" s="1469">
        <v>3077.2160290000002</v>
      </c>
      <c r="I10" s="1471">
        <v>9.043943721775095E-3</v>
      </c>
    </row>
    <row r="11" spans="1:9" s="641" customFormat="1" ht="14.4" customHeight="1">
      <c r="A11" s="1465" t="s">
        <v>1028</v>
      </c>
      <c r="B11" s="1466">
        <v>13148.582656</v>
      </c>
      <c r="C11" s="1467">
        <v>1.150899602688508E-2</v>
      </c>
      <c r="D11" s="1466">
        <v>141578.184037</v>
      </c>
      <c r="E11" s="1468">
        <v>4.6394889348267271E-2</v>
      </c>
      <c r="F11" s="1466">
        <v>80465.786984999999</v>
      </c>
      <c r="G11" s="1468">
        <v>3.3472357573561283E-2</v>
      </c>
      <c r="H11" s="1466">
        <v>10309.708342</v>
      </c>
      <c r="I11" s="1468">
        <v>3.0300252291115059E-2</v>
      </c>
    </row>
    <row r="12" spans="1:9" s="641" customFormat="1" ht="14.4" customHeight="1">
      <c r="A12" s="641" t="s">
        <v>1029</v>
      </c>
      <c r="B12" s="1469">
        <v>12382.278022</v>
      </c>
      <c r="C12" s="1470">
        <v>1.0838247154643319E-2</v>
      </c>
      <c r="D12" s="1469">
        <v>28320.137862</v>
      </c>
      <c r="E12" s="1471">
        <v>9.2804528562944969E-3</v>
      </c>
      <c r="F12" s="1469">
        <v>14824.198834999999</v>
      </c>
      <c r="G12" s="1471">
        <v>6.1666069858881721E-3</v>
      </c>
      <c r="H12" s="1469">
        <v>6728.5228770000003</v>
      </c>
      <c r="I12" s="1471">
        <v>1.9775141444989611E-2</v>
      </c>
    </row>
    <row r="13" spans="1:9" s="641" customFormat="1" ht="14.4" customHeight="1">
      <c r="A13" s="1465" t="s">
        <v>585</v>
      </c>
      <c r="B13" s="1466">
        <v>61116.345030999997</v>
      </c>
      <c r="C13" s="1472">
        <v>5.3495330298474787E-2</v>
      </c>
      <c r="D13" s="1466">
        <v>155711.51594499999</v>
      </c>
      <c r="E13" s="1473">
        <v>5.1026354107150118E-2</v>
      </c>
      <c r="F13" s="1466">
        <v>130000.381026</v>
      </c>
      <c r="G13" s="1473">
        <v>5.4077880816758211E-2</v>
      </c>
      <c r="H13" s="1466">
        <v>12519.107276999999</v>
      </c>
      <c r="I13" s="1473">
        <v>3.6793679934407061E-2</v>
      </c>
    </row>
    <row r="14" spans="1:9" s="641" customFormat="1" ht="14.4" customHeight="1" thickBot="1">
      <c r="A14" s="1474" t="s">
        <v>880</v>
      </c>
      <c r="B14" s="1475">
        <v>1142461.3081179999</v>
      </c>
      <c r="C14" s="1476">
        <v>1</v>
      </c>
      <c r="D14" s="1475">
        <v>3051590.0786879999</v>
      </c>
      <c r="E14" s="1477">
        <v>1</v>
      </c>
      <c r="F14" s="1478">
        <v>2403947.4007219998</v>
      </c>
      <c r="G14" s="1477">
        <v>1</v>
      </c>
      <c r="H14" s="1478">
        <v>340251.56764199998</v>
      </c>
      <c r="I14" s="1477">
        <v>1</v>
      </c>
    </row>
    <row r="15" spans="1:9" s="641" customFormat="1" ht="14.4" customHeight="1" thickBot="1">
      <c r="A15" s="1926" t="s">
        <v>96</v>
      </c>
      <c r="B15" s="1926"/>
      <c r="C15" s="1926"/>
      <c r="D15" s="1926"/>
      <c r="E15" s="1926"/>
      <c r="F15" s="1926"/>
      <c r="G15" s="1926"/>
      <c r="H15" s="1926"/>
      <c r="I15" s="1926"/>
    </row>
    <row r="16" spans="1:9" s="641" customFormat="1" ht="14.4" customHeight="1">
      <c r="A16" s="1465" t="s">
        <v>780</v>
      </c>
      <c r="B16" s="1466">
        <v>63817.189969999999</v>
      </c>
      <c r="C16" s="1467">
        <v>6.51097612536123E-2</v>
      </c>
      <c r="D16" s="1466">
        <v>200299.98373400001</v>
      </c>
      <c r="E16" s="1468">
        <v>7.6920428664431786E-2</v>
      </c>
      <c r="F16" s="1466">
        <v>283612.33227800002</v>
      </c>
      <c r="G16" s="1468">
        <v>0.15160508485093929</v>
      </c>
      <c r="H16" s="1466">
        <v>36292.699947000001</v>
      </c>
      <c r="I16" s="1468">
        <v>0.132496462814986</v>
      </c>
    </row>
    <row r="17" spans="1:9" s="641" customFormat="1" ht="14.4" customHeight="1">
      <c r="A17" s="641" t="s">
        <v>1538</v>
      </c>
      <c r="B17" s="1469">
        <v>541223.75294799998</v>
      </c>
      <c r="C17" s="1470">
        <v>0.55218585079966542</v>
      </c>
      <c r="D17" s="1469">
        <v>1414771.1724779999</v>
      </c>
      <c r="E17" s="1479">
        <v>0.54330910577411096</v>
      </c>
      <c r="F17" s="1469">
        <v>1128453.912156</v>
      </c>
      <c r="G17" s="1471">
        <v>0.60321548688895155</v>
      </c>
      <c r="H17" s="1469">
        <v>147953.45005700001</v>
      </c>
      <c r="I17" s="1471">
        <v>0.54014467985170178</v>
      </c>
    </row>
    <row r="18" spans="1:9" s="641" customFormat="1" ht="14.4" customHeight="1">
      <c r="A18" s="1465" t="s">
        <v>1539</v>
      </c>
      <c r="B18" s="1466">
        <v>287915.95589699998</v>
      </c>
      <c r="C18" s="1467">
        <v>0.29374748650593457</v>
      </c>
      <c r="D18" s="1466">
        <v>600014.32347800001</v>
      </c>
      <c r="E18" s="1468">
        <v>0.23042118180108709</v>
      </c>
      <c r="F18" s="1466">
        <v>228281.16167100001</v>
      </c>
      <c r="G18" s="1468">
        <v>0.1220277856291497</v>
      </c>
      <c r="H18" s="1466">
        <v>42465.414959000002</v>
      </c>
      <c r="I18" s="1468">
        <v>0.15503165325960239</v>
      </c>
    </row>
    <row r="19" spans="1:9" s="641" customFormat="1" ht="14.4" customHeight="1">
      <c r="A19" s="641" t="s">
        <v>582</v>
      </c>
      <c r="B19" s="1469">
        <v>19033.55198</v>
      </c>
      <c r="C19" s="1470">
        <v>1.9419062885855549E-2</v>
      </c>
      <c r="D19" s="1469">
        <v>22012.413186999998</v>
      </c>
      <c r="E19" s="1479">
        <v>8.4533419659744945E-3</v>
      </c>
      <c r="F19" s="1469">
        <v>40381.389770000002</v>
      </c>
      <c r="G19" s="1471">
        <v>2.1585887938324309E-2</v>
      </c>
      <c r="H19" s="1469">
        <v>18211.025629</v>
      </c>
      <c r="I19" s="1471">
        <v>6.6484347640137706E-2</v>
      </c>
    </row>
    <row r="20" spans="1:9" s="641" customFormat="1" ht="14.4" customHeight="1">
      <c r="A20" s="1465" t="s">
        <v>583</v>
      </c>
      <c r="B20" s="1466">
        <v>68157.360245000003</v>
      </c>
      <c r="C20" s="1467">
        <v>6.9537838555952275E-2</v>
      </c>
      <c r="D20" s="1466">
        <v>366891.54415600002</v>
      </c>
      <c r="E20" s="1473">
        <v>0.14089594179554771</v>
      </c>
      <c r="F20" s="1466">
        <v>190002.206103</v>
      </c>
      <c r="G20" s="1473">
        <v>0.10156575472844991</v>
      </c>
      <c r="H20" s="1466">
        <v>28991.891165000001</v>
      </c>
      <c r="I20" s="1473">
        <v>0.1058428564226198</v>
      </c>
    </row>
    <row r="21" spans="1:9" s="641" customFormat="1" ht="14.4" customHeight="1" thickBot="1">
      <c r="A21" s="1480" t="s">
        <v>1535</v>
      </c>
      <c r="B21" s="1478">
        <v>980147.81103900005</v>
      </c>
      <c r="C21" s="1481">
        <v>1</v>
      </c>
      <c r="D21" s="1478">
        <v>2603989.4370300001</v>
      </c>
      <c r="E21" s="1477">
        <v>1</v>
      </c>
      <c r="F21" s="1478">
        <v>1870731.0019110001</v>
      </c>
      <c r="G21" s="1477">
        <v>1</v>
      </c>
      <c r="H21" s="1478">
        <v>273914.48176</v>
      </c>
      <c r="I21" s="1477">
        <v>1</v>
      </c>
    </row>
    <row r="22" spans="1:9" s="641" customFormat="1" ht="14.4" customHeight="1" thickBot="1">
      <c r="A22" s="1482" t="s">
        <v>1030</v>
      </c>
      <c r="B22" s="1483">
        <v>162313.497072</v>
      </c>
      <c r="C22" s="1484"/>
      <c r="D22" s="1483">
        <v>447600.64169700001</v>
      </c>
      <c r="E22" s="1485"/>
      <c r="F22" s="1483">
        <v>533216.39881200006</v>
      </c>
      <c r="G22" s="1485"/>
      <c r="H22" s="1483">
        <v>66337.085882999992</v>
      </c>
      <c r="I22" s="1485"/>
    </row>
    <row r="23" spans="1:9" s="641" customFormat="1" ht="11.8"/>
    <row r="24" spans="1:9">
      <c r="A24" s="570" t="s">
        <v>1369</v>
      </c>
      <c r="B24" s="1506"/>
      <c r="C24" s="1506"/>
      <c r="D24" s="1506"/>
      <c r="E24" s="1506"/>
      <c r="F24" s="1506"/>
      <c r="G24" s="1506"/>
      <c r="H24" s="1506"/>
      <c r="I24" s="1506"/>
    </row>
    <row r="27" spans="1:9">
      <c r="A27" s="1654"/>
      <c r="B27" s="1654"/>
      <c r="C27" s="1654"/>
      <c r="D27" s="1654"/>
      <c r="E27" s="1654"/>
      <c r="F27" s="1654"/>
      <c r="G27" s="1654"/>
      <c r="H27" s="1654"/>
      <c r="I27" s="1654"/>
    </row>
  </sheetData>
  <mergeCells count="8">
    <mergeCell ref="A15:I15"/>
    <mergeCell ref="A6:I6"/>
    <mergeCell ref="A3:I3"/>
    <mergeCell ref="A4:I4"/>
    <mergeCell ref="B5:C5"/>
    <mergeCell ref="D5:E5"/>
    <mergeCell ref="F5:G5"/>
    <mergeCell ref="H5:I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oglio45">
    <tabColor rgb="FF92D050"/>
  </sheetPr>
  <dimension ref="A1:N30"/>
  <sheetViews>
    <sheetView showGridLines="0" zoomScaleNormal="100" workbookViewId="0">
      <selection activeCell="E22" sqref="E22"/>
    </sheetView>
  </sheetViews>
  <sheetFormatPr defaultColWidth="8.5546875" defaultRowHeight="13.1"/>
  <cols>
    <col min="1" max="2" width="8.5546875" style="613"/>
    <col min="3" max="3" width="10.5546875" style="613" customWidth="1"/>
    <col min="4" max="4" width="9.44140625" style="613" customWidth="1"/>
    <col min="5" max="5" width="9.44140625" style="613" bestFit="1" customWidth="1"/>
    <col min="6" max="6" width="8.5546875" style="613" bestFit="1" customWidth="1"/>
    <col min="7" max="7" width="12.5546875" style="613" customWidth="1"/>
    <col min="8" max="10" width="8.5546875" style="613"/>
    <col min="11" max="11" width="10.44140625" style="613" bestFit="1" customWidth="1"/>
    <col min="12" max="13" width="9.44140625" style="613" bestFit="1" customWidth="1"/>
    <col min="14" max="14" width="8.5546875" style="613" bestFit="1" customWidth="1"/>
    <col min="15" max="16384" width="8.5546875" style="613"/>
  </cols>
  <sheetData>
    <row r="1" spans="1:14" s="1014" customFormat="1" ht="14.4">
      <c r="A1" s="990" t="str">
        <f ca="1">(MID(CELL("nomefile",J2),FIND("]",CELL("nomefile",J2),1)+1,20))</f>
        <v>Tavola 5.1.2</v>
      </c>
      <c r="B1" s="1013"/>
      <c r="C1" s="1013"/>
      <c r="D1" s="1013"/>
      <c r="E1" s="1013"/>
      <c r="F1" s="1013"/>
      <c r="G1" s="1013"/>
      <c r="H1" s="1013"/>
      <c r="I1" s="1013"/>
      <c r="J1" s="1013"/>
      <c r="K1" s="1013"/>
      <c r="N1" s="1003"/>
    </row>
    <row r="3" spans="1:14" ht="13.6" customHeight="1">
      <c r="A3" s="2092" t="s">
        <v>902</v>
      </c>
      <c r="B3" s="2092"/>
      <c r="C3" s="2092"/>
      <c r="D3" s="2092"/>
      <c r="E3" s="2092"/>
      <c r="F3" s="2092"/>
      <c r="G3" s="2092"/>
      <c r="H3" s="2092"/>
      <c r="I3" s="2092"/>
      <c r="J3" s="2092"/>
      <c r="K3" s="2092"/>
      <c r="L3" s="2092"/>
      <c r="M3" s="2092"/>
    </row>
    <row r="4" spans="1:14" ht="13.75" thickBot="1">
      <c r="A4" s="2093" t="s">
        <v>2</v>
      </c>
      <c r="B4" s="2093"/>
      <c r="C4" s="2093"/>
      <c r="D4" s="2093"/>
      <c r="E4" s="2093"/>
      <c r="F4" s="2093"/>
      <c r="G4" s="2093"/>
      <c r="H4" s="2093"/>
      <c r="I4" s="2093"/>
      <c r="J4" s="2093"/>
      <c r="K4" s="2093"/>
      <c r="L4" s="2093"/>
      <c r="M4" s="2093"/>
    </row>
    <row r="5" spans="1:14" ht="13.75" thickBot="1">
      <c r="A5" s="614"/>
      <c r="B5" s="2094" t="s">
        <v>35</v>
      </c>
      <c r="C5" s="2094"/>
      <c r="D5" s="2094"/>
      <c r="E5" s="2095"/>
      <c r="F5" s="2094" t="s">
        <v>36</v>
      </c>
      <c r="G5" s="2094"/>
      <c r="H5" s="2094"/>
      <c r="I5" s="2095"/>
      <c r="J5" s="2094" t="s">
        <v>898</v>
      </c>
      <c r="K5" s="2094"/>
      <c r="L5" s="2094"/>
      <c r="M5" s="2094"/>
    </row>
    <row r="6" spans="1:14" ht="24.25" thickBot="1">
      <c r="A6" s="615"/>
      <c r="B6" s="616" t="s">
        <v>903</v>
      </c>
      <c r="C6" s="616" t="s">
        <v>904</v>
      </c>
      <c r="D6" s="616" t="s">
        <v>905</v>
      </c>
      <c r="E6" s="617" t="s">
        <v>906</v>
      </c>
      <c r="F6" s="618" t="s">
        <v>903</v>
      </c>
      <c r="G6" s="616" t="s">
        <v>904</v>
      </c>
      <c r="H6" s="616" t="s">
        <v>905</v>
      </c>
      <c r="I6" s="617" t="s">
        <v>906</v>
      </c>
      <c r="J6" s="616" t="s">
        <v>903</v>
      </c>
      <c r="K6" s="616" t="s">
        <v>904</v>
      </c>
      <c r="L6" s="616" t="s">
        <v>905</v>
      </c>
      <c r="M6" s="616" t="s">
        <v>906</v>
      </c>
    </row>
    <row r="7" spans="1:14">
      <c r="A7" s="1353">
        <v>2018</v>
      </c>
      <c r="B7" s="621">
        <v>25234.121264756963</v>
      </c>
      <c r="C7" s="621">
        <v>1196.5869657999999</v>
      </c>
      <c r="D7" s="621">
        <v>2272.1458627359293</v>
      </c>
      <c r="E7" s="622">
        <v>73.904149902557663</v>
      </c>
      <c r="F7" s="623">
        <v>5850.277320010754</v>
      </c>
      <c r="G7" s="621">
        <v>19.150046</v>
      </c>
      <c r="H7" s="621">
        <v>180.96050440000002</v>
      </c>
      <c r="I7" s="622">
        <v>144.55173448161005</v>
      </c>
      <c r="J7" s="621">
        <v>72124.447546054595</v>
      </c>
      <c r="K7" s="621">
        <v>5393.7784404248196</v>
      </c>
      <c r="L7" s="621">
        <v>8933.7996310102499</v>
      </c>
      <c r="M7" s="621">
        <v>696.26015974000006</v>
      </c>
    </row>
    <row r="8" spans="1:14">
      <c r="A8" s="1354">
        <v>2019</v>
      </c>
      <c r="B8" s="589">
        <v>31054.311955469562</v>
      </c>
      <c r="C8" s="589">
        <v>1174.4929136400001</v>
      </c>
      <c r="D8" s="589">
        <v>3353.4654010721861</v>
      </c>
      <c r="E8" s="619">
        <v>49.155909299999998</v>
      </c>
      <c r="F8" s="620">
        <v>6789.3549093774136</v>
      </c>
      <c r="G8" s="589">
        <v>19.187180999999999</v>
      </c>
      <c r="H8" s="589">
        <v>186.17062127</v>
      </c>
      <c r="I8" s="619">
        <v>122.81337702009999</v>
      </c>
      <c r="J8" s="589">
        <v>78542.485574353748</v>
      </c>
      <c r="K8" s="589">
        <v>4482.3125067000001</v>
      </c>
      <c r="L8" s="589">
        <v>9467.5804272199985</v>
      </c>
      <c r="M8" s="589">
        <v>385.44300179000004</v>
      </c>
    </row>
    <row r="9" spans="1:14">
      <c r="A9" s="1353">
        <v>2020</v>
      </c>
      <c r="B9" s="621">
        <v>32294.8512340671</v>
      </c>
      <c r="C9" s="621">
        <v>1320.2653255299999</v>
      </c>
      <c r="D9" s="621">
        <v>4589.8604263335019</v>
      </c>
      <c r="E9" s="622">
        <v>47.861343939999998</v>
      </c>
      <c r="F9" s="623">
        <v>7945.4311006403286</v>
      </c>
      <c r="G9" s="621">
        <v>19.205404000000001</v>
      </c>
      <c r="H9" s="621">
        <v>237.94485563999999</v>
      </c>
      <c r="I9" s="622">
        <v>85.93101465960001</v>
      </c>
      <c r="J9" s="621">
        <v>78853.54417444003</v>
      </c>
      <c r="K9" s="621">
        <v>4765.50245627</v>
      </c>
      <c r="L9" s="621">
        <v>9877.7716006400005</v>
      </c>
      <c r="M9" s="621">
        <v>384.52482745999998</v>
      </c>
    </row>
    <row r="10" spans="1:14">
      <c r="A10" s="1354">
        <v>2021</v>
      </c>
      <c r="B10" s="589">
        <v>34425.697966844258</v>
      </c>
      <c r="C10" s="589">
        <v>1564.1461419500001</v>
      </c>
      <c r="D10" s="589">
        <v>4736.2774950089361</v>
      </c>
      <c r="E10" s="619">
        <v>19.738005670000003</v>
      </c>
      <c r="F10" s="620">
        <v>8214.5857276867828</v>
      </c>
      <c r="G10" s="589">
        <v>19.190090999999999</v>
      </c>
      <c r="H10" s="589">
        <v>274.10759502999997</v>
      </c>
      <c r="I10" s="619">
        <v>141.63800711440001</v>
      </c>
      <c r="J10" s="589">
        <v>89977.06266600349</v>
      </c>
      <c r="K10" s="589">
        <v>4482.5511677097384</v>
      </c>
      <c r="L10" s="589">
        <v>9126.7607541148245</v>
      </c>
      <c r="M10" s="589">
        <v>115.12961634</v>
      </c>
    </row>
    <row r="11" spans="1:14">
      <c r="A11" s="1353">
        <v>2022</v>
      </c>
      <c r="B11" s="621">
        <v>32484.353985631464</v>
      </c>
      <c r="C11" s="621">
        <v>1912.929981</v>
      </c>
      <c r="D11" s="621">
        <v>4545.6965295251894</v>
      </c>
      <c r="E11" s="622">
        <v>209.76625906999999</v>
      </c>
      <c r="F11" s="623">
        <v>7759.8747374884588</v>
      </c>
      <c r="G11" s="621">
        <v>19.266876</v>
      </c>
      <c r="H11" s="621">
        <v>243.52874800999999</v>
      </c>
      <c r="I11" s="622">
        <v>144.77034280000001</v>
      </c>
      <c r="J11" s="621">
        <v>85753.993172196468</v>
      </c>
      <c r="K11" s="621">
        <v>3958.9548080840832</v>
      </c>
      <c r="L11" s="621">
        <v>7953.1866151409122</v>
      </c>
      <c r="M11" s="621">
        <v>102.76643493</v>
      </c>
    </row>
    <row r="12" spans="1:14">
      <c r="A12" s="1354">
        <v>2023</v>
      </c>
      <c r="B12" s="589">
        <v>37084.570926663691</v>
      </c>
      <c r="C12" s="589">
        <v>2079.8616130300002</v>
      </c>
      <c r="D12" s="589">
        <v>4859.0027161704857</v>
      </c>
      <c r="E12" s="619">
        <v>49.259867299999996</v>
      </c>
      <c r="F12" s="620">
        <v>7983.0720702029103</v>
      </c>
      <c r="G12" s="589">
        <v>19.295722000000001</v>
      </c>
      <c r="H12" s="589">
        <v>207.19135950117595</v>
      </c>
      <c r="I12" s="619">
        <v>114.63983399</v>
      </c>
      <c r="J12" s="589">
        <v>88355.15854043013</v>
      </c>
      <c r="K12" s="589">
        <v>3637.1194168196203</v>
      </c>
      <c r="L12" s="589">
        <v>8199.3642591026801</v>
      </c>
      <c r="M12" s="589">
        <v>40.414004409999997</v>
      </c>
    </row>
    <row r="13" spans="1:14">
      <c r="A13" s="1353">
        <v>2024</v>
      </c>
      <c r="B13" s="621">
        <v>37694.804431676966</v>
      </c>
      <c r="C13" s="621">
        <v>1372.0612154200001</v>
      </c>
      <c r="D13" s="621">
        <v>4775.2172021807037</v>
      </c>
      <c r="E13" s="622">
        <v>79.267491640000003</v>
      </c>
      <c r="F13" s="623">
        <v>8917.9798064963252</v>
      </c>
      <c r="G13" s="621">
        <v>19.201605000000001</v>
      </c>
      <c r="H13" s="621">
        <v>218.62193611836619</v>
      </c>
      <c r="I13" s="622">
        <v>72.067934899999997</v>
      </c>
      <c r="J13" s="621">
        <v>90510.178517990367</v>
      </c>
      <c r="K13" s="621">
        <v>2911.00120956</v>
      </c>
      <c r="L13" s="621">
        <v>9860.9351271199994</v>
      </c>
      <c r="M13" s="621">
        <v>80.244885230000008</v>
      </c>
    </row>
    <row r="14" spans="1:14" customFormat="1" ht="15.05">
      <c r="A14" s="1620">
        <v>2025</v>
      </c>
      <c r="B14" s="1621">
        <v>38181</v>
      </c>
      <c r="C14" s="1621">
        <v>1335</v>
      </c>
      <c r="D14" s="1621">
        <v>4830</v>
      </c>
      <c r="E14" s="1622">
        <v>19</v>
      </c>
      <c r="F14" s="1623">
        <v>10119</v>
      </c>
      <c r="G14" s="1621">
        <v>19</v>
      </c>
      <c r="H14" s="1621">
        <v>226</v>
      </c>
      <c r="I14" s="1622">
        <v>54</v>
      </c>
      <c r="J14" s="1621">
        <v>102263</v>
      </c>
      <c r="K14" s="1621">
        <v>1379</v>
      </c>
      <c r="L14" s="1621">
        <v>10799</v>
      </c>
      <c r="M14" s="1621">
        <v>15</v>
      </c>
    </row>
    <row r="21" spans="2:13">
      <c r="B21" s="1352"/>
      <c r="C21" s="1352"/>
      <c r="D21" s="1352"/>
      <c r="E21" s="1352"/>
      <c r="F21" s="1352"/>
      <c r="G21" s="1352"/>
      <c r="H21" s="1352"/>
      <c r="I21" s="1352"/>
      <c r="J21" s="1352"/>
      <c r="K21" s="1352"/>
      <c r="L21" s="1352"/>
      <c r="M21" s="1352"/>
    </row>
    <row r="22" spans="2:13">
      <c r="B22" s="1352"/>
      <c r="C22" s="1352"/>
      <c r="D22" s="1352"/>
      <c r="E22" s="1352"/>
      <c r="F22" s="1352"/>
      <c r="G22" s="1352"/>
      <c r="H22" s="1352"/>
      <c r="I22" s="1352"/>
      <c r="J22" s="1352"/>
      <c r="K22" s="1352"/>
      <c r="L22" s="1352"/>
      <c r="M22" s="1352"/>
    </row>
    <row r="23" spans="2:13">
      <c r="B23" s="1352"/>
      <c r="C23" s="1352"/>
      <c r="D23" s="1352"/>
      <c r="E23" s="1352"/>
      <c r="F23" s="1352"/>
      <c r="G23" s="1352"/>
      <c r="H23" s="1352"/>
      <c r="I23" s="1352"/>
      <c r="J23" s="1352"/>
      <c r="K23" s="1352"/>
      <c r="L23" s="1352"/>
      <c r="M23" s="1352"/>
    </row>
    <row r="24" spans="2:13">
      <c r="B24" s="1352"/>
      <c r="C24" s="1352"/>
      <c r="D24" s="1352"/>
      <c r="E24" s="1352"/>
      <c r="F24" s="1352"/>
      <c r="G24" s="1352"/>
      <c r="H24" s="1352"/>
      <c r="I24" s="1352"/>
      <c r="J24" s="1352"/>
      <c r="K24" s="1352"/>
      <c r="L24" s="1352"/>
      <c r="M24" s="1352"/>
    </row>
    <row r="25" spans="2:13">
      <c r="B25" s="1352"/>
      <c r="C25" s="1352"/>
      <c r="D25" s="1352"/>
      <c r="E25" s="1352"/>
      <c r="F25" s="1352"/>
      <c r="G25" s="1352"/>
      <c r="H25" s="1352"/>
      <c r="I25" s="1352"/>
      <c r="J25" s="1352"/>
      <c r="K25" s="1352"/>
      <c r="L25" s="1352"/>
      <c r="M25" s="1352"/>
    </row>
    <row r="26" spans="2:13">
      <c r="B26" s="1352"/>
      <c r="C26" s="1352"/>
      <c r="D26" s="1352"/>
      <c r="E26" s="1352"/>
      <c r="F26" s="1352"/>
      <c r="G26" s="1352"/>
      <c r="H26" s="1352"/>
      <c r="I26" s="1352"/>
      <c r="J26" s="1352"/>
      <c r="K26" s="1352"/>
      <c r="L26" s="1352"/>
      <c r="M26" s="1352"/>
    </row>
    <row r="27" spans="2:13">
      <c r="B27" s="1352"/>
      <c r="C27" s="1352"/>
      <c r="D27" s="1352"/>
      <c r="E27" s="1352"/>
      <c r="F27" s="1352"/>
      <c r="G27" s="1352"/>
      <c r="H27" s="1352"/>
      <c r="I27" s="1352"/>
      <c r="J27" s="1352"/>
      <c r="K27" s="1352"/>
      <c r="L27" s="1352"/>
      <c r="M27" s="1352"/>
    </row>
    <row r="28" spans="2:13">
      <c r="B28" s="1352"/>
      <c r="C28" s="1352"/>
      <c r="D28" s="1352"/>
      <c r="E28" s="1352"/>
      <c r="F28" s="1352"/>
      <c r="G28" s="1352"/>
      <c r="H28" s="1352"/>
      <c r="I28" s="1352"/>
      <c r="J28" s="1352"/>
      <c r="K28" s="1352"/>
      <c r="L28" s="1352"/>
      <c r="M28" s="1352"/>
    </row>
    <row r="29" spans="2:13">
      <c r="B29" s="1352"/>
      <c r="C29" s="1352"/>
      <c r="D29" s="1352"/>
      <c r="E29" s="1352"/>
      <c r="F29" s="1352"/>
      <c r="G29" s="1352"/>
      <c r="H29" s="1352"/>
      <c r="I29" s="1352"/>
      <c r="J29" s="1352"/>
      <c r="K29" s="1352"/>
      <c r="L29" s="1352"/>
      <c r="M29" s="1352"/>
    </row>
    <row r="30" spans="2:13">
      <c r="B30" s="1352"/>
      <c r="C30" s="1352"/>
      <c r="D30" s="1352"/>
      <c r="E30" s="1352"/>
      <c r="F30" s="1352"/>
      <c r="G30" s="1352"/>
      <c r="H30" s="1352"/>
      <c r="I30" s="1352"/>
      <c r="J30" s="1352"/>
      <c r="K30" s="1352"/>
      <c r="L30" s="1352"/>
      <c r="M30" s="1352"/>
    </row>
  </sheetData>
  <mergeCells count="5">
    <mergeCell ref="A3:M3"/>
    <mergeCell ref="A4:M4"/>
    <mergeCell ref="B5:E5"/>
    <mergeCell ref="F5:I5"/>
    <mergeCell ref="J5:M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Foglio46">
    <tabColor rgb="FF92D050"/>
  </sheetPr>
  <dimension ref="A1:K11"/>
  <sheetViews>
    <sheetView showGridLines="0" zoomScaleNormal="100" workbookViewId="0">
      <selection activeCell="E22" sqref="E22"/>
    </sheetView>
  </sheetViews>
  <sheetFormatPr defaultColWidth="8.88671875" defaultRowHeight="15.05"/>
  <cols>
    <col min="1" max="1" width="18.5546875" style="843" bestFit="1" customWidth="1"/>
    <col min="2" max="2" width="9.109375" style="843" customWidth="1"/>
    <col min="3" max="6" width="8.88671875" style="843"/>
    <col min="7" max="8" width="9.44140625" style="843" customWidth="1"/>
    <col min="9" max="11" width="9" style="843" bestFit="1" customWidth="1"/>
    <col min="12" max="17" width="5.5546875" style="843" bestFit="1" customWidth="1"/>
    <col min="18" max="16384" width="8.88671875" style="843"/>
  </cols>
  <sheetData>
    <row r="1" spans="1:11" s="1001" customFormat="1">
      <c r="A1" s="990" t="str">
        <f ca="1">(MID(CELL("nomefile",J2),FIND("]",CELL("nomefile",J2),1)+1,20))</f>
        <v>Tavola 5.1.3</v>
      </c>
      <c r="J1" s="997"/>
      <c r="K1" s="1565"/>
    </row>
    <row r="3" spans="1:11" ht="14.9" customHeight="1">
      <c r="A3" s="2059" t="s">
        <v>971</v>
      </c>
      <c r="B3" s="2059"/>
      <c r="C3" s="2059"/>
      <c r="D3" s="2059"/>
      <c r="E3" s="2059"/>
      <c r="F3" s="2059"/>
      <c r="G3" s="2096"/>
      <c r="H3" s="2096"/>
      <c r="I3" s="2096"/>
    </row>
    <row r="4" spans="1:11" ht="15.75" thickBot="1">
      <c r="A4" s="2097" t="s">
        <v>972</v>
      </c>
      <c r="B4" s="2097"/>
      <c r="C4" s="2097"/>
      <c r="D4" s="2097"/>
      <c r="E4" s="2097"/>
      <c r="F4" s="2097"/>
      <c r="G4" s="2097"/>
      <c r="H4" s="2097"/>
      <c r="I4" s="2097"/>
    </row>
    <row r="5" spans="1:11" ht="14.9" customHeight="1">
      <c r="A5" s="730"/>
      <c r="B5" s="2098" t="s">
        <v>35</v>
      </c>
      <c r="C5" s="2098"/>
      <c r="D5" s="2098" t="s">
        <v>32</v>
      </c>
      <c r="E5" s="2098"/>
      <c r="F5" s="2098" t="s">
        <v>898</v>
      </c>
      <c r="G5" s="2098"/>
      <c r="H5" s="2099" t="s">
        <v>973</v>
      </c>
      <c r="I5" s="2099"/>
    </row>
    <row r="6" spans="1:11" ht="15.75" thickBot="1">
      <c r="A6" s="722"/>
      <c r="B6" s="731">
        <v>2024</v>
      </c>
      <c r="C6" s="731">
        <v>2025</v>
      </c>
      <c r="D6" s="731">
        <v>2024</v>
      </c>
      <c r="E6" s="731">
        <v>2025</v>
      </c>
      <c r="F6" s="731">
        <v>2024</v>
      </c>
      <c r="G6" s="731">
        <v>2025</v>
      </c>
      <c r="H6" s="731">
        <v>2024</v>
      </c>
      <c r="I6" s="731">
        <v>2025</v>
      </c>
    </row>
    <row r="7" spans="1:11">
      <c r="A7" s="732" t="s">
        <v>974</v>
      </c>
      <c r="B7" s="1566">
        <v>273.39999999999998</v>
      </c>
      <c r="C7" s="1566">
        <v>286.5</v>
      </c>
      <c r="D7" s="1566">
        <v>209</v>
      </c>
      <c r="E7" s="1566">
        <v>223.3</v>
      </c>
      <c r="F7" s="1566"/>
      <c r="G7" s="1566"/>
      <c r="H7" s="1566">
        <v>263</v>
      </c>
      <c r="I7" s="1566">
        <v>277.10000000000002</v>
      </c>
    </row>
    <row r="8" spans="1:11">
      <c r="A8" s="733" t="s">
        <v>975</v>
      </c>
      <c r="B8" s="1567"/>
      <c r="C8" s="1567"/>
      <c r="D8" s="1568">
        <v>278.2</v>
      </c>
      <c r="E8" s="1568">
        <v>282.89999999999998</v>
      </c>
      <c r="F8" s="1568">
        <v>226.5</v>
      </c>
      <c r="G8" s="1568">
        <v>250.3</v>
      </c>
      <c r="H8" s="1568">
        <v>247.4</v>
      </c>
      <c r="I8" s="1568">
        <v>266.8</v>
      </c>
    </row>
    <row r="9" spans="1:11" ht="15.75" thickBot="1">
      <c r="A9" s="732" t="s">
        <v>976</v>
      </c>
      <c r="B9" s="1566">
        <v>177.6</v>
      </c>
      <c r="C9" s="1566">
        <v>216.6</v>
      </c>
      <c r="D9" s="1566">
        <v>204.1</v>
      </c>
      <c r="E9" s="1566">
        <v>209.8</v>
      </c>
      <c r="F9" s="1566">
        <v>263.8</v>
      </c>
      <c r="G9" s="1566">
        <v>274</v>
      </c>
      <c r="H9" s="1566">
        <v>258.5</v>
      </c>
      <c r="I9" s="1566">
        <v>272</v>
      </c>
    </row>
    <row r="10" spans="1:11" ht="15.75" thickBot="1">
      <c r="A10" s="1569" t="s">
        <v>973</v>
      </c>
      <c r="B10" s="1570">
        <v>260.5</v>
      </c>
      <c r="C10" s="1570">
        <v>281.3</v>
      </c>
      <c r="D10" s="1570">
        <v>225.8</v>
      </c>
      <c r="E10" s="1570">
        <v>242.8</v>
      </c>
      <c r="F10" s="1570">
        <v>262.39999999999998</v>
      </c>
      <c r="G10" s="1570">
        <v>273.2</v>
      </c>
      <c r="H10" s="1570">
        <v>259.39999999999998</v>
      </c>
      <c r="I10" s="1570">
        <v>273.10000000000002</v>
      </c>
    </row>
    <row r="11" spans="1:11">
      <c r="C11" s="1571"/>
      <c r="E11" s="1571"/>
      <c r="G11" s="1571"/>
      <c r="I11" s="1571"/>
      <c r="J11" s="1571"/>
      <c r="K11" s="1572"/>
    </row>
  </sheetData>
  <mergeCells count="6">
    <mergeCell ref="A3:I3"/>
    <mergeCell ref="A4:I4"/>
    <mergeCell ref="B5:C5"/>
    <mergeCell ref="D5:E5"/>
    <mergeCell ref="F5:G5"/>
    <mergeCell ref="H5:I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Foglio47">
    <tabColor rgb="FF92D050"/>
  </sheetPr>
  <dimension ref="A1:F16"/>
  <sheetViews>
    <sheetView showGridLines="0" zoomScaleNormal="100" workbookViewId="0">
      <selection activeCell="E22" sqref="E22"/>
    </sheetView>
  </sheetViews>
  <sheetFormatPr defaultRowHeight="15.05"/>
  <cols>
    <col min="1" max="1" width="35.44140625" customWidth="1"/>
    <col min="2" max="3" width="10.5546875" customWidth="1"/>
  </cols>
  <sheetData>
    <row r="1" spans="1:6" s="996" customFormat="1">
      <c r="A1" s="990" t="str">
        <f ca="1">(MID(CELL("nomefile",E2),FIND("]",CELL("nomefile",E2),1)+1,20))</f>
        <v>Tavola 5.1.4</v>
      </c>
      <c r="B1" s="995"/>
      <c r="C1" s="992"/>
      <c r="D1" s="1007"/>
      <c r="E1" s="995"/>
      <c r="F1" s="995"/>
    </row>
    <row r="2" spans="1:6">
      <c r="C2" s="981"/>
      <c r="D2" s="33"/>
    </row>
    <row r="3" spans="1:6">
      <c r="A3" s="1940" t="s">
        <v>1013</v>
      </c>
      <c r="B3" s="1940"/>
      <c r="C3" s="1940"/>
    </row>
    <row r="4" spans="1:6" ht="15.75" thickBot="1">
      <c r="A4" s="2100" t="s">
        <v>1014</v>
      </c>
      <c r="B4" s="2100"/>
      <c r="C4" s="2100"/>
    </row>
    <row r="5" spans="1:6" ht="15.75" thickBot="1">
      <c r="A5" s="760"/>
      <c r="B5" s="1179">
        <v>2024</v>
      </c>
      <c r="C5" s="1179" t="s">
        <v>1685</v>
      </c>
    </row>
    <row r="6" spans="1:6">
      <c r="A6" s="761" t="s">
        <v>1015</v>
      </c>
      <c r="B6" s="1180">
        <v>148146</v>
      </c>
      <c r="C6" s="1180">
        <v>162153</v>
      </c>
      <c r="E6" s="235"/>
    </row>
    <row r="7" spans="1:6">
      <c r="A7" s="8" t="s">
        <v>1016</v>
      </c>
      <c r="B7" s="1181">
        <v>1346</v>
      </c>
      <c r="C7" s="1181">
        <v>1732</v>
      </c>
      <c r="E7" s="235"/>
    </row>
    <row r="8" spans="1:6">
      <c r="A8" s="13" t="s">
        <v>1017</v>
      </c>
      <c r="B8" s="1182">
        <v>9355</v>
      </c>
      <c r="C8" s="1182">
        <v>9677</v>
      </c>
      <c r="E8" s="235"/>
    </row>
    <row r="9" spans="1:6">
      <c r="A9" s="8" t="s">
        <v>1018</v>
      </c>
      <c r="B9" s="1181">
        <v>32253</v>
      </c>
      <c r="C9" s="1181">
        <v>31979</v>
      </c>
      <c r="E9" s="235"/>
    </row>
    <row r="10" spans="1:6" ht="35.35">
      <c r="A10" s="13" t="s">
        <v>1019</v>
      </c>
      <c r="B10" s="1182">
        <v>71</v>
      </c>
      <c r="C10" s="1182">
        <v>134</v>
      </c>
      <c r="E10" s="235"/>
    </row>
    <row r="11" spans="1:6" ht="15.75" thickBot="1">
      <c r="A11" s="762" t="s">
        <v>1020</v>
      </c>
      <c r="B11" s="1183">
        <v>105121</v>
      </c>
      <c r="C11" s="1183">
        <v>118631</v>
      </c>
      <c r="E11" s="235"/>
    </row>
    <row r="12" spans="1:6" ht="23.6">
      <c r="A12" s="13" t="s">
        <v>1021</v>
      </c>
      <c r="B12" s="227">
        <v>17442</v>
      </c>
      <c r="C12" s="227">
        <v>18477</v>
      </c>
      <c r="E12" s="235"/>
    </row>
    <row r="13" spans="1:6" ht="23.6">
      <c r="A13" s="8" t="s">
        <v>1022</v>
      </c>
      <c r="B13" s="1184">
        <v>1380</v>
      </c>
      <c r="C13" s="1184">
        <v>1747</v>
      </c>
      <c r="E13" s="235"/>
    </row>
    <row r="14" spans="1:6" ht="24.25" thickBot="1">
      <c r="A14" s="101" t="s">
        <v>1023</v>
      </c>
      <c r="B14" s="1185">
        <v>18823</v>
      </c>
      <c r="C14" s="1185">
        <v>20224</v>
      </c>
      <c r="E14" s="235"/>
    </row>
    <row r="15" spans="1:6">
      <c r="A15" s="763" t="s">
        <v>1024</v>
      </c>
      <c r="B15" s="1186">
        <v>74.3</v>
      </c>
      <c r="C15" s="1186">
        <v>77.400000000000006</v>
      </c>
      <c r="E15" s="235"/>
    </row>
    <row r="16" spans="1:6" ht="15.75" thickBot="1">
      <c r="A16" s="764" t="s">
        <v>1025</v>
      </c>
      <c r="B16" s="1187">
        <v>17.899999999999999</v>
      </c>
      <c r="C16" s="1187">
        <v>17</v>
      </c>
      <c r="E16" s="235"/>
    </row>
  </sheetData>
  <mergeCells count="2">
    <mergeCell ref="A3:C3"/>
    <mergeCell ref="A4:C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Foglio48">
    <tabColor rgb="FF92D050"/>
  </sheetPr>
  <dimension ref="A1:K20"/>
  <sheetViews>
    <sheetView showGridLines="0" zoomScaleNormal="100" workbookViewId="0">
      <selection activeCell="E22" sqref="E22"/>
    </sheetView>
  </sheetViews>
  <sheetFormatPr defaultColWidth="8.5546875" defaultRowHeight="11.8"/>
  <cols>
    <col min="1" max="1" width="36.5546875" style="624" bestFit="1" customWidth="1"/>
    <col min="2" max="5" width="10.5546875" style="624" customWidth="1"/>
    <col min="6" max="6" width="13" style="624" customWidth="1"/>
    <col min="7" max="7" width="17.33203125" style="624" bestFit="1" customWidth="1"/>
    <col min="8" max="8" width="8.5546875" style="624"/>
    <col min="9" max="9" width="13.33203125" style="624" bestFit="1" customWidth="1"/>
    <col min="10" max="16384" width="8.5546875" style="624"/>
  </cols>
  <sheetData>
    <row r="1" spans="1:11" s="1012" customFormat="1" ht="14.4">
      <c r="A1" s="990" t="str">
        <f ca="1">(MID(CELL("nomefile",J2),FIND("]",CELL("nomefile",J2),1)+1,20))</f>
        <v>Tavola 5.2.1</v>
      </c>
      <c r="B1" s="1011"/>
      <c r="C1" s="1011"/>
      <c r="D1" s="1011"/>
      <c r="E1" s="1011"/>
      <c r="F1" s="992"/>
      <c r="G1" s="1011"/>
      <c r="H1" s="1011"/>
      <c r="I1" s="1011"/>
      <c r="J1" s="1011"/>
      <c r="K1" s="1011"/>
    </row>
    <row r="3" spans="1:11" ht="15.05" customHeight="1">
      <c r="A3" s="2101" t="s">
        <v>1153</v>
      </c>
      <c r="B3" s="2101"/>
      <c r="C3" s="2101"/>
      <c r="D3" s="2101"/>
      <c r="E3" s="2101"/>
    </row>
    <row r="4" spans="1:11" ht="12.45" thickBot="1">
      <c r="A4" s="2102" t="s">
        <v>77</v>
      </c>
      <c r="B4" s="2102"/>
      <c r="C4" s="2102"/>
      <c r="D4" s="2102"/>
      <c r="E4" s="2103"/>
    </row>
    <row r="5" spans="1:11" ht="29.8" customHeight="1" thickBot="1">
      <c r="A5" s="625"/>
      <c r="B5" s="1624" t="s">
        <v>1726</v>
      </c>
      <c r="C5" s="627" t="s">
        <v>1685</v>
      </c>
      <c r="D5" s="628" t="s">
        <v>1390</v>
      </c>
      <c r="E5" s="629" t="s">
        <v>1727</v>
      </c>
    </row>
    <row r="6" spans="1:11" ht="15.05">
      <c r="A6" s="630" t="s">
        <v>915</v>
      </c>
      <c r="B6" s="1625">
        <v>22596</v>
      </c>
      <c r="C6" s="910">
        <v>25262</v>
      </c>
      <c r="D6" s="737">
        <v>54.6</v>
      </c>
      <c r="E6" s="737">
        <v>56.1</v>
      </c>
      <c r="F6" s="1689"/>
      <c r="G6" s="1670"/>
      <c r="H6" s="1506"/>
      <c r="I6" s="1687"/>
      <c r="J6" s="1688"/>
    </row>
    <row r="7" spans="1:11" ht="15.05">
      <c r="A7" s="631" t="s">
        <v>916</v>
      </c>
      <c r="B7" s="1626">
        <v>23797</v>
      </c>
      <c r="C7" s="912">
        <v>25775</v>
      </c>
      <c r="D7" s="738">
        <v>57.5</v>
      </c>
      <c r="E7" s="738">
        <v>57.2</v>
      </c>
      <c r="F7" s="1689"/>
      <c r="G7" s="1670"/>
      <c r="H7" s="1506"/>
      <c r="I7" s="1687"/>
      <c r="J7" s="1688"/>
    </row>
    <row r="8" spans="1:11" ht="15.05">
      <c r="A8" s="632" t="s">
        <v>917</v>
      </c>
      <c r="B8" s="1625">
        <v>1233</v>
      </c>
      <c r="C8" s="910">
        <v>1329</v>
      </c>
      <c r="D8" s="737">
        <v>3</v>
      </c>
      <c r="E8" s="737">
        <v>2.9</v>
      </c>
      <c r="F8" s="1689"/>
      <c r="G8" s="1670"/>
      <c r="H8" s="1506"/>
      <c r="I8" s="1687"/>
      <c r="J8" s="1688"/>
    </row>
    <row r="9" spans="1:11" ht="15.05">
      <c r="A9" s="631" t="s">
        <v>918</v>
      </c>
      <c r="B9" s="1626">
        <v>3607</v>
      </c>
      <c r="C9" s="912">
        <v>3669</v>
      </c>
      <c r="D9" s="738">
        <v>8.6999999999999993</v>
      </c>
      <c r="E9" s="738">
        <v>8.1</v>
      </c>
      <c r="F9" s="1689"/>
      <c r="G9" s="1670"/>
      <c r="H9" s="1506"/>
      <c r="I9" s="1687"/>
      <c r="J9" s="1688"/>
    </row>
    <row r="10" spans="1:11" ht="15.05">
      <c r="A10" s="632" t="s">
        <v>919</v>
      </c>
      <c r="B10" s="1625">
        <v>1975</v>
      </c>
      <c r="C10" s="910">
        <v>1818</v>
      </c>
      <c r="D10" s="737">
        <v>4.8</v>
      </c>
      <c r="E10" s="737">
        <v>4</v>
      </c>
      <c r="F10" s="1689"/>
      <c r="G10" s="1670"/>
      <c r="H10" s="1506"/>
      <c r="I10" s="1687"/>
      <c r="J10" s="1688"/>
    </row>
    <row r="11" spans="1:11" ht="15.75" thickBot="1">
      <c r="A11" s="631" t="s">
        <v>913</v>
      </c>
      <c r="B11" s="1627">
        <v>-11844</v>
      </c>
      <c r="C11" s="1500">
        <v>-12592</v>
      </c>
      <c r="D11" s="1501">
        <v>-28.6</v>
      </c>
      <c r="E11" s="1501">
        <v>-27.9</v>
      </c>
      <c r="F11" s="1689"/>
      <c r="G11" s="1670"/>
      <c r="H11" s="1506"/>
      <c r="I11" s="1687"/>
      <c r="J11" s="1688"/>
    </row>
    <row r="12" spans="1:11" ht="15.75" thickBot="1">
      <c r="A12" s="633" t="s">
        <v>920</v>
      </c>
      <c r="B12" s="1628">
        <v>41363</v>
      </c>
      <c r="C12" s="913">
        <v>45063</v>
      </c>
      <c r="D12" s="1502">
        <v>100</v>
      </c>
      <c r="E12" s="1502">
        <v>100</v>
      </c>
      <c r="F12" s="1689"/>
      <c r="G12" s="1670"/>
      <c r="H12" s="1506"/>
      <c r="I12" s="1687"/>
      <c r="J12" s="1688"/>
    </row>
    <row r="13" spans="1:11">
      <c r="B13" s="634"/>
    </row>
    <row r="14" spans="1:11">
      <c r="A14" s="624" t="s">
        <v>1154</v>
      </c>
    </row>
    <row r="20" spans="1:5" ht="15.05">
      <c r="A20"/>
      <c r="B20"/>
      <c r="C20"/>
      <c r="D20"/>
      <c r="E20"/>
    </row>
  </sheetData>
  <mergeCells count="2">
    <mergeCell ref="A3:E3"/>
    <mergeCell ref="A4:E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Foglio49">
    <tabColor rgb="FF92D050"/>
  </sheetPr>
  <dimension ref="A1:K15"/>
  <sheetViews>
    <sheetView showGridLines="0" zoomScaleNormal="100" workbookViewId="0">
      <selection activeCell="E22" sqref="E22"/>
    </sheetView>
  </sheetViews>
  <sheetFormatPr defaultColWidth="8.5546875" defaultRowHeight="11.8"/>
  <cols>
    <col min="1" max="1" width="36.5546875" style="624" bestFit="1" customWidth="1"/>
    <col min="2" max="5" width="11.5546875" style="624" customWidth="1"/>
    <col min="6" max="6" width="6.5546875" style="624" bestFit="1" customWidth="1"/>
    <col min="7" max="16384" width="8.5546875" style="624"/>
  </cols>
  <sheetData>
    <row r="1" spans="1:11" s="1012" customFormat="1" ht="14.4">
      <c r="A1" s="990" t="str">
        <f ca="1">(MID(CELL("nomefile",J2),FIND("]",CELL("nomefile",J2),1)+1,20))</f>
        <v>Tavola 5.2.2</v>
      </c>
      <c r="B1" s="1011"/>
      <c r="C1" s="1011"/>
      <c r="D1" s="1011"/>
      <c r="E1" s="1011"/>
      <c r="F1" s="992"/>
      <c r="G1" s="1011"/>
      <c r="H1" s="1011"/>
      <c r="I1" s="1011"/>
      <c r="J1" s="1011"/>
      <c r="K1" s="1011"/>
    </row>
    <row r="3" spans="1:11">
      <c r="A3" s="2101" t="s">
        <v>1155</v>
      </c>
      <c r="B3" s="2101"/>
      <c r="C3" s="2101"/>
      <c r="D3" s="2101"/>
      <c r="E3" s="2101"/>
    </row>
    <row r="4" spans="1:11" ht="12.45" thickBot="1">
      <c r="A4" s="2102" t="s">
        <v>77</v>
      </c>
      <c r="B4" s="2102"/>
      <c r="C4" s="2102"/>
      <c r="D4" s="2102"/>
      <c r="E4" s="2103"/>
    </row>
    <row r="5" spans="1:11" ht="16.55" customHeight="1" thickBot="1">
      <c r="A5" s="625"/>
      <c r="B5" s="626">
        <v>2024</v>
      </c>
      <c r="C5" s="627">
        <v>2025</v>
      </c>
      <c r="D5" s="628" t="s">
        <v>1390</v>
      </c>
      <c r="E5" s="629" t="s">
        <v>1727</v>
      </c>
    </row>
    <row r="6" spans="1:11" ht="15.05">
      <c r="A6" s="630" t="s">
        <v>907</v>
      </c>
      <c r="B6" s="1625">
        <v>1666</v>
      </c>
      <c r="C6" s="1629">
        <v>1727</v>
      </c>
      <c r="D6" s="1630">
        <v>7.1</v>
      </c>
      <c r="E6" s="1630">
        <v>6.7</v>
      </c>
      <c r="F6" s="1689"/>
      <c r="G6" s="1670"/>
      <c r="H6" s="1686"/>
      <c r="I6" s="1688"/>
    </row>
    <row r="7" spans="1:11" ht="15.05">
      <c r="A7" s="631" t="s">
        <v>908</v>
      </c>
      <c r="B7" s="1626">
        <v>185</v>
      </c>
      <c r="C7" s="1631">
        <v>139</v>
      </c>
      <c r="D7" s="1632">
        <v>0.8</v>
      </c>
      <c r="E7" s="1632">
        <v>0.5</v>
      </c>
      <c r="F7" s="1689"/>
      <c r="G7" s="1670"/>
      <c r="H7" s="1686"/>
      <c r="I7" s="1688"/>
    </row>
    <row r="8" spans="1:11" ht="15.05">
      <c r="A8" s="632" t="s">
        <v>909</v>
      </c>
      <c r="B8" s="1625">
        <v>9</v>
      </c>
      <c r="C8" s="1629">
        <v>7</v>
      </c>
      <c r="D8" s="1630">
        <v>0</v>
      </c>
      <c r="E8" s="1630">
        <v>0</v>
      </c>
      <c r="F8" s="1689"/>
      <c r="G8" s="1670"/>
      <c r="H8" s="1686"/>
      <c r="I8" s="1688"/>
    </row>
    <row r="9" spans="1:11" ht="15.05">
      <c r="A9" s="631" t="s">
        <v>910</v>
      </c>
      <c r="B9" s="1626">
        <v>22586</v>
      </c>
      <c r="C9" s="1631">
        <v>24513</v>
      </c>
      <c r="D9" s="1632">
        <v>96.1</v>
      </c>
      <c r="E9" s="1632">
        <v>95.1</v>
      </c>
      <c r="F9" s="1689"/>
      <c r="G9" s="1670"/>
      <c r="H9" s="1686"/>
      <c r="I9" s="1688"/>
    </row>
    <row r="10" spans="1:11" ht="15.05">
      <c r="A10" s="632" t="s">
        <v>911</v>
      </c>
      <c r="B10" s="1625">
        <v>1131</v>
      </c>
      <c r="C10" s="1629">
        <v>1170</v>
      </c>
      <c r="D10" s="1630">
        <v>4.8</v>
      </c>
      <c r="E10" s="1630">
        <v>4.5</v>
      </c>
      <c r="F10" s="1689"/>
      <c r="G10" s="1670"/>
      <c r="H10" s="1686"/>
      <c r="I10" s="1688"/>
    </row>
    <row r="11" spans="1:11" ht="15.05">
      <c r="A11" s="631" t="s">
        <v>912</v>
      </c>
      <c r="B11" s="1626">
        <v>414</v>
      </c>
      <c r="C11" s="1631">
        <v>451</v>
      </c>
      <c r="D11" s="1632">
        <v>1.8</v>
      </c>
      <c r="E11" s="1632">
        <v>1.7</v>
      </c>
      <c r="F11" s="1689"/>
      <c r="G11" s="1670"/>
      <c r="H11" s="1686"/>
      <c r="I11" s="1688"/>
    </row>
    <row r="12" spans="1:11" ht="15.75" thickBot="1">
      <c r="A12" s="632" t="s">
        <v>913</v>
      </c>
      <c r="B12" s="1633">
        <v>-2491</v>
      </c>
      <c r="C12" s="1634">
        <v>-2571</v>
      </c>
      <c r="D12" s="1635">
        <v>-10.6</v>
      </c>
      <c r="E12" s="1635">
        <v>-10</v>
      </c>
      <c r="F12" s="1689"/>
      <c r="G12" s="1670"/>
      <c r="H12" s="1686"/>
      <c r="I12" s="1688"/>
    </row>
    <row r="13" spans="1:11" s="595" customFormat="1" ht="15.75" thickBot="1">
      <c r="A13" s="1188" t="s">
        <v>914</v>
      </c>
      <c r="B13" s="1636">
        <v>23500</v>
      </c>
      <c r="C13" s="1637">
        <v>25775</v>
      </c>
      <c r="D13" s="1638">
        <v>100</v>
      </c>
      <c r="E13" s="1638">
        <v>100</v>
      </c>
      <c r="F13" s="1689"/>
      <c r="G13" s="1670"/>
      <c r="H13" s="1686"/>
      <c r="I13" s="1688"/>
    </row>
    <row r="15" spans="1:11">
      <c r="A15" s="624" t="s">
        <v>1154</v>
      </c>
    </row>
  </sheetData>
  <mergeCells count="2">
    <mergeCell ref="A3:E3"/>
    <mergeCell ref="A4:E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Foglio50">
    <tabColor rgb="FF92D050"/>
  </sheetPr>
  <dimension ref="A1:G8"/>
  <sheetViews>
    <sheetView showGridLines="0" zoomScaleNormal="100" workbookViewId="0">
      <selection activeCell="E22" sqref="E22"/>
    </sheetView>
  </sheetViews>
  <sheetFormatPr defaultColWidth="9.44140625" defaultRowHeight="15.05"/>
  <cols>
    <col min="1" max="1" width="20.44140625" style="720" customWidth="1"/>
    <col min="2" max="6" width="14.44140625" style="720" bestFit="1" customWidth="1"/>
    <col min="7" max="7" width="9.5546875" style="720" bestFit="1" customWidth="1"/>
    <col min="8" max="16384" width="9.44140625" style="720"/>
  </cols>
  <sheetData>
    <row r="1" spans="1:7" s="1008" customFormat="1">
      <c r="A1" s="990" t="str">
        <f ca="1">(MID(CELL("nomefile",J2),FIND("]",CELL("nomefile",J2),1)+1,20))</f>
        <v>Tavola 5.2.3</v>
      </c>
      <c r="F1" s="992"/>
      <c r="G1" s="1007"/>
    </row>
    <row r="3" spans="1:7">
      <c r="A3" s="2104" t="s">
        <v>980</v>
      </c>
      <c r="B3" s="2104"/>
      <c r="C3" s="2104"/>
      <c r="D3" s="2104"/>
      <c r="E3" s="2104"/>
      <c r="F3" s="2104"/>
      <c r="G3" s="721"/>
    </row>
    <row r="4" spans="1:7" ht="15.75" thickBot="1">
      <c r="A4" s="2105" t="s">
        <v>2</v>
      </c>
      <c r="B4" s="2105"/>
      <c r="C4" s="2105"/>
      <c r="D4" s="2105"/>
      <c r="E4" s="2105"/>
      <c r="F4" s="2105"/>
      <c r="G4" s="721"/>
    </row>
    <row r="5" spans="1:7" ht="15.75" thickBot="1">
      <c r="A5" s="722"/>
      <c r="B5" s="723" t="s">
        <v>1378</v>
      </c>
      <c r="C5" s="723" t="s">
        <v>1532</v>
      </c>
      <c r="D5" s="723" t="s">
        <v>1583</v>
      </c>
      <c r="E5" s="723" t="s">
        <v>1584</v>
      </c>
      <c r="F5" s="723" t="s">
        <v>1585</v>
      </c>
      <c r="G5" s="721"/>
    </row>
    <row r="6" spans="1:7">
      <c r="A6" s="724" t="s">
        <v>900</v>
      </c>
      <c r="B6" s="725">
        <v>61153</v>
      </c>
      <c r="C6" s="725">
        <v>61286</v>
      </c>
      <c r="D6" s="725">
        <v>60634</v>
      </c>
      <c r="E6" s="725">
        <v>61978</v>
      </c>
      <c r="F6" s="725">
        <v>62329</v>
      </c>
      <c r="G6" s="721"/>
    </row>
    <row r="7" spans="1:7" ht="15.75" thickBot="1">
      <c r="A7" s="726" t="s">
        <v>969</v>
      </c>
      <c r="B7" s="727">
        <v>22483</v>
      </c>
      <c r="C7" s="727">
        <v>22535</v>
      </c>
      <c r="D7" s="727">
        <v>22422</v>
      </c>
      <c r="E7" s="727">
        <v>22861</v>
      </c>
      <c r="F7" s="727">
        <v>22950</v>
      </c>
      <c r="G7" s="721"/>
    </row>
    <row r="8" spans="1:7" ht="28" customHeight="1" thickBot="1">
      <c r="A8" s="728" t="s">
        <v>970</v>
      </c>
      <c r="B8" s="729">
        <v>157297</v>
      </c>
      <c r="C8" s="729">
        <v>155944</v>
      </c>
      <c r="D8" s="729">
        <v>161302</v>
      </c>
      <c r="E8" s="729">
        <v>166374</v>
      </c>
      <c r="F8" s="729">
        <v>170596</v>
      </c>
    </row>
  </sheetData>
  <mergeCells count="2">
    <mergeCell ref="A3:F3"/>
    <mergeCell ref="A4:F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Foglio51">
    <tabColor rgb="FF92D050"/>
  </sheetPr>
  <dimension ref="A1:K9"/>
  <sheetViews>
    <sheetView showGridLines="0" zoomScaleNormal="100" workbookViewId="0">
      <selection activeCell="E22" sqref="E22"/>
    </sheetView>
  </sheetViews>
  <sheetFormatPr defaultRowHeight="15.05"/>
  <cols>
    <col min="1" max="1" width="37.5546875" customWidth="1"/>
    <col min="2" max="2" width="10" customWidth="1"/>
    <col min="3" max="3" width="10.44140625" customWidth="1"/>
    <col min="4" max="5" width="10.5546875" customWidth="1"/>
    <col min="6" max="6" width="12.44140625" customWidth="1"/>
  </cols>
  <sheetData>
    <row r="1" spans="1:11" s="996" customFormat="1">
      <c r="A1" s="990" t="str">
        <f ca="1">(MID(CELL("nomefile",J2),FIND("]",CELL("nomefile",J2),1)+1,20))</f>
        <v>Tavola 5.2.4</v>
      </c>
      <c r="B1" s="995"/>
      <c r="C1" s="995"/>
      <c r="D1" s="995"/>
      <c r="E1" s="995"/>
      <c r="F1" s="995"/>
      <c r="G1" s="995"/>
      <c r="H1" s="995"/>
      <c r="I1" s="995"/>
      <c r="J1" s="995"/>
      <c r="K1" s="995"/>
    </row>
    <row r="3" spans="1:11">
      <c r="A3" s="1940" t="s">
        <v>1181</v>
      </c>
      <c r="B3" s="1940"/>
      <c r="C3" s="1940"/>
      <c r="D3" s="1940"/>
      <c r="E3" s="1940"/>
      <c r="F3" s="1940"/>
    </row>
    <row r="4" spans="1:11" ht="15.75" thickBot="1">
      <c r="A4" s="2106" t="s">
        <v>1182</v>
      </c>
      <c r="B4" s="2106"/>
      <c r="C4" s="2106"/>
      <c r="D4" s="2106"/>
      <c r="E4" s="2106"/>
      <c r="F4" s="2106"/>
    </row>
    <row r="5" spans="1:11" ht="24.25" thickBot="1">
      <c r="A5" s="923"/>
      <c r="B5" s="924" t="s">
        <v>1578</v>
      </c>
      <c r="C5" s="924" t="s">
        <v>1579</v>
      </c>
      <c r="D5" s="924" t="s">
        <v>1580</v>
      </c>
      <c r="E5" s="924" t="s">
        <v>1581</v>
      </c>
      <c r="F5" s="924" t="s">
        <v>1582</v>
      </c>
    </row>
    <row r="6" spans="1:11">
      <c r="A6" s="925" t="s">
        <v>1183</v>
      </c>
      <c r="B6" s="926">
        <v>41738</v>
      </c>
      <c r="C6" s="926">
        <v>41980</v>
      </c>
      <c r="D6" s="926">
        <v>42366</v>
      </c>
      <c r="E6" s="926">
        <v>43158</v>
      </c>
      <c r="F6" s="926">
        <v>42756</v>
      </c>
    </row>
    <row r="7" spans="1:11">
      <c r="A7" s="927" t="s">
        <v>1184</v>
      </c>
      <c r="B7" s="928">
        <v>26018</v>
      </c>
      <c r="C7" s="928">
        <v>25628</v>
      </c>
      <c r="D7" s="928">
        <v>25591</v>
      </c>
      <c r="E7" s="928">
        <v>26104</v>
      </c>
      <c r="F7" s="928">
        <v>26324</v>
      </c>
    </row>
    <row r="8" spans="1:11" ht="44.2" customHeight="1">
      <c r="A8" s="929" t="s">
        <v>1368</v>
      </c>
      <c r="B8" s="821">
        <v>216.7</v>
      </c>
      <c r="C8" s="821">
        <v>211.3</v>
      </c>
      <c r="D8" s="821">
        <v>217.3</v>
      </c>
      <c r="E8" s="821">
        <v>220.8</v>
      </c>
      <c r="F8" s="821">
        <v>226.9</v>
      </c>
    </row>
    <row r="9" spans="1:11" ht="24.25" thickBot="1">
      <c r="A9" s="930" t="s">
        <v>1383</v>
      </c>
      <c r="B9" s="931">
        <v>317.39999999999998</v>
      </c>
      <c r="C9" s="931">
        <v>310.89999999999998</v>
      </c>
      <c r="D9" s="931">
        <v>322.3</v>
      </c>
      <c r="E9" s="931">
        <v>329</v>
      </c>
      <c r="F9" s="931">
        <v>332.8</v>
      </c>
    </row>
  </sheetData>
  <mergeCells count="2">
    <mergeCell ref="A3:F3"/>
    <mergeCell ref="A4:F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K15"/>
  <sheetViews>
    <sheetView showGridLines="0" zoomScaleNormal="100" workbookViewId="0">
      <selection activeCell="E22" sqref="E22"/>
    </sheetView>
  </sheetViews>
  <sheetFormatPr defaultColWidth="8.5546875" defaultRowHeight="11.8"/>
  <cols>
    <col min="1" max="1" width="36.5546875" style="624" bestFit="1" customWidth="1"/>
    <col min="2" max="5" width="11.5546875" style="624" customWidth="1"/>
    <col min="6" max="6" width="6.5546875" style="624" bestFit="1" customWidth="1"/>
    <col min="7" max="16384" width="8.5546875" style="624"/>
  </cols>
  <sheetData>
    <row r="1" spans="1:11" s="1012" customFormat="1" ht="14.4">
      <c r="A1" s="990" t="str">
        <f ca="1">(MID(CELL("nomefile",J2),FIND("]",CELL("nomefile",J2),1)+1,20))</f>
        <v>Tavola 5.2.5</v>
      </c>
      <c r="B1" s="1011"/>
      <c r="C1" s="1011"/>
      <c r="D1" s="1011"/>
      <c r="E1" s="1011"/>
      <c r="F1" s="992"/>
      <c r="G1" s="1011"/>
      <c r="H1" s="1011"/>
      <c r="I1" s="1011"/>
      <c r="J1" s="1011"/>
      <c r="K1" s="1011"/>
    </row>
    <row r="3" spans="1:11">
      <c r="A3" s="2101" t="s">
        <v>1304</v>
      </c>
      <c r="B3" s="2101"/>
      <c r="C3" s="2101"/>
      <c r="D3" s="2101"/>
      <c r="E3" s="2101"/>
    </row>
    <row r="4" spans="1:11" ht="12.45" thickBot="1">
      <c r="A4" s="2102" t="s">
        <v>77</v>
      </c>
      <c r="B4" s="2102"/>
      <c r="C4" s="2102"/>
      <c r="D4" s="2102"/>
      <c r="E4" s="2103"/>
    </row>
    <row r="5" spans="1:11" ht="12.45" thickBot="1">
      <c r="A5" s="625"/>
      <c r="B5" s="626" t="s">
        <v>1726</v>
      </c>
      <c r="C5" s="627" t="s">
        <v>1685</v>
      </c>
      <c r="D5" s="628" t="s">
        <v>1390</v>
      </c>
      <c r="E5" s="629" t="s">
        <v>1727</v>
      </c>
    </row>
    <row r="6" spans="1:11" ht="15.05">
      <c r="A6" s="630" t="s">
        <v>1305</v>
      </c>
      <c r="B6" s="909">
        <v>1522</v>
      </c>
      <c r="C6" s="910">
        <v>3898</v>
      </c>
      <c r="D6" s="737">
        <v>6.9</v>
      </c>
      <c r="E6" s="737">
        <v>15.4</v>
      </c>
      <c r="F6" s="1689"/>
      <c r="G6" s="1670"/>
      <c r="H6" s="1686"/>
      <c r="I6" s="1688"/>
    </row>
    <row r="7" spans="1:11" ht="15.05">
      <c r="A7" s="631" t="s">
        <v>1306</v>
      </c>
      <c r="B7" s="911">
        <v>9501</v>
      </c>
      <c r="C7" s="912">
        <v>11282</v>
      </c>
      <c r="D7" s="738">
        <v>42.9</v>
      </c>
      <c r="E7" s="738">
        <v>44.7</v>
      </c>
      <c r="F7" s="1689"/>
      <c r="G7" s="1670"/>
      <c r="H7" s="1686"/>
      <c r="I7" s="1688"/>
    </row>
    <row r="8" spans="1:11" ht="15.05">
      <c r="A8" s="632" t="s">
        <v>1307</v>
      </c>
      <c r="B8" s="909">
        <v>2391</v>
      </c>
      <c r="C8" s="910">
        <v>2397</v>
      </c>
      <c r="D8" s="737">
        <v>10.8</v>
      </c>
      <c r="E8" s="737">
        <v>9.5</v>
      </c>
      <c r="F8" s="1689"/>
      <c r="G8" s="1670"/>
      <c r="H8" s="1686"/>
      <c r="I8" s="1688"/>
    </row>
    <row r="9" spans="1:11" ht="15.05">
      <c r="A9" s="631" t="s">
        <v>1308</v>
      </c>
      <c r="B9" s="911">
        <v>10421</v>
      </c>
      <c r="C9" s="912">
        <v>11023</v>
      </c>
      <c r="D9" s="738">
        <v>47</v>
      </c>
      <c r="E9" s="738">
        <v>43.6</v>
      </c>
      <c r="F9" s="1689"/>
      <c r="G9" s="1670"/>
      <c r="H9" s="1686"/>
      <c r="I9" s="1688"/>
    </row>
    <row r="10" spans="1:11" ht="15.05">
      <c r="A10" s="632" t="s">
        <v>1309</v>
      </c>
      <c r="B10" s="909">
        <v>684</v>
      </c>
      <c r="C10" s="910">
        <v>136</v>
      </c>
      <c r="D10" s="737">
        <v>3.1</v>
      </c>
      <c r="E10" s="737">
        <v>0.5</v>
      </c>
      <c r="F10" s="1689"/>
      <c r="G10" s="1670"/>
      <c r="H10" s="1686"/>
      <c r="I10" s="1688"/>
    </row>
    <row r="11" spans="1:11" ht="15.05">
      <c r="A11" s="631" t="s">
        <v>1310</v>
      </c>
      <c r="B11" s="911">
        <v>3402</v>
      </c>
      <c r="C11" s="912">
        <v>3324</v>
      </c>
      <c r="D11" s="738">
        <v>15.4</v>
      </c>
      <c r="E11" s="738">
        <v>13.2</v>
      </c>
      <c r="F11" s="1689"/>
      <c r="G11" s="1670"/>
      <c r="H11" s="1686"/>
      <c r="I11" s="1688"/>
    </row>
    <row r="12" spans="1:11" ht="15.75" thickBot="1">
      <c r="A12" s="632" t="s">
        <v>913</v>
      </c>
      <c r="B12" s="1499">
        <v>-5763</v>
      </c>
      <c r="C12" s="1498">
        <v>-7339</v>
      </c>
      <c r="D12" s="1497">
        <v>-26</v>
      </c>
      <c r="E12" s="1497">
        <v>-29.1</v>
      </c>
      <c r="F12" s="1689"/>
      <c r="G12" s="1670"/>
      <c r="H12" s="1686"/>
      <c r="I12" s="1688"/>
    </row>
    <row r="13" spans="1:11" s="595" customFormat="1" ht="15.75" thickBot="1">
      <c r="A13" s="1188" t="s">
        <v>1311</v>
      </c>
      <c r="B13" s="1189">
        <v>22159</v>
      </c>
      <c r="C13" s="1190">
        <v>25262</v>
      </c>
      <c r="D13" s="1191">
        <v>100</v>
      </c>
      <c r="E13" s="1191">
        <v>100</v>
      </c>
      <c r="F13" s="1689"/>
      <c r="G13" s="1670"/>
      <c r="H13" s="1686"/>
      <c r="I13" s="1688"/>
    </row>
    <row r="15" spans="1:11">
      <c r="A15" s="624" t="s">
        <v>1154</v>
      </c>
    </row>
  </sheetData>
  <mergeCells count="2">
    <mergeCell ref="A3:E3"/>
    <mergeCell ref="A4:E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Foglio52">
    <tabColor rgb="FF92D050"/>
  </sheetPr>
  <dimension ref="A1:AA46"/>
  <sheetViews>
    <sheetView showGridLines="0" topLeftCell="B1" zoomScaleNormal="100" workbookViewId="0">
      <selection activeCell="E22" sqref="E22"/>
    </sheetView>
  </sheetViews>
  <sheetFormatPr defaultColWidth="8.5546875" defaultRowHeight="15.05"/>
  <cols>
    <col min="1" max="1" width="37.5546875" style="570" bestFit="1" customWidth="1"/>
    <col min="2" max="2" width="12.5546875" style="570" customWidth="1"/>
    <col min="3" max="7" width="12.6640625" style="570" bestFit="1" customWidth="1"/>
    <col min="8" max="8" width="9.44140625" style="570" bestFit="1" customWidth="1"/>
    <col min="9" max="9" width="10.109375" style="570" bestFit="1" customWidth="1"/>
    <col min="10" max="16384" width="8.5546875" style="570"/>
  </cols>
  <sheetData>
    <row r="1" spans="1:27" s="994" customFormat="1">
      <c r="A1" s="990" t="str">
        <f ca="1">(MID(CELL("nomefile",J2),FIND("]",CELL("nomefile",J2),1)+1,20))</f>
        <v>Tavola 5.3.1</v>
      </c>
      <c r="B1" s="993"/>
      <c r="C1" s="993"/>
      <c r="D1" s="993"/>
      <c r="E1" s="993"/>
      <c r="F1" s="993"/>
      <c r="G1" s="992"/>
      <c r="H1" s="993"/>
      <c r="I1" s="993"/>
      <c r="J1" s="993"/>
      <c r="K1" s="993"/>
    </row>
    <row r="2" spans="1:27">
      <c r="G2" s="567"/>
    </row>
    <row r="3" spans="1:27" ht="14.9" customHeight="1">
      <c r="A3" s="2107" t="s">
        <v>868</v>
      </c>
      <c r="B3" s="2107"/>
      <c r="C3" s="2107"/>
      <c r="D3" s="2107"/>
      <c r="E3" s="2107"/>
      <c r="F3" s="2107"/>
      <c r="G3" s="2107"/>
      <c r="H3" s="2107"/>
      <c r="I3" s="2107"/>
    </row>
    <row r="4" spans="1:27" ht="15.75" thickBot="1">
      <c r="A4" s="2108" t="s">
        <v>2</v>
      </c>
      <c r="B4" s="2108"/>
      <c r="C4" s="2108"/>
      <c r="D4" s="2108"/>
      <c r="E4" s="2108"/>
      <c r="F4" s="2108"/>
      <c r="G4" s="2108"/>
      <c r="H4" s="2108"/>
      <c r="I4" s="2108"/>
    </row>
    <row r="5" spans="1:27" ht="15.75" thickBot="1">
      <c r="A5" s="571"/>
      <c r="B5" s="1192">
        <v>2018</v>
      </c>
      <c r="C5" s="1192">
        <v>2019</v>
      </c>
      <c r="D5" s="1192">
        <v>2020</v>
      </c>
      <c r="E5" s="1192">
        <v>2021</v>
      </c>
      <c r="F5" s="1192">
        <v>2022</v>
      </c>
      <c r="G5" s="1192">
        <v>2023</v>
      </c>
      <c r="H5" s="1192">
        <v>2024</v>
      </c>
      <c r="I5" s="1192" t="s">
        <v>1685</v>
      </c>
      <c r="L5"/>
    </row>
    <row r="6" spans="1:27">
      <c r="A6" s="572" t="s">
        <v>869</v>
      </c>
      <c r="B6" s="573">
        <v>690376.36674215645</v>
      </c>
      <c r="C6" s="573">
        <v>768196.22624951275</v>
      </c>
      <c r="D6" s="573">
        <v>815020.45247894735</v>
      </c>
      <c r="E6" s="573">
        <v>809737.18222174619</v>
      </c>
      <c r="F6" s="573">
        <v>677259.58008859202</v>
      </c>
      <c r="G6" s="573">
        <v>701843.74786748423</v>
      </c>
      <c r="H6" s="573">
        <v>728234.2512956037</v>
      </c>
      <c r="I6" s="573">
        <v>751496</v>
      </c>
      <c r="L6"/>
      <c r="R6" s="1693"/>
      <c r="S6" s="1693"/>
      <c r="T6" s="1693"/>
      <c r="U6" s="1693"/>
      <c r="V6" s="1693"/>
      <c r="W6" s="1693"/>
      <c r="X6" s="1693"/>
      <c r="Y6" s="1693"/>
      <c r="Z6" s="1693"/>
      <c r="AA6" s="1693"/>
    </row>
    <row r="7" spans="1:27">
      <c r="A7" s="574" t="s">
        <v>870</v>
      </c>
      <c r="B7" s="575">
        <v>297293.91313870723</v>
      </c>
      <c r="C7" s="575">
        <v>324970.97402518778</v>
      </c>
      <c r="D7" s="575">
        <v>336029.49057752884</v>
      </c>
      <c r="E7" s="575">
        <v>310895.63085546577</v>
      </c>
      <c r="F7" s="575">
        <v>233789.48438804585</v>
      </c>
      <c r="G7" s="575">
        <v>234589.39711095256</v>
      </c>
      <c r="H7" s="575">
        <v>233075.18877014471</v>
      </c>
      <c r="I7" s="575">
        <v>222742</v>
      </c>
      <c r="L7"/>
      <c r="R7" s="1693"/>
      <c r="S7" s="1693"/>
      <c r="T7" s="1693"/>
      <c r="U7" s="1693"/>
      <c r="V7" s="1693"/>
      <c r="W7" s="1693"/>
      <c r="X7" s="1693"/>
      <c r="Y7" s="1693"/>
    </row>
    <row r="8" spans="1:27">
      <c r="A8" s="576" t="s">
        <v>871</v>
      </c>
      <c r="B8" s="577">
        <v>62456.612472259287</v>
      </c>
      <c r="C8" s="577">
        <v>76244.882347683539</v>
      </c>
      <c r="D8" s="577">
        <v>96729.69433845664</v>
      </c>
      <c r="E8" s="577">
        <v>101084.97625013572</v>
      </c>
      <c r="F8" s="577">
        <v>89884.164390589678</v>
      </c>
      <c r="G8" s="577">
        <v>104179.87588941569</v>
      </c>
      <c r="H8" s="577">
        <v>111273.40618428896</v>
      </c>
      <c r="I8" s="577">
        <v>122568</v>
      </c>
      <c r="L8"/>
      <c r="R8" s="1693"/>
      <c r="S8" s="1693"/>
      <c r="T8" s="1693"/>
      <c r="U8" s="1693"/>
      <c r="V8" s="1693"/>
      <c r="W8" s="1693"/>
      <c r="X8" s="1693"/>
      <c r="Y8" s="1693"/>
    </row>
    <row r="9" spans="1:27">
      <c r="A9" s="574" t="s">
        <v>872</v>
      </c>
      <c r="B9" s="575">
        <v>138186.62037913527</v>
      </c>
      <c r="C9" s="575">
        <v>150594.91168686215</v>
      </c>
      <c r="D9" s="575">
        <v>157507.41479140834</v>
      </c>
      <c r="E9" s="575">
        <v>156143.20517524457</v>
      </c>
      <c r="F9" s="575">
        <v>129040.38065245707</v>
      </c>
      <c r="G9" s="575">
        <v>132650.30103865504</v>
      </c>
      <c r="H9" s="575">
        <v>142921.8982753426</v>
      </c>
      <c r="I9" s="575">
        <v>152160</v>
      </c>
      <c r="L9"/>
      <c r="R9" s="1693"/>
      <c r="S9" s="1693"/>
      <c r="T9" s="1693"/>
      <c r="U9" s="1693"/>
      <c r="V9" s="1693"/>
      <c r="W9" s="1693"/>
      <c r="X9" s="1693"/>
      <c r="Y9" s="1693"/>
    </row>
    <row r="10" spans="1:27">
      <c r="A10" s="578" t="s">
        <v>873</v>
      </c>
      <c r="B10" s="579">
        <v>84987.874563270845</v>
      </c>
      <c r="C10" s="579">
        <v>102251.16083223412</v>
      </c>
      <c r="D10" s="579">
        <v>112131.85428057522</v>
      </c>
      <c r="E10" s="579">
        <v>117309.19895094525</v>
      </c>
      <c r="F10" s="579">
        <v>106496.93809485411</v>
      </c>
      <c r="G10" s="579">
        <v>111989.17414477409</v>
      </c>
      <c r="H10" s="579">
        <v>111459.71975845835</v>
      </c>
      <c r="I10" s="579">
        <v>111981</v>
      </c>
      <c r="L10"/>
      <c r="R10" s="1693"/>
      <c r="S10" s="1693"/>
      <c r="T10" s="1693"/>
      <c r="U10" s="1693"/>
      <c r="V10" s="1693"/>
      <c r="W10" s="1693"/>
      <c r="X10" s="1693"/>
      <c r="Y10" s="1693"/>
    </row>
    <row r="11" spans="1:27">
      <c r="A11" s="580" t="s">
        <v>874</v>
      </c>
      <c r="B11" s="581">
        <v>83205.225807031733</v>
      </c>
      <c r="C11" s="581">
        <v>87113.459543569435</v>
      </c>
      <c r="D11" s="581">
        <v>89418.546697880854</v>
      </c>
      <c r="E11" s="581">
        <v>97722.356174121043</v>
      </c>
      <c r="F11" s="581">
        <v>91776.597235132314</v>
      </c>
      <c r="G11" s="581">
        <v>94337.133370777272</v>
      </c>
      <c r="H11" s="581">
        <v>100992.15075792938</v>
      </c>
      <c r="I11" s="581">
        <v>107276</v>
      </c>
      <c r="L11"/>
      <c r="R11" s="1693"/>
      <c r="S11" s="1693"/>
      <c r="T11" s="1693"/>
      <c r="U11" s="1693"/>
      <c r="V11" s="1693"/>
      <c r="W11" s="1693"/>
      <c r="X11" s="1693"/>
      <c r="Y11" s="1693"/>
    </row>
    <row r="12" spans="1:27">
      <c r="A12" s="1861" t="s">
        <v>875</v>
      </c>
      <c r="B12" s="1856">
        <v>7374.4465745799998</v>
      </c>
      <c r="C12" s="1856">
        <v>6797.2083522600005</v>
      </c>
      <c r="D12" s="1856">
        <v>7221.9356833100001</v>
      </c>
      <c r="E12" s="1856">
        <v>7225.7720748646625</v>
      </c>
      <c r="F12" s="1856">
        <v>5968.9082850631621</v>
      </c>
      <c r="G12" s="1856">
        <v>7579.4898006071789</v>
      </c>
      <c r="H12" s="1856">
        <v>6131.7878146836647</v>
      </c>
      <c r="I12" s="1856">
        <v>5737</v>
      </c>
      <c r="L12"/>
      <c r="R12" s="1693"/>
      <c r="S12" s="1693"/>
      <c r="T12" s="1693"/>
      <c r="U12" s="1693"/>
      <c r="V12" s="1693"/>
      <c r="W12" s="1693"/>
      <c r="X12" s="1693"/>
      <c r="Y12" s="1693"/>
    </row>
    <row r="13" spans="1:27">
      <c r="A13" s="1862" t="s">
        <v>876</v>
      </c>
      <c r="B13" s="1857">
        <v>5466.7335890263075</v>
      </c>
      <c r="C13" s="1857">
        <v>4987.3590533855077</v>
      </c>
      <c r="D13" s="1857">
        <v>4481.9959624552266</v>
      </c>
      <c r="E13" s="1857">
        <v>5438.0707217197732</v>
      </c>
      <c r="F13" s="1857">
        <v>5192.57808452677</v>
      </c>
      <c r="G13" s="1857">
        <v>6658.6043214083311</v>
      </c>
      <c r="H13" s="1857">
        <v>8003.5761628818691</v>
      </c>
      <c r="I13" s="1857">
        <v>19749.115521534201</v>
      </c>
      <c r="L13"/>
      <c r="R13" s="1693"/>
      <c r="S13" s="1693"/>
      <c r="T13" s="1693"/>
      <c r="U13" s="1693"/>
      <c r="V13" s="1693"/>
      <c r="W13" s="1693"/>
      <c r="X13" s="1693"/>
      <c r="Y13" s="1693"/>
    </row>
    <row r="14" spans="1:27">
      <c r="A14" s="1861" t="s">
        <v>584</v>
      </c>
      <c r="B14" s="1856">
        <v>3631.5394651843299</v>
      </c>
      <c r="C14" s="1856">
        <v>6284.1858866527164</v>
      </c>
      <c r="D14" s="1856">
        <v>10001.308055964704</v>
      </c>
      <c r="E14" s="1856">
        <v>6578.4482385677393</v>
      </c>
      <c r="F14" s="1856">
        <v>10153.144991561701</v>
      </c>
      <c r="G14" s="1856">
        <v>5316.7253005399425</v>
      </c>
      <c r="H14" s="1856">
        <v>3987.0442057155051</v>
      </c>
      <c r="I14" s="1856">
        <v>3992</v>
      </c>
      <c r="L14"/>
      <c r="R14" s="1693"/>
      <c r="S14" s="1693"/>
      <c r="T14" s="1693"/>
      <c r="U14" s="1693"/>
      <c r="V14" s="1693"/>
      <c r="W14" s="1693"/>
      <c r="X14" s="1693"/>
      <c r="Y14" s="1693"/>
    </row>
    <row r="15" spans="1:27">
      <c r="A15" s="1862" t="s">
        <v>877</v>
      </c>
      <c r="B15" s="1857">
        <v>152219.07608170042</v>
      </c>
      <c r="C15" s="1857">
        <v>179225.02734518488</v>
      </c>
      <c r="D15" s="1857">
        <v>196374.466844293</v>
      </c>
      <c r="E15" s="1857">
        <v>232695.86034429562</v>
      </c>
      <c r="F15" s="1857">
        <v>212945.78565826002</v>
      </c>
      <c r="G15" s="1857">
        <v>260464.11279645649</v>
      </c>
      <c r="H15" s="1857">
        <v>282177.47363363445</v>
      </c>
      <c r="I15" s="1857">
        <v>301245</v>
      </c>
      <c r="L15"/>
      <c r="R15" s="1693"/>
      <c r="S15" s="1693"/>
      <c r="T15" s="1693"/>
      <c r="U15" s="1693"/>
      <c r="V15" s="1693"/>
      <c r="W15" s="1693"/>
      <c r="X15" s="1693"/>
      <c r="Y15" s="1693"/>
    </row>
    <row r="16" spans="1:27">
      <c r="A16" s="1861" t="s">
        <v>93</v>
      </c>
      <c r="B16" s="1856">
        <v>22837.34241081716</v>
      </c>
      <c r="C16" s="1856">
        <v>25606.57713844</v>
      </c>
      <c r="D16" s="1856">
        <v>24871.077961763473</v>
      </c>
      <c r="E16" s="1856">
        <v>25093.209874599201</v>
      </c>
      <c r="F16" s="1856">
        <v>26868.948831412774</v>
      </c>
      <c r="G16" s="1856">
        <v>28745.781913272167</v>
      </c>
      <c r="H16" s="1856">
        <v>27611.747381569341</v>
      </c>
      <c r="I16" s="1856">
        <v>26703</v>
      </c>
      <c r="L16"/>
      <c r="R16" s="1693"/>
      <c r="S16" s="1693"/>
      <c r="T16" s="1693"/>
      <c r="U16" s="1693"/>
      <c r="V16" s="1693"/>
      <c r="W16" s="1693"/>
      <c r="X16" s="1693"/>
      <c r="Y16" s="1693"/>
    </row>
    <row r="17" spans="1:25">
      <c r="A17" s="1863" t="s">
        <v>878</v>
      </c>
      <c r="B17" s="1858">
        <v>8671.0273793709985</v>
      </c>
      <c r="C17" s="1858">
        <v>7582.8861863500006</v>
      </c>
      <c r="D17" s="1858">
        <v>8731.8989026299987</v>
      </c>
      <c r="E17" s="1858">
        <v>11738.22304764</v>
      </c>
      <c r="F17" s="1858">
        <v>10902.580602595999</v>
      </c>
      <c r="G17" s="1858">
        <v>11773.407279110001</v>
      </c>
      <c r="H17" s="1858">
        <v>14169.893290260001</v>
      </c>
      <c r="I17" s="1858">
        <v>12420</v>
      </c>
      <c r="L17"/>
      <c r="R17" s="1693"/>
      <c r="S17" s="1693"/>
      <c r="T17" s="1693"/>
      <c r="U17" s="1693"/>
      <c r="V17" s="1693"/>
      <c r="W17" s="1693"/>
      <c r="X17" s="1693"/>
      <c r="Y17" s="1693"/>
    </row>
    <row r="18" spans="1:25">
      <c r="A18" s="1864" t="s">
        <v>879</v>
      </c>
      <c r="B18" s="1859">
        <v>20516.35136431444</v>
      </c>
      <c r="C18" s="1859">
        <v>20997.709577950416</v>
      </c>
      <c r="D18" s="1859">
        <v>21442.237098760437</v>
      </c>
      <c r="E18" s="1859">
        <v>22181.515288325259</v>
      </c>
      <c r="F18" s="1859">
        <v>22313.144532993319</v>
      </c>
      <c r="G18" s="1859">
        <v>27773.626008611987</v>
      </c>
      <c r="H18" s="1859">
        <v>27926.99966490618</v>
      </c>
      <c r="I18" s="1859">
        <v>27531.882657638751</v>
      </c>
      <c r="L18"/>
      <c r="R18" s="1693"/>
      <c r="S18" s="1693"/>
      <c r="T18" s="1693"/>
      <c r="U18" s="1693"/>
      <c r="V18" s="1693"/>
      <c r="W18" s="1693"/>
      <c r="X18" s="1693"/>
      <c r="Y18" s="1693"/>
    </row>
    <row r="19" spans="1:25" ht="15.75" thickBot="1">
      <c r="A19" s="1865" t="s">
        <v>880</v>
      </c>
      <c r="B19" s="1860">
        <v>911092.88360715006</v>
      </c>
      <c r="C19" s="1860">
        <v>1019677.1797897363</v>
      </c>
      <c r="D19" s="1860">
        <v>1088145.3729881241</v>
      </c>
      <c r="E19" s="1860">
        <v>1120688.2818117584</v>
      </c>
      <c r="F19" s="1860">
        <v>971604.67107500578</v>
      </c>
      <c r="G19" s="1860">
        <v>1050155.4952874903</v>
      </c>
      <c r="H19" s="1860">
        <v>1098242.0693505947</v>
      </c>
      <c r="I19" s="1860">
        <v>1148873</v>
      </c>
      <c r="L19"/>
      <c r="R19" s="1693"/>
      <c r="S19" s="1693"/>
      <c r="T19" s="1693"/>
      <c r="U19" s="1693"/>
      <c r="V19" s="1693"/>
      <c r="W19" s="1693"/>
      <c r="X19" s="1693"/>
      <c r="Y19" s="1693"/>
    </row>
    <row r="20" spans="1:25">
      <c r="A20" s="1861" t="s">
        <v>780</v>
      </c>
      <c r="B20" s="1856">
        <v>51728.062824233304</v>
      </c>
      <c r="C20" s="1856">
        <v>51983.108391806352</v>
      </c>
      <c r="D20" s="1856">
        <v>51462.314797699029</v>
      </c>
      <c r="E20" s="1856">
        <v>53713.884219171698</v>
      </c>
      <c r="F20" s="1856">
        <v>50924.976438832477</v>
      </c>
      <c r="G20" s="1856">
        <v>59775.104525421317</v>
      </c>
      <c r="H20" s="1856">
        <v>61297.796757574346</v>
      </c>
      <c r="I20" s="1856">
        <v>63575</v>
      </c>
      <c r="L20"/>
      <c r="R20" s="1693"/>
      <c r="S20" s="1693"/>
      <c r="T20" s="1693"/>
      <c r="U20" s="1693"/>
      <c r="V20" s="1693"/>
      <c r="W20" s="1693"/>
      <c r="X20" s="1693"/>
      <c r="Y20" s="1693"/>
    </row>
    <row r="21" spans="1:25">
      <c r="A21" s="1862" t="s">
        <v>881</v>
      </c>
      <c r="B21" s="585">
        <v>538966.31093886576</v>
      </c>
      <c r="C21" s="585">
        <v>600201.9248718865</v>
      </c>
      <c r="D21" s="585">
        <v>643175.66312285012</v>
      </c>
      <c r="E21" s="585">
        <v>628285.95698539505</v>
      </c>
      <c r="F21" s="585">
        <v>512920.43486139801</v>
      </c>
      <c r="G21" s="585">
        <v>521514.50470832002</v>
      </c>
      <c r="H21" s="585">
        <v>532536.19217679009</v>
      </c>
      <c r="I21" s="585">
        <v>546123</v>
      </c>
      <c r="L21"/>
      <c r="R21" s="1693"/>
      <c r="S21" s="1693"/>
      <c r="T21" s="1693"/>
      <c r="U21" s="1693"/>
      <c r="V21" s="1693"/>
      <c r="W21" s="1693"/>
      <c r="X21" s="1693"/>
      <c r="Y21" s="1693"/>
    </row>
    <row r="22" spans="1:25">
      <c r="A22" s="1861" t="s">
        <v>882</v>
      </c>
      <c r="B22" s="583">
        <v>146973.21087678446</v>
      </c>
      <c r="C22" s="583">
        <v>172678.29477036305</v>
      </c>
      <c r="D22" s="583">
        <v>189506.78463673338</v>
      </c>
      <c r="E22" s="583">
        <v>223449.47777737581</v>
      </c>
      <c r="F22" s="583">
        <v>204157.42860428381</v>
      </c>
      <c r="G22" s="583">
        <v>250404.23289596997</v>
      </c>
      <c r="H22" s="583">
        <v>271800.75365841913</v>
      </c>
      <c r="I22" s="583">
        <v>289278</v>
      </c>
      <c r="L22"/>
      <c r="R22" s="1693"/>
      <c r="S22" s="1693"/>
      <c r="T22" s="1693"/>
      <c r="U22" s="1693"/>
      <c r="V22" s="1693"/>
      <c r="W22" s="1693"/>
      <c r="X22" s="1693"/>
      <c r="Y22" s="1693"/>
    </row>
    <row r="23" spans="1:25" ht="15.75" thickBot="1">
      <c r="A23" s="1862" t="s">
        <v>883</v>
      </c>
      <c r="B23" s="585">
        <v>64280.612799267983</v>
      </c>
      <c r="C23" s="585">
        <v>71729.598323821905</v>
      </c>
      <c r="D23" s="585">
        <v>77878.622226726264</v>
      </c>
      <c r="E23" s="585">
        <v>74562.389730830793</v>
      </c>
      <c r="F23" s="585">
        <v>71574.420884771971</v>
      </c>
      <c r="G23" s="585">
        <v>77321.271132190246</v>
      </c>
      <c r="H23" s="585">
        <v>84461.385872759856</v>
      </c>
      <c r="I23" s="585">
        <v>87744</v>
      </c>
      <c r="L23"/>
      <c r="R23" s="1693"/>
      <c r="S23" s="1693"/>
      <c r="T23" s="1693"/>
      <c r="U23" s="1693"/>
      <c r="V23" s="1693"/>
      <c r="W23" s="1693"/>
      <c r="X23" s="1693"/>
      <c r="Y23" s="1693"/>
    </row>
    <row r="24" spans="1:25" ht="15.75" thickBot="1">
      <c r="A24" s="591" t="s">
        <v>884</v>
      </c>
      <c r="B24" s="592">
        <v>801948.19743915147</v>
      </c>
      <c r="C24" s="592">
        <v>896592.92635787779</v>
      </c>
      <c r="D24" s="592">
        <v>962023.38478400884</v>
      </c>
      <c r="E24" s="592">
        <v>980011.7087127734</v>
      </c>
      <c r="F24" s="592">
        <v>839577.26078928623</v>
      </c>
      <c r="G24" s="592">
        <v>909015.11326190154</v>
      </c>
      <c r="H24" s="592">
        <v>950096.12846554338</v>
      </c>
      <c r="I24" s="592">
        <v>986720</v>
      </c>
      <c r="L24"/>
      <c r="R24" s="1693"/>
      <c r="S24" s="1693"/>
      <c r="T24" s="1693"/>
      <c r="U24" s="1693"/>
      <c r="V24" s="1693"/>
      <c r="W24" s="1693"/>
      <c r="X24" s="1693"/>
      <c r="Y24" s="1693"/>
    </row>
    <row r="25" spans="1:25" ht="15.75" thickBot="1">
      <c r="A25" s="593" t="s">
        <v>885</v>
      </c>
      <c r="B25" s="594">
        <v>109144.68617234803</v>
      </c>
      <c r="C25" s="594">
        <v>123084.25343074839</v>
      </c>
      <c r="D25" s="594">
        <v>126121.98820520523</v>
      </c>
      <c r="E25" s="594">
        <v>140676.57259569477</v>
      </c>
      <c r="F25" s="594">
        <v>132027.41028569953</v>
      </c>
      <c r="G25" s="594">
        <v>141140.38203104885</v>
      </c>
      <c r="H25" s="594">
        <v>148145.94088626167</v>
      </c>
      <c r="I25" s="594">
        <v>162153</v>
      </c>
      <c r="L25"/>
      <c r="R25" s="1693"/>
      <c r="S25" s="1693"/>
      <c r="T25" s="1693"/>
      <c r="U25" s="1693"/>
      <c r="V25" s="1693"/>
      <c r="W25" s="1693"/>
      <c r="X25" s="1693"/>
      <c r="Y25" s="1693"/>
    </row>
    <row r="27" spans="1:25">
      <c r="A27"/>
      <c r="B27"/>
      <c r="C27"/>
      <c r="D27"/>
      <c r="E27"/>
      <c r="F27"/>
      <c r="G27"/>
      <c r="H27"/>
      <c r="I27"/>
      <c r="J27"/>
      <c r="K27"/>
      <c r="L27"/>
      <c r="M27"/>
      <c r="N27"/>
      <c r="O27"/>
      <c r="P27"/>
      <c r="Q27"/>
      <c r="R27" s="1693"/>
    </row>
    <row r="28" spans="1:25">
      <c r="A28"/>
      <c r="B28"/>
      <c r="C28"/>
      <c r="D28"/>
      <c r="E28"/>
      <c r="F28"/>
      <c r="G28"/>
      <c r="H28"/>
      <c r="I28"/>
      <c r="J28"/>
      <c r="K28"/>
      <c r="L28"/>
      <c r="M28"/>
      <c r="N28"/>
      <c r="O28"/>
      <c r="P28"/>
      <c r="Q28"/>
    </row>
    <row r="29" spans="1:25">
      <c r="A29"/>
      <c r="B29"/>
      <c r="C29"/>
      <c r="D29"/>
      <c r="E29"/>
      <c r="F29"/>
      <c r="G29"/>
      <c r="H29"/>
      <c r="I29"/>
      <c r="J29"/>
      <c r="K29"/>
      <c r="L29"/>
      <c r="M29"/>
      <c r="N29"/>
      <c r="O29"/>
      <c r="P29"/>
      <c r="Q29"/>
    </row>
    <row r="30" spans="1:25">
      <c r="A30"/>
      <c r="B30"/>
      <c r="C30"/>
      <c r="D30"/>
      <c r="E30"/>
      <c r="F30"/>
      <c r="G30"/>
      <c r="H30"/>
      <c r="I30"/>
      <c r="J30"/>
      <c r="K30"/>
      <c r="L30"/>
      <c r="M30"/>
      <c r="N30"/>
      <c r="O30"/>
      <c r="P30"/>
      <c r="Q30"/>
    </row>
    <row r="31" spans="1:25">
      <c r="A31"/>
      <c r="B31"/>
      <c r="C31"/>
      <c r="D31"/>
      <c r="E31"/>
      <c r="F31"/>
      <c r="G31"/>
      <c r="H31"/>
      <c r="I31"/>
      <c r="J31"/>
      <c r="K31"/>
      <c r="L31"/>
      <c r="M31"/>
      <c r="N31"/>
      <c r="O31"/>
      <c r="P31"/>
      <c r="Q31"/>
    </row>
    <row r="32" spans="1:25">
      <c r="A32"/>
      <c r="B32"/>
      <c r="C32"/>
      <c r="D32"/>
      <c r="E32"/>
      <c r="F32"/>
      <c r="G32"/>
      <c r="H32"/>
      <c r="I32"/>
      <c r="J32"/>
      <c r="K32"/>
      <c r="L32"/>
      <c r="M32"/>
      <c r="N32"/>
      <c r="O32"/>
      <c r="P32"/>
      <c r="Q32"/>
    </row>
    <row r="33" spans="1:17">
      <c r="A33"/>
      <c r="B33"/>
      <c r="C33"/>
      <c r="D33"/>
      <c r="E33"/>
      <c r="F33"/>
      <c r="G33"/>
      <c r="H33"/>
      <c r="I33"/>
      <c r="J33"/>
      <c r="K33"/>
      <c r="L33"/>
      <c r="M33"/>
      <c r="N33"/>
      <c r="O33"/>
      <c r="P33"/>
      <c r="Q33"/>
    </row>
    <row r="34" spans="1:17">
      <c r="A34"/>
      <c r="B34"/>
      <c r="C34"/>
      <c r="D34"/>
      <c r="E34"/>
      <c r="F34"/>
      <c r="G34"/>
      <c r="H34"/>
      <c r="I34"/>
      <c r="J34"/>
      <c r="K34"/>
      <c r="L34"/>
      <c r="M34"/>
      <c r="N34"/>
      <c r="O34"/>
      <c r="P34"/>
      <c r="Q34"/>
    </row>
    <row r="35" spans="1:17">
      <c r="A35"/>
      <c r="B35"/>
      <c r="C35"/>
      <c r="D35"/>
      <c r="E35"/>
      <c r="F35"/>
      <c r="G35"/>
      <c r="H35"/>
      <c r="I35"/>
      <c r="J35"/>
      <c r="K35"/>
      <c r="L35"/>
      <c r="M35"/>
      <c r="N35"/>
      <c r="O35"/>
      <c r="P35"/>
      <c r="Q35"/>
    </row>
    <row r="36" spans="1:17">
      <c r="A36"/>
      <c r="B36"/>
      <c r="C36"/>
      <c r="D36"/>
      <c r="E36"/>
      <c r="F36"/>
      <c r="G36"/>
      <c r="H36"/>
      <c r="I36"/>
      <c r="J36"/>
      <c r="K36"/>
      <c r="L36"/>
      <c r="M36"/>
      <c r="N36"/>
      <c r="O36"/>
      <c r="P36"/>
      <c r="Q36"/>
    </row>
    <row r="37" spans="1:17">
      <c r="A37"/>
      <c r="B37"/>
      <c r="C37"/>
      <c r="D37"/>
      <c r="E37"/>
      <c r="F37"/>
      <c r="G37"/>
      <c r="H37"/>
      <c r="I37"/>
      <c r="J37"/>
      <c r="K37"/>
      <c r="L37"/>
      <c r="M37"/>
      <c r="N37"/>
      <c r="O37"/>
      <c r="P37"/>
      <c r="Q37"/>
    </row>
    <row r="38" spans="1:17">
      <c r="A38"/>
      <c r="B38"/>
      <c r="C38"/>
      <c r="D38"/>
      <c r="E38"/>
      <c r="F38"/>
      <c r="G38"/>
      <c r="H38"/>
      <c r="I38"/>
      <c r="J38"/>
      <c r="K38"/>
      <c r="L38"/>
      <c r="M38"/>
      <c r="N38"/>
      <c r="O38"/>
      <c r="P38"/>
      <c r="Q38"/>
    </row>
    <row r="39" spans="1:17">
      <c r="A39"/>
      <c r="B39"/>
      <c r="C39"/>
      <c r="D39"/>
      <c r="E39"/>
      <c r="F39"/>
      <c r="G39"/>
      <c r="H39"/>
      <c r="I39"/>
      <c r="J39"/>
      <c r="K39"/>
      <c r="L39"/>
      <c r="M39"/>
      <c r="N39"/>
      <c r="O39"/>
      <c r="P39"/>
      <c r="Q39"/>
    </row>
    <row r="40" spans="1:17">
      <c r="A40"/>
      <c r="B40"/>
      <c r="C40"/>
      <c r="D40"/>
      <c r="E40"/>
      <c r="F40"/>
      <c r="G40"/>
      <c r="H40"/>
      <c r="I40"/>
      <c r="J40"/>
      <c r="K40"/>
      <c r="L40"/>
      <c r="M40"/>
      <c r="N40"/>
      <c r="O40"/>
      <c r="P40"/>
      <c r="Q40"/>
    </row>
    <row r="41" spans="1:17">
      <c r="A41"/>
      <c r="B41"/>
      <c r="C41"/>
      <c r="D41"/>
      <c r="E41"/>
      <c r="F41"/>
      <c r="G41"/>
      <c r="H41"/>
      <c r="I41"/>
      <c r="J41"/>
      <c r="K41"/>
      <c r="L41"/>
      <c r="M41"/>
      <c r="N41"/>
      <c r="O41"/>
      <c r="P41"/>
      <c r="Q41"/>
    </row>
    <row r="42" spans="1:17">
      <c r="A42"/>
      <c r="B42"/>
      <c r="C42"/>
      <c r="D42"/>
      <c r="E42"/>
      <c r="F42"/>
      <c r="G42"/>
      <c r="H42"/>
      <c r="I42"/>
      <c r="J42"/>
      <c r="K42"/>
      <c r="L42"/>
      <c r="M42"/>
      <c r="N42"/>
      <c r="O42"/>
      <c r="P42"/>
      <c r="Q42"/>
    </row>
    <row r="43" spans="1:17">
      <c r="A43"/>
      <c r="B43"/>
      <c r="C43"/>
      <c r="D43"/>
      <c r="E43"/>
      <c r="F43"/>
      <c r="G43"/>
      <c r="H43"/>
      <c r="I43"/>
      <c r="J43"/>
      <c r="K43"/>
      <c r="L43"/>
      <c r="M43"/>
      <c r="N43"/>
      <c r="O43"/>
      <c r="P43"/>
      <c r="Q43"/>
    </row>
    <row r="44" spans="1:17">
      <c r="A44"/>
      <c r="B44"/>
      <c r="C44"/>
      <c r="D44"/>
      <c r="E44"/>
      <c r="F44"/>
      <c r="G44"/>
      <c r="H44"/>
      <c r="I44"/>
      <c r="J44"/>
      <c r="K44"/>
      <c r="L44"/>
      <c r="M44"/>
      <c r="N44"/>
      <c r="O44"/>
      <c r="P44"/>
      <c r="Q44"/>
    </row>
    <row r="45" spans="1:17">
      <c r="A45"/>
      <c r="B45"/>
      <c r="C45"/>
      <c r="D45"/>
      <c r="E45"/>
      <c r="F45"/>
      <c r="G45"/>
      <c r="H45"/>
      <c r="I45"/>
      <c r="J45"/>
      <c r="K45"/>
      <c r="L45"/>
      <c r="M45"/>
      <c r="N45"/>
      <c r="O45"/>
      <c r="P45"/>
      <c r="Q45"/>
    </row>
    <row r="46" spans="1:17">
      <c r="A46"/>
      <c r="B46"/>
      <c r="C46"/>
      <c r="D46"/>
      <c r="E46"/>
      <c r="F46"/>
      <c r="G46"/>
      <c r="H46"/>
      <c r="I46"/>
      <c r="J46"/>
      <c r="K46"/>
      <c r="L46"/>
      <c r="M46"/>
      <c r="N46"/>
      <c r="O46"/>
      <c r="P46"/>
      <c r="Q46"/>
    </row>
  </sheetData>
  <mergeCells count="2">
    <mergeCell ref="A3:I3"/>
    <mergeCell ref="A4:I4"/>
  </mergeCells>
  <printOptions horizontalCentered="1"/>
  <pageMargins left="0.59055118110236227" right="0.59055118110236227" top="0.59055118110236227" bottom="0.39370078740157483" header="0.31496062992125984" footer="0.31496062992125984"/>
  <pageSetup paperSize="9" scale="9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Foglio53">
    <tabColor rgb="FF92D050"/>
  </sheetPr>
  <dimension ref="A1:Q47"/>
  <sheetViews>
    <sheetView showGridLines="0" zoomScaleNormal="100" workbookViewId="0">
      <selection activeCell="E22" sqref="E22"/>
    </sheetView>
  </sheetViews>
  <sheetFormatPr defaultColWidth="8.5546875" defaultRowHeight="15.05"/>
  <cols>
    <col min="1" max="1" width="37.5546875" style="570" bestFit="1" customWidth="1"/>
    <col min="2" max="2" width="12.5546875" style="570" customWidth="1"/>
    <col min="3" max="7" width="12.5546875" style="570" bestFit="1" customWidth="1"/>
    <col min="8" max="8" width="12.5546875" style="570" customWidth="1"/>
    <col min="9" max="16384" width="8.5546875" style="570"/>
  </cols>
  <sheetData>
    <row r="1" spans="1:13" s="994" customFormat="1">
      <c r="A1" s="990" t="str">
        <f ca="1">(MID(CELL("nomefile",J2),FIND("]",CELL("nomefile",J2),1)+1,20))</f>
        <v>Tavola 5.3.2</v>
      </c>
      <c r="B1" s="993"/>
      <c r="C1" s="993"/>
      <c r="D1" s="993"/>
      <c r="E1" s="993"/>
      <c r="F1" s="993"/>
      <c r="G1" s="992"/>
      <c r="H1" s="992"/>
      <c r="I1" s="993"/>
      <c r="J1" s="993"/>
      <c r="K1" s="993"/>
    </row>
    <row r="2" spans="1:13">
      <c r="G2" s="567"/>
      <c r="H2" s="981"/>
    </row>
    <row r="3" spans="1:13" ht="14.9" customHeight="1">
      <c r="A3" s="2107" t="s">
        <v>886</v>
      </c>
      <c r="B3" s="2107"/>
      <c r="C3" s="2107"/>
      <c r="D3" s="2107"/>
      <c r="E3" s="2107"/>
      <c r="F3" s="2107"/>
      <c r="G3" s="2107"/>
      <c r="H3" s="2107"/>
      <c r="I3" s="2107"/>
    </row>
    <row r="4" spans="1:13" ht="15.75" thickBot="1">
      <c r="A4" s="2108" t="s">
        <v>2</v>
      </c>
      <c r="B4" s="2108"/>
      <c r="C4" s="2108"/>
      <c r="D4" s="2108"/>
      <c r="E4" s="2108"/>
      <c r="F4" s="2108"/>
      <c r="G4" s="2108"/>
      <c r="H4" s="2108"/>
      <c r="I4" s="2108"/>
    </row>
    <row r="5" spans="1:13" ht="15.75" thickBot="1">
      <c r="A5" s="571"/>
      <c r="B5" s="1192">
        <v>2018</v>
      </c>
      <c r="C5" s="1192">
        <v>2019</v>
      </c>
      <c r="D5" s="1192">
        <v>2020</v>
      </c>
      <c r="E5" s="1192">
        <v>2021</v>
      </c>
      <c r="F5" s="1192">
        <v>2022</v>
      </c>
      <c r="G5" s="1192">
        <v>2023</v>
      </c>
      <c r="H5" s="1192">
        <v>2024</v>
      </c>
      <c r="I5" s="1192" t="s">
        <v>1685</v>
      </c>
      <c r="L5"/>
      <c r="M5"/>
    </row>
    <row r="6" spans="1:13">
      <c r="A6" s="572" t="s">
        <v>869</v>
      </c>
      <c r="B6" s="573">
        <v>389124.20160770032</v>
      </c>
      <c r="C6" s="573">
        <v>439778.7569358091</v>
      </c>
      <c r="D6" s="573">
        <v>473662.26452609443</v>
      </c>
      <c r="E6" s="573">
        <v>465842.51044263755</v>
      </c>
      <c r="F6" s="573">
        <v>384749.46815613098</v>
      </c>
      <c r="G6" s="573">
        <v>397871.14160876424</v>
      </c>
      <c r="H6" s="573">
        <v>403636.77192586323</v>
      </c>
      <c r="I6" s="573">
        <v>388929</v>
      </c>
      <c r="L6"/>
      <c r="M6"/>
    </row>
    <row r="7" spans="1:13">
      <c r="A7" s="574" t="s">
        <v>870</v>
      </c>
      <c r="B7" s="575">
        <v>207702.56819940227</v>
      </c>
      <c r="C7" s="575">
        <v>227981.89366300497</v>
      </c>
      <c r="D7" s="575">
        <v>241460.12467038917</v>
      </c>
      <c r="E7" s="575">
        <v>223439.73751112819</v>
      </c>
      <c r="F7" s="575">
        <v>167828.88178108478</v>
      </c>
      <c r="G7" s="575">
        <v>170282.77378964217</v>
      </c>
      <c r="H7" s="575">
        <v>171453.61248745309</v>
      </c>
      <c r="I7" s="575">
        <v>158938</v>
      </c>
      <c r="L7"/>
      <c r="M7"/>
    </row>
    <row r="8" spans="1:13">
      <c r="A8" s="576" t="s">
        <v>871</v>
      </c>
      <c r="B8" s="577">
        <v>34472.982971542369</v>
      </c>
      <c r="C8" s="577">
        <v>44658.386309238573</v>
      </c>
      <c r="D8" s="577">
        <v>57388.162269127759</v>
      </c>
      <c r="E8" s="577">
        <v>61169.440327340548</v>
      </c>
      <c r="F8" s="577">
        <v>58286.740261323728</v>
      </c>
      <c r="G8" s="577">
        <v>69152.274717194407</v>
      </c>
      <c r="H8" s="577">
        <v>70114.672379223121</v>
      </c>
      <c r="I8" s="577">
        <v>72037</v>
      </c>
      <c r="L8"/>
      <c r="M8"/>
    </row>
    <row r="9" spans="1:13">
      <c r="A9" s="574" t="s">
        <v>872</v>
      </c>
      <c r="B9" s="575">
        <v>76339.469161798537</v>
      </c>
      <c r="C9" s="575">
        <v>84806.648370483366</v>
      </c>
      <c r="D9" s="575">
        <v>86640.589869346091</v>
      </c>
      <c r="E9" s="575">
        <v>87180.878031598593</v>
      </c>
      <c r="F9" s="575">
        <v>72760.990007387372</v>
      </c>
      <c r="G9" s="575">
        <v>73368.337342069994</v>
      </c>
      <c r="H9" s="575">
        <v>76695.90717669102</v>
      </c>
      <c r="I9" s="575">
        <v>77825</v>
      </c>
      <c r="L9"/>
      <c r="M9"/>
    </row>
    <row r="10" spans="1:13">
      <c r="A10" s="578" t="s">
        <v>873</v>
      </c>
      <c r="B10" s="1866">
        <v>56978.672147961122</v>
      </c>
      <c r="C10" s="1866">
        <v>66719.042389886105</v>
      </c>
      <c r="D10" s="1866">
        <v>71089.425982905625</v>
      </c>
      <c r="E10" s="1866">
        <v>75324.753953981548</v>
      </c>
      <c r="F10" s="1866">
        <v>67193.185630985477</v>
      </c>
      <c r="G10" s="1866">
        <v>68002.857107864766</v>
      </c>
      <c r="H10" s="1866">
        <v>66101.4314865919</v>
      </c>
      <c r="I10" s="1866">
        <v>60303</v>
      </c>
      <c r="L10"/>
      <c r="M10"/>
    </row>
    <row r="11" spans="1:13">
      <c r="A11" s="580" t="s">
        <v>874</v>
      </c>
      <c r="B11" s="1867">
        <v>2943.2353040117323</v>
      </c>
      <c r="C11" s="1867">
        <v>3496.737520895188</v>
      </c>
      <c r="D11" s="1867">
        <v>4078.5550411612521</v>
      </c>
      <c r="E11" s="1867">
        <v>4658.1185063466455</v>
      </c>
      <c r="F11" s="1867">
        <v>4634.2579702799994</v>
      </c>
      <c r="G11" s="1867">
        <v>3900.6667235856848</v>
      </c>
      <c r="H11" s="1867">
        <v>3876.4664012832159</v>
      </c>
      <c r="I11" s="1867">
        <v>3757</v>
      </c>
      <c r="L11"/>
      <c r="M11"/>
    </row>
    <row r="12" spans="1:13">
      <c r="A12" s="582" t="s">
        <v>875</v>
      </c>
      <c r="B12" s="1856">
        <v>437.5303988</v>
      </c>
      <c r="C12" s="1856">
        <v>484.04138225999998</v>
      </c>
      <c r="D12" s="1856">
        <v>548.66986688999998</v>
      </c>
      <c r="E12" s="1856">
        <v>998.09734141466265</v>
      </c>
      <c r="F12" s="1856">
        <v>911.02170909316146</v>
      </c>
      <c r="G12" s="1856">
        <v>927.92864688717862</v>
      </c>
      <c r="H12" s="1856">
        <v>796.58845290547595</v>
      </c>
      <c r="I12" s="1856">
        <v>761</v>
      </c>
      <c r="L12"/>
      <c r="M12"/>
    </row>
    <row r="13" spans="1:13">
      <c r="A13" s="584" t="s">
        <v>876</v>
      </c>
      <c r="B13" s="1857">
        <v>88.802947966307897</v>
      </c>
      <c r="C13" s="1857">
        <v>98.211204145507494</v>
      </c>
      <c r="D13" s="1857">
        <v>104.90978145522701</v>
      </c>
      <c r="E13" s="1857">
        <v>93.041802679152397</v>
      </c>
      <c r="F13" s="1857">
        <v>66.241687511769797</v>
      </c>
      <c r="G13" s="1857">
        <v>0</v>
      </c>
      <c r="H13" s="1857">
        <v>0</v>
      </c>
      <c r="I13" s="1857">
        <v>0</v>
      </c>
      <c r="L13"/>
      <c r="M13"/>
    </row>
    <row r="14" spans="1:13">
      <c r="A14" s="582" t="s">
        <v>584</v>
      </c>
      <c r="B14" s="1856">
        <v>1748.038048369591</v>
      </c>
      <c r="C14" s="1856">
        <v>4653.1585888649643</v>
      </c>
      <c r="D14" s="1856">
        <v>8203.8122107622949</v>
      </c>
      <c r="E14" s="1856">
        <v>5140.4612564804793</v>
      </c>
      <c r="F14" s="1856">
        <v>8402.9049104291389</v>
      </c>
      <c r="G14" s="1856">
        <v>4087.4714745568135</v>
      </c>
      <c r="H14" s="1856">
        <v>2957.5196894739329</v>
      </c>
      <c r="I14" s="1856">
        <v>3066</v>
      </c>
      <c r="L14"/>
      <c r="M14"/>
    </row>
    <row r="15" spans="1:13">
      <c r="A15" s="584" t="s">
        <v>877</v>
      </c>
      <c r="B15" s="1857">
        <v>130902.1625288904</v>
      </c>
      <c r="C15" s="1857">
        <v>153222.32202520486</v>
      </c>
      <c r="D15" s="1857">
        <v>167512.783609223</v>
      </c>
      <c r="E15" s="1857">
        <v>198208.67045179562</v>
      </c>
      <c r="F15" s="1857">
        <v>179578.20941732</v>
      </c>
      <c r="G15" s="1857">
        <v>221828.40013160647</v>
      </c>
      <c r="H15" s="1857">
        <v>237353.88076539448</v>
      </c>
      <c r="I15" s="1857">
        <v>240801</v>
      </c>
      <c r="L15"/>
      <c r="M15"/>
    </row>
    <row r="16" spans="1:13">
      <c r="A16" s="582" t="s">
        <v>93</v>
      </c>
      <c r="B16" s="1856">
        <v>8006.3675288300001</v>
      </c>
      <c r="C16" s="1856">
        <v>8772.1030427800015</v>
      </c>
      <c r="D16" s="1856">
        <v>8845.7912056234727</v>
      </c>
      <c r="E16" s="1856">
        <v>8914.9484039692015</v>
      </c>
      <c r="F16" s="1856">
        <v>8585.5257831899999</v>
      </c>
      <c r="G16" s="1856">
        <v>8681.1438695018951</v>
      </c>
      <c r="H16" s="1856">
        <v>7952.2176933800001</v>
      </c>
      <c r="I16" s="1856">
        <v>7126</v>
      </c>
      <c r="L16"/>
      <c r="M16"/>
    </row>
    <row r="17" spans="1:17">
      <c r="A17" s="586" t="s">
        <v>878</v>
      </c>
      <c r="B17" s="1858">
        <v>4285.0317739909988</v>
      </c>
      <c r="C17" s="1858">
        <v>4187.5736777399998</v>
      </c>
      <c r="D17" s="1858">
        <v>4412.4077563000001</v>
      </c>
      <c r="E17" s="1858">
        <v>7880.1477731800005</v>
      </c>
      <c r="F17" s="1858">
        <v>7075.8041985999998</v>
      </c>
      <c r="G17" s="1858">
        <v>7820.2050179399994</v>
      </c>
      <c r="H17" s="1858">
        <v>9296.0995597899982</v>
      </c>
      <c r="I17" s="1858">
        <v>8248</v>
      </c>
      <c r="L17"/>
      <c r="M17"/>
    </row>
    <row r="18" spans="1:17">
      <c r="A18" s="588" t="s">
        <v>879</v>
      </c>
      <c r="B18" s="1859">
        <v>5516.0028797488194</v>
      </c>
      <c r="C18" s="1859">
        <v>4769.4355870753061</v>
      </c>
      <c r="D18" s="1859">
        <v>4866.9988279946847</v>
      </c>
      <c r="E18" s="1859">
        <v>5374.6010983022861</v>
      </c>
      <c r="F18" s="1859">
        <v>4419.8086477913894</v>
      </c>
      <c r="G18" s="1859">
        <v>4072.2480328400852</v>
      </c>
      <c r="H18" s="1859">
        <v>4213.7080982989864</v>
      </c>
      <c r="I18" s="1859">
        <v>4229.8293299007928</v>
      </c>
      <c r="J18" s="1693"/>
      <c r="L18"/>
      <c r="M18"/>
    </row>
    <row r="19" spans="1:17" ht="15.75" thickBot="1">
      <c r="A19" s="590" t="s">
        <v>880</v>
      </c>
      <c r="B19" s="1860">
        <v>540108.13771429646</v>
      </c>
      <c r="C19" s="1860">
        <v>615965.6024438797</v>
      </c>
      <c r="D19" s="1860">
        <v>668157.6377843431</v>
      </c>
      <c r="E19" s="1860">
        <v>692452.47857045894</v>
      </c>
      <c r="F19" s="1860">
        <v>593788.98451006645</v>
      </c>
      <c r="G19" s="1860">
        <v>645288.5387820967</v>
      </c>
      <c r="H19" s="1860">
        <v>666206.67605887621</v>
      </c>
      <c r="I19" s="1860">
        <v>653161</v>
      </c>
      <c r="L19"/>
      <c r="M19"/>
    </row>
    <row r="20" spans="1:17">
      <c r="A20" s="582" t="s">
        <v>780</v>
      </c>
      <c r="B20" s="1856">
        <v>6.2368134389637397</v>
      </c>
      <c r="C20" s="1856">
        <v>5.7024309096167398</v>
      </c>
      <c r="D20" s="1856">
        <v>4.9613903944236899</v>
      </c>
      <c r="E20" s="1856">
        <v>3.7003426318135513</v>
      </c>
      <c r="F20" s="1856">
        <v>3.0721290926815001</v>
      </c>
      <c r="G20" s="1856">
        <v>2.7474051058069602</v>
      </c>
      <c r="H20" s="1856">
        <v>22.22271119407926</v>
      </c>
      <c r="I20" s="1856">
        <v>19</v>
      </c>
      <c r="L20"/>
      <c r="M20"/>
    </row>
    <row r="21" spans="1:17">
      <c r="A21" s="584" t="s">
        <v>881</v>
      </c>
      <c r="B21" s="1857">
        <v>370811.53069655475</v>
      </c>
      <c r="C21" s="1857">
        <v>413893.84629274631</v>
      </c>
      <c r="D21" s="1857">
        <v>446271.25636996614</v>
      </c>
      <c r="E21" s="1857">
        <v>439659.2008311497</v>
      </c>
      <c r="F21" s="1857">
        <v>361436.00367019314</v>
      </c>
      <c r="G21" s="1857">
        <v>365465.00451781123</v>
      </c>
      <c r="H21" s="1857">
        <v>368077.20562502381</v>
      </c>
      <c r="I21" s="1857">
        <v>353184</v>
      </c>
      <c r="L21"/>
      <c r="M21"/>
    </row>
    <row r="22" spans="1:17">
      <c r="A22" s="582" t="s">
        <v>882</v>
      </c>
      <c r="B22" s="1856">
        <v>127445.98371272197</v>
      </c>
      <c r="C22" s="1856">
        <v>148950.30520608925</v>
      </c>
      <c r="D22" s="1856">
        <v>163011.79557870931</v>
      </c>
      <c r="E22" s="1856">
        <v>192393.75223720638</v>
      </c>
      <c r="F22" s="1856">
        <v>174000.36648258008</v>
      </c>
      <c r="G22" s="1856">
        <v>215504.48989970647</v>
      </c>
      <c r="H22" s="1856">
        <v>231000.2522155167</v>
      </c>
      <c r="I22" s="1856">
        <v>233998</v>
      </c>
      <c r="L22"/>
      <c r="M22"/>
    </row>
    <row r="23" spans="1:17" ht="15.75" thickBot="1">
      <c r="A23" s="584" t="s">
        <v>883</v>
      </c>
      <c r="B23" s="1857">
        <v>16371.20032605459</v>
      </c>
      <c r="C23" s="1857">
        <v>21360.21456525696</v>
      </c>
      <c r="D23" s="1857">
        <v>25478.887711511925</v>
      </c>
      <c r="E23" s="1857">
        <v>23821.384141486953</v>
      </c>
      <c r="F23" s="1857">
        <v>24273.414554028423</v>
      </c>
      <c r="G23" s="1857">
        <v>25473.004801519448</v>
      </c>
      <c r="H23" s="1857">
        <v>26472.320551424054</v>
      </c>
      <c r="I23" s="1857">
        <v>25358</v>
      </c>
      <c r="J23" s="1693"/>
      <c r="K23" s="1693"/>
      <c r="L23"/>
      <c r="M23"/>
    </row>
    <row r="24" spans="1:17" ht="15.75" thickBot="1">
      <c r="A24" s="591" t="s">
        <v>884</v>
      </c>
      <c r="B24" s="1868">
        <v>514634.95154877024</v>
      </c>
      <c r="C24" s="1868">
        <v>584210.06849500211</v>
      </c>
      <c r="D24" s="1868">
        <v>634766.90105058183</v>
      </c>
      <c r="E24" s="1868">
        <v>655878.03755247488</v>
      </c>
      <c r="F24" s="1868">
        <v>559712.85683589429</v>
      </c>
      <c r="G24" s="1868">
        <v>606445.24662414298</v>
      </c>
      <c r="H24" s="1868">
        <v>625572.00110315869</v>
      </c>
      <c r="I24" s="1868">
        <v>612558</v>
      </c>
      <c r="L24"/>
      <c r="M24"/>
    </row>
    <row r="25" spans="1:17" ht="15.75" thickBot="1">
      <c r="A25" s="593" t="s">
        <v>885</v>
      </c>
      <c r="B25" s="594">
        <v>25473.186169676232</v>
      </c>
      <c r="C25" s="594">
        <v>31755.533947787524</v>
      </c>
      <c r="D25" s="594">
        <v>33390.736734811369</v>
      </c>
      <c r="E25" s="594">
        <v>36574.440513714027</v>
      </c>
      <c r="F25" s="594">
        <v>34076.127675302196</v>
      </c>
      <c r="G25" s="594">
        <v>38843.292162473685</v>
      </c>
      <c r="H25" s="594">
        <v>40634.67495693767</v>
      </c>
      <c r="I25" s="594">
        <v>40602</v>
      </c>
      <c r="L25"/>
      <c r="M25"/>
    </row>
    <row r="26" spans="1:17">
      <c r="H26" s="1693"/>
      <c r="I26" s="1693"/>
    </row>
    <row r="28" spans="1:17">
      <c r="J28" s="1693"/>
      <c r="K28" s="1693"/>
      <c r="L28" s="1693"/>
      <c r="M28" s="1693"/>
      <c r="N28" s="1693"/>
      <c r="O28" s="1693"/>
      <c r="P28" s="1693"/>
      <c r="Q28" s="1693"/>
    </row>
    <row r="29" spans="1:17">
      <c r="J29" s="1693"/>
      <c r="K29" s="1693"/>
      <c r="L29" s="1693"/>
      <c r="M29" s="1693"/>
      <c r="N29" s="1693"/>
      <c r="O29" s="1693"/>
      <c r="P29" s="1693"/>
      <c r="Q29" s="1693"/>
    </row>
    <row r="30" spans="1:17">
      <c r="J30" s="1693"/>
      <c r="K30" s="1693"/>
      <c r="L30" s="1693"/>
      <c r="M30" s="1693"/>
      <c r="N30" s="1693"/>
      <c r="O30" s="1693"/>
      <c r="P30" s="1693"/>
      <c r="Q30" s="1693"/>
    </row>
    <row r="31" spans="1:17">
      <c r="J31" s="1693"/>
      <c r="K31" s="1693"/>
      <c r="L31" s="1693"/>
      <c r="M31" s="1693"/>
      <c r="N31" s="1693"/>
      <c r="O31" s="1693"/>
      <c r="P31" s="1693"/>
      <c r="Q31" s="1693"/>
    </row>
    <row r="32" spans="1:17">
      <c r="J32" s="1693"/>
      <c r="K32" s="1693"/>
      <c r="L32" s="1693"/>
      <c r="M32" s="1693"/>
      <c r="N32" s="1693"/>
      <c r="O32" s="1693"/>
      <c r="P32" s="1693"/>
      <c r="Q32" s="1693"/>
    </row>
    <row r="33" spans="10:17">
      <c r="J33" s="1693"/>
      <c r="K33" s="1693"/>
      <c r="L33" s="1693"/>
      <c r="M33" s="1693"/>
      <c r="N33" s="1693"/>
      <c r="O33" s="1693"/>
      <c r="P33" s="1693"/>
      <c r="Q33" s="1693"/>
    </row>
    <row r="34" spans="10:17">
      <c r="J34" s="1693"/>
      <c r="K34" s="1693"/>
      <c r="L34" s="1693"/>
      <c r="M34" s="1693"/>
      <c r="N34" s="1693"/>
      <c r="O34" s="1693"/>
      <c r="P34" s="1693"/>
      <c r="Q34" s="1693"/>
    </row>
    <row r="35" spans="10:17">
      <c r="J35" s="1693"/>
      <c r="K35" s="1693"/>
      <c r="L35" s="1693"/>
      <c r="M35" s="1693"/>
      <c r="N35" s="1693"/>
      <c r="O35" s="1693"/>
      <c r="P35" s="1693"/>
      <c r="Q35" s="1693"/>
    </row>
    <row r="36" spans="10:17">
      <c r="J36" s="1693"/>
      <c r="K36" s="1693"/>
      <c r="L36" s="1693"/>
      <c r="M36" s="1693"/>
      <c r="N36" s="1693"/>
      <c r="O36" s="1693"/>
      <c r="P36" s="1693"/>
      <c r="Q36" s="1693"/>
    </row>
    <row r="37" spans="10:17">
      <c r="J37" s="1693"/>
      <c r="K37" s="1693"/>
      <c r="L37" s="1693"/>
      <c r="M37" s="1693"/>
      <c r="N37" s="1693"/>
      <c r="O37" s="1693"/>
      <c r="P37" s="1693"/>
      <c r="Q37" s="1693"/>
    </row>
    <row r="38" spans="10:17">
      <c r="J38" s="1693"/>
      <c r="K38" s="1693"/>
      <c r="L38" s="1693"/>
      <c r="M38" s="1693"/>
      <c r="N38" s="1693"/>
      <c r="O38" s="1693"/>
      <c r="P38" s="1693"/>
      <c r="Q38" s="1693"/>
    </row>
    <row r="39" spans="10:17">
      <c r="J39" s="1693"/>
      <c r="K39" s="1693"/>
      <c r="L39" s="1693"/>
      <c r="M39" s="1693"/>
      <c r="N39" s="1693"/>
      <c r="O39" s="1693"/>
      <c r="P39" s="1693"/>
      <c r="Q39" s="1693"/>
    </row>
    <row r="40" spans="10:17">
      <c r="J40" s="1693"/>
      <c r="K40" s="1693"/>
      <c r="L40" s="1693"/>
      <c r="M40" s="1693"/>
      <c r="N40" s="1693"/>
      <c r="O40" s="1693"/>
      <c r="P40" s="1693"/>
      <c r="Q40" s="1693"/>
    </row>
    <row r="41" spans="10:17">
      <c r="J41" s="1693"/>
      <c r="K41" s="1693"/>
      <c r="L41" s="1693"/>
      <c r="M41" s="1693"/>
      <c r="N41" s="1693"/>
      <c r="O41" s="1693"/>
      <c r="P41" s="1693"/>
      <c r="Q41" s="1693"/>
    </row>
    <row r="42" spans="10:17">
      <c r="J42" s="1693"/>
      <c r="K42" s="1693"/>
      <c r="L42" s="1693"/>
      <c r="M42" s="1693"/>
      <c r="N42" s="1693"/>
      <c r="O42" s="1693"/>
      <c r="P42" s="1693"/>
      <c r="Q42" s="1693"/>
    </row>
    <row r="43" spans="10:17">
      <c r="J43" s="1693"/>
      <c r="K43" s="1693"/>
      <c r="L43" s="1693"/>
      <c r="M43" s="1693"/>
      <c r="N43" s="1693"/>
      <c r="O43" s="1693"/>
      <c r="P43" s="1693"/>
      <c r="Q43" s="1693"/>
    </row>
    <row r="44" spans="10:17">
      <c r="J44" s="1693"/>
      <c r="K44" s="1693"/>
      <c r="L44" s="1693"/>
      <c r="M44" s="1693"/>
      <c r="N44" s="1693"/>
      <c r="O44" s="1693"/>
      <c r="P44" s="1693"/>
      <c r="Q44" s="1693"/>
    </row>
    <row r="45" spans="10:17">
      <c r="J45" s="1693"/>
      <c r="K45" s="1693"/>
      <c r="L45" s="1693"/>
      <c r="M45" s="1693"/>
      <c r="N45" s="1693"/>
      <c r="O45" s="1693"/>
      <c r="P45" s="1693"/>
      <c r="Q45" s="1693"/>
    </row>
    <row r="46" spans="10:17">
      <c r="J46" s="1693"/>
      <c r="K46" s="1693"/>
      <c r="L46" s="1693"/>
      <c r="M46" s="1693"/>
      <c r="N46" s="1693"/>
      <c r="O46" s="1693"/>
      <c r="P46" s="1693"/>
      <c r="Q46" s="1693"/>
    </row>
    <row r="47" spans="10:17">
      <c r="J47" s="1693"/>
      <c r="K47" s="1693"/>
      <c r="L47" s="1693"/>
      <c r="M47" s="1693"/>
      <c r="N47" s="1693"/>
      <c r="O47" s="1693"/>
      <c r="P47" s="1693"/>
      <c r="Q47" s="1693"/>
    </row>
  </sheetData>
  <mergeCells count="2">
    <mergeCell ref="A3:I3"/>
    <mergeCell ref="A4:I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5">
    <tabColor rgb="FF002060"/>
  </sheetPr>
  <dimension ref="A1:F51"/>
  <sheetViews>
    <sheetView showFormulas="1" showGridLines="0" topLeftCell="A31" zoomScaleNormal="100" workbookViewId="0">
      <selection activeCell="A38" sqref="A38"/>
    </sheetView>
  </sheetViews>
  <sheetFormatPr defaultColWidth="9.44140625" defaultRowHeight="12.45"/>
  <cols>
    <col min="1" max="1" width="75.5546875" style="34" bestFit="1" customWidth="1"/>
    <col min="2" max="16384" width="9.44140625" style="34"/>
  </cols>
  <sheetData>
    <row r="1" spans="1:1" s="32" customFormat="1" ht="50.25" customHeight="1">
      <c r="A1" s="31"/>
    </row>
    <row r="2" spans="1:1" ht="13.1">
      <c r="A2" s="30" t="s">
        <v>824</v>
      </c>
    </row>
    <row r="4" spans="1:1" ht="15.05">
      <c r="A4" s="66" t="s">
        <v>355</v>
      </c>
    </row>
    <row r="5" spans="1:1" ht="15.05">
      <c r="A5" s="66" t="s">
        <v>826</v>
      </c>
    </row>
    <row r="6" spans="1:1" ht="15.05">
      <c r="A6" s="66" t="s">
        <v>827</v>
      </c>
    </row>
    <row r="7" spans="1:1" ht="15.05">
      <c r="A7" s="66" t="s">
        <v>828</v>
      </c>
    </row>
    <row r="8" spans="1:1" ht="15.05">
      <c r="A8" s="66" t="s">
        <v>829</v>
      </c>
    </row>
    <row r="9" spans="1:1" ht="15.05">
      <c r="A9" s="66" t="s">
        <v>356</v>
      </c>
    </row>
    <row r="10" spans="1:1" ht="15.05">
      <c r="A10" s="66" t="s">
        <v>357</v>
      </c>
    </row>
    <row r="11" spans="1:1" ht="15.05">
      <c r="A11" s="66" t="s">
        <v>358</v>
      </c>
    </row>
    <row r="12" spans="1:1" ht="15.05">
      <c r="A12" s="66" t="s">
        <v>860</v>
      </c>
    </row>
    <row r="13" spans="1:1" ht="15.05">
      <c r="A13" s="66" t="s">
        <v>450</v>
      </c>
    </row>
    <row r="14" spans="1:1" ht="15.05">
      <c r="A14" s="66" t="s">
        <v>451</v>
      </c>
    </row>
    <row r="15" spans="1:1" ht="15.05">
      <c r="A15" s="66" t="s">
        <v>452</v>
      </c>
    </row>
    <row r="16" spans="1:1" ht="15.05">
      <c r="A16" s="66" t="s">
        <v>453</v>
      </c>
    </row>
    <row r="17" spans="1:6" ht="15.05">
      <c r="A17" s="66" t="s">
        <v>359</v>
      </c>
    </row>
    <row r="18" spans="1:6" ht="15.05">
      <c r="A18" s="66" t="s">
        <v>360</v>
      </c>
    </row>
    <row r="19" spans="1:6" ht="15.05">
      <c r="A19" s="66" t="s">
        <v>454</v>
      </c>
    </row>
    <row r="20" spans="1:6" ht="15.05">
      <c r="A20" s="66" t="s">
        <v>455</v>
      </c>
    </row>
    <row r="21" spans="1:6" s="67" customFormat="1" ht="15.05">
      <c r="A21" s="66" t="s">
        <v>458</v>
      </c>
    </row>
    <row r="22" spans="1:6" s="67" customFormat="1" ht="15.05">
      <c r="A22" s="66" t="s">
        <v>459</v>
      </c>
    </row>
    <row r="23" spans="1:6" ht="15.05">
      <c r="A23" s="66" t="s">
        <v>456</v>
      </c>
    </row>
    <row r="24" spans="1:6" ht="15.05">
      <c r="A24" s="66" t="s">
        <v>457</v>
      </c>
    </row>
    <row r="25" spans="1:6" s="67" customFormat="1" ht="14.9" customHeight="1">
      <c r="A25" s="66" t="s">
        <v>747</v>
      </c>
      <c r="B25" s="66"/>
      <c r="C25" s="66"/>
      <c r="D25" s="66"/>
      <c r="E25" s="66"/>
      <c r="F25" s="66"/>
    </row>
    <row r="26" spans="1:6" s="67" customFormat="1" ht="15.05">
      <c r="A26" s="66" t="s">
        <v>818</v>
      </c>
    </row>
    <row r="27" spans="1:6" s="67" customFormat="1" ht="15.05">
      <c r="A27" s="66" t="s">
        <v>748</v>
      </c>
    </row>
    <row r="28" spans="1:6" s="67" customFormat="1" ht="15.05">
      <c r="A28" s="66" t="s">
        <v>749</v>
      </c>
    </row>
    <row r="29" spans="1:6" s="67" customFormat="1" ht="15.05">
      <c r="A29" s="499" t="s">
        <v>758</v>
      </c>
    </row>
    <row r="30" spans="1:6" s="67" customFormat="1" ht="15.05">
      <c r="A30" s="66" t="s">
        <v>751</v>
      </c>
    </row>
    <row r="31" spans="1:6" s="67" customFormat="1" ht="15.05">
      <c r="A31" s="499" t="s">
        <v>752</v>
      </c>
    </row>
    <row r="32" spans="1:6" s="67" customFormat="1" ht="15.05">
      <c r="A32" s="499" t="s">
        <v>753</v>
      </c>
    </row>
    <row r="33" spans="1:1" ht="15.05">
      <c r="A33" s="499" t="s">
        <v>754</v>
      </c>
    </row>
    <row r="34" spans="1:1" ht="15.05">
      <c r="A34" s="499" t="s">
        <v>755</v>
      </c>
    </row>
    <row r="35" spans="1:1" ht="15.05">
      <c r="A35" s="499" t="s">
        <v>756</v>
      </c>
    </row>
    <row r="36" spans="1:1" ht="15.05">
      <c r="A36" s="499" t="s">
        <v>861</v>
      </c>
    </row>
    <row r="37" spans="1:1" ht="15.05">
      <c r="A37" s="499" t="s">
        <v>862</v>
      </c>
    </row>
    <row r="38" spans="1:1" ht="15.05">
      <c r="A38" s="499" t="s">
        <v>863</v>
      </c>
    </row>
    <row r="39" spans="1:1" ht="15.05">
      <c r="A39" s="499" t="s">
        <v>864</v>
      </c>
    </row>
    <row r="40" spans="1:1" ht="15.05">
      <c r="A40" s="499" t="s">
        <v>750</v>
      </c>
    </row>
    <row r="41" spans="1:1" ht="15.05">
      <c r="A41" s="499" t="s">
        <v>852</v>
      </c>
    </row>
    <row r="42" spans="1:1" ht="15.05">
      <c r="A42" s="499" t="s">
        <v>853</v>
      </c>
    </row>
    <row r="43" spans="1:1" ht="15.05">
      <c r="A43" s="499" t="s">
        <v>854</v>
      </c>
    </row>
    <row r="44" spans="1:1" ht="15.05">
      <c r="A44" s="499" t="s">
        <v>855</v>
      </c>
    </row>
    <row r="45" spans="1:1" ht="15.05">
      <c r="A45" s="499" t="s">
        <v>856</v>
      </c>
    </row>
    <row r="46" spans="1:1" ht="15.05">
      <c r="A46" s="499" t="s">
        <v>815</v>
      </c>
    </row>
    <row r="47" spans="1:1" ht="15.05">
      <c r="A47" s="499" t="s">
        <v>816</v>
      </c>
    </row>
    <row r="48" spans="1:1" ht="15.05">
      <c r="A48" s="499" t="s">
        <v>865</v>
      </c>
    </row>
    <row r="49" spans="1:1" ht="15.05">
      <c r="A49" s="499" t="s">
        <v>850</v>
      </c>
    </row>
    <row r="50" spans="1:1" ht="15.05">
      <c r="A50" s="499" t="s">
        <v>851</v>
      </c>
    </row>
    <row r="51" spans="1:1" ht="15.05">
      <c r="A51" s="66" t="s">
        <v>859</v>
      </c>
    </row>
  </sheetData>
  <hyperlinks>
    <hyperlink ref="A4" location="'Tavola 1'!A1" display="Tavola 1 - Imprese che esercitano l'attività assicurativa e riassicurativa in Italia" xr:uid="{00000000-0004-0000-0500-000000000000}"/>
    <hyperlink ref="A5" location="'Tavola 2'!A1" display="Tavola 2 - Gestione Vita - Premi acquisiti (lavoro diretto) in Italia da imprese di stati U.E. e S.E.E. operanti in regime di stabilimento nel 2016 per linea di business e paese" xr:uid="{00000000-0004-0000-0500-000001000000}"/>
    <hyperlink ref="A6" location="'Tavola 3'!A1" display="Tavola 3 - Gestione Vita - Premi acquisiti (lavoro diretto) in Italia da imprese di stati U.E. e S.E.E. operanti in regime di l.p.s. nel 2016 per linea di business e paese" xr:uid="{00000000-0004-0000-0500-000002000000}"/>
    <hyperlink ref="A7" location="'Tavola 4'!A1" display="Tavola 4 - Gestione Danni - Premi acquisiti (lavoro diretto) in Italia da imprese di stati U.E. operanti in regime di stabilimento nel 2016 per linea di business e paese" xr:uid="{00000000-0004-0000-0500-000003000000}"/>
    <hyperlink ref="A8" location="'Tavola 5'!A1" display="Tavola 5 - Gestione Danni - Premi acquisiti (lavoro diretto) in Italia da imprese di stati U.E. operanti in regime di l.p.s nel 2016 per linea di business e paese" xr:uid="{00000000-0004-0000-0500-000004000000}"/>
    <hyperlink ref="A9" location="'Tavola 6'!A1" display="Tavola 6 - Raccolta premi del portafoglio italiano ed estero, diretto e indiretto" xr:uid="{00000000-0004-0000-0500-000005000000}"/>
    <hyperlink ref="A10" location="'Tavola 7'!A1" display="Tavola 7 - Incidenza dei premi sul prodotto interno lordo" xr:uid="{00000000-0004-0000-0500-000006000000}"/>
    <hyperlink ref="A11" location="'Tavola 8'!A1" display="Tavola 8 - Raccolta premi per gruppo di controllo (portafoglio diretto italiano)" xr:uid="{00000000-0004-0000-0500-000007000000}"/>
    <hyperlink ref="A12" location="'Tavola 9'!A1" display="Tavola 9 - Premi ceduti in riassicurazione rami danni e vita - 2016" xr:uid="{00000000-0004-0000-0500-000008000000}"/>
    <hyperlink ref="A13" location="'Tavola 10'!A1" display="Tavola 10 - Rami vita - andamento della raccolta per ramo (lavoro diretto italiano)" xr:uid="{00000000-0004-0000-0500-000009000000}"/>
    <hyperlink ref="A14" location="'Tavola 11'!A1" display="Tavola 11 - Rami vita - polizze individuali - andamento della raccolta per tipologia di prodotto (lavoro diretto italiano)" xr:uid="{00000000-0004-0000-0500-00000A000000}"/>
    <hyperlink ref="A16" location="'Tavola 13'!A1" display="Tavola 13 - Principali voci dello stato patrimoniale (local gaap)" xr:uid="{00000000-0004-0000-0500-00000B000000}"/>
    <hyperlink ref="A17" location="'Tavola 14'!A1" display="Tavola 14 - Stato patrimoniale - gestione vita e danni" xr:uid="{00000000-0004-0000-0500-00000C000000}"/>
    <hyperlink ref="A18" location="'Tavola 15'!A1" display="Tavola 15 - Conto economico - gestione vita e danni" xr:uid="{00000000-0004-0000-0500-00000D000000}"/>
    <hyperlink ref="A19" location="'Tavola 16'!A1" display="Tavola 16 - Investimenti vita (classe C) e danni" xr:uid="{00000000-0004-0000-0500-00000E000000}"/>
    <hyperlink ref="A20" location="'Tavola 17'!A1" display="Tavola 17 - Investimenti vita (classe C)" xr:uid="{00000000-0004-0000-0500-00000F000000}"/>
    <hyperlink ref="A21" location="'Tavola 18'!A1" display="Tavola 18 - Investimenti vita classe D" xr:uid="{00000000-0004-0000-0500-000010000000}"/>
    <hyperlink ref="A22" location="'Tavola 19'!A1" display="Tavola 19 - Investimenti danni" xr:uid="{00000000-0004-0000-0500-000011000000}"/>
    <hyperlink ref="A23" location="'Tavola 20'!A1" display="Tavola 20 - Ripartizione del risultato di esercizio - gestione vita" xr:uid="{00000000-0004-0000-0500-000012000000}"/>
    <hyperlink ref="A24" location="'Tavola 21'!A1" display="Tavola 21 - Ripartizione del risultato di esercizio - gestione danni" xr:uid="{00000000-0004-0000-0500-000013000000}"/>
    <hyperlink ref="A15" location="'Tavola 12'!A1" display="Tavola 12 - Rami danni - Premi del portafoglio diretto italiano" xr:uid="{00000000-0004-0000-0500-000014000000}"/>
    <hyperlink ref="A25:F25" location="'Tavola 22'!_Toc42950157" display="Tavola 22 - Stato patrimoniale consolidato – Attività delle imprese che continuano ad applicare lo IAS 39 " xr:uid="{00000000-0004-0000-0500-000015000000}"/>
    <hyperlink ref="A26" location="'Tavola 23'!_Toc42950159" display="Tavola 23 - Stato patrimoniale - Patrimonio netto e passività delle imprese che continuano ad applicare lo IAS 39 " xr:uid="{00000000-0004-0000-0500-000016000000}"/>
    <hyperlink ref="A27" location="'Tavola 24'!A1" display="Tavola 24 - Stato patrimoniale consolidato – Attività delle imprese che applicano l'IFRS 9 dal 1 gennaio 2018 " xr:uid="{00000000-0004-0000-0500-000017000000}"/>
    <hyperlink ref="A28" location="'Tavola 25'!A1" display="Tavola 25 - Stato patrimoniale consolidato – patrimonio netto e passività delle imprese che applicano l'IFRS 9 dal 1 gennaio 2018 " xr:uid="{00000000-0004-0000-0500-000018000000}"/>
    <hyperlink ref="A48" location="'Tavola 45'!_Toc517367915" display="Tavola 45 - Incidentalità per chilometro nelle province italiane" xr:uid="{00000000-0004-0000-0500-000019000000}"/>
    <hyperlink ref="A36" location="'Tavola 33'!A1" display="Tavola 33 - Rami vita – riserve tecniche del portafoglio diretto italiano per ramo – 2018" xr:uid="{00000000-0004-0000-0500-00001A000000}"/>
    <hyperlink ref="A29" location="'Tavola 26)'!A1" display="Tavola 26 - Bilancio consolidato - stato patrimoniale" xr:uid="{00000000-0004-0000-0500-00001B000000}"/>
    <hyperlink ref="A30" location="'Tavola 27'!A1" display="Tavola 27 - Conto economico consolidato delle imprese che applicano l'IFRS 9 dal 1 gennaio 2018 " xr:uid="{00000000-0004-0000-0500-00001C000000}"/>
    <hyperlink ref="A31" location="'Tavola 28'!A1" display="Tavola 28 - Attività a copertura delle riserve tecniche vita (esclusi contratti collegati a indici o quote di OICR o derivanti dalla gestione dei fondi pensione) " xr:uid="{00000000-0004-0000-0500-00001D000000}"/>
    <hyperlink ref="A32" location="'Tavola 29'!A1" display="Tavola 29 - Attività a copertura delle riserve tecniche vita relative a contratti direttamente collegati a indici o a quote di OICR " xr:uid="{00000000-0004-0000-0500-00001E000000}"/>
    <hyperlink ref="A33" location="'Tavola 30'!A1" display="Tavola 30 - Attività a copertura delle riserve tecniche derivanti dalla gestione dei fondi pensione " xr:uid="{00000000-0004-0000-0500-00001F000000}"/>
    <hyperlink ref="A34" location="'Tavola 31'!A1" display="Tavola 31 -Attività a copertura delle riserve tecniche danni " xr:uid="{00000000-0004-0000-0500-000020000000}"/>
    <hyperlink ref="A35" location="'Tavola 32'!A1" display="Tavola 32 - Riserve tecniche del portafoglio italiano ed estero, diretto e indiretto" xr:uid="{00000000-0004-0000-0500-000021000000}"/>
    <hyperlink ref="A37" location="'Tavola 34'!A1" display="Tavola 34 - Rami vita - riserve tecniche del portafoglio diretto italiano per ramo - 2019" xr:uid="{00000000-0004-0000-0500-000022000000}"/>
    <hyperlink ref="A38" location="'Tavola 35'!A1" display="Tavola 35 - Rami danni - riserve tecniche del portafoglio diretto italiano per ramo - 2018" xr:uid="{00000000-0004-0000-0500-000023000000}"/>
    <hyperlink ref="A39" location="'Tavola 36'!A1" display="Tavola 36 - Rami danni - riserve tecniche del portafoglio diretto italiano per ramo - 2019" xr:uid="{00000000-0004-0000-0500-000024000000}"/>
    <hyperlink ref="A40" location="'Tavola 37'!A1" display="Tavola 37 - Rapporto sinistri dell'esercizio a premi di competenza - rami danni" xr:uid="{00000000-0004-0000-0500-000025000000}"/>
    <hyperlink ref="A46" location="'Tavola 43'!_Toc517367910" display="Tavola 43 - R.c. auto - Statistiche sulla distribuzione dei premi effettivi stimati in IPER " xr:uid="{00000000-0004-0000-0500-000026000000}"/>
    <hyperlink ref="A47" location="'Tavola 44'!_Toc42950192" display="Tavola 44 - R.c. auto - Statistiche sulla distribuzione dei premi effettivi IPER - variazioni     " xr:uid="{00000000-0004-0000-0500-000027000000}"/>
    <hyperlink ref="A41" location="'Tavola 38 '!A1" display="Tavola 38 - R.c. auto - Premi lordi, sinistri e caricamento globale – 2020" xr:uid="{00000000-0004-0000-0500-000028000000}"/>
    <hyperlink ref="A42" location="'Tavol 39 '!A1" display="Tavola 39 - R.c.auto - Loss ratio, frequenza, costo medio, premio e caricamento globale – 2020" xr:uid="{00000000-0004-0000-0500-000029000000}"/>
    <hyperlink ref="A43" location="'Tavola 40'!Area_stampa" display="Tavola 40 - R.c.auto - Composizione sinistri gestiti – 2020" xr:uid="{00000000-0004-0000-0500-00002A000000}"/>
    <hyperlink ref="A44" location="'Taola 41'!Area_stampa" display="Tavola 41 - R.c.auto - Velocità di liquidazione per sinistri gestiti - 2020 " xr:uid="{00000000-0004-0000-0500-00002B000000}"/>
    <hyperlink ref="A45" location="'Tavola 42'!Area_stampa" display="Tavola 42 - R.c.auto - Costo medio per sinistri gestiti – 2020" xr:uid="{00000000-0004-0000-0500-00002C000000}"/>
    <hyperlink ref="A49" location="'Tavola 46'!A1" display="Tavola 46 - Settore autovetture (lordo IBNR)" xr:uid="{00000000-0004-0000-0500-00002D000000}"/>
    <hyperlink ref="A50" location="'Tavola 47'!A1" display="Tavola 47 - Settore ciclomotori e motocicli (lordo IBNR)" xr:uid="{00000000-0004-0000-0500-00002E000000}"/>
    <hyperlink ref="A51" location="'Tavola 48'!A1" display="Tavola 48 -Saldo di riserva sinistri (RS) su premi di competenza" xr:uid="{00000000-0004-0000-0500-00002F000000}"/>
  </hyperlinks>
  <pageMargins left="0.7" right="0.7" top="0.75" bottom="0.75" header="0.3" footer="0.3"/>
  <pageSetup paperSize="9" orientation="portrait" horizontalDpi="1200" verticalDpi="1200"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Foglio54">
    <tabColor rgb="FF92D050"/>
  </sheetPr>
  <dimension ref="A1:S66"/>
  <sheetViews>
    <sheetView showGridLines="0" zoomScaleNormal="100" workbookViewId="0">
      <selection activeCell="E22" sqref="E22"/>
    </sheetView>
  </sheetViews>
  <sheetFormatPr defaultColWidth="8.5546875" defaultRowHeight="15.05"/>
  <cols>
    <col min="1" max="1" width="37.5546875" style="570" bestFit="1" customWidth="1"/>
    <col min="2" max="2" width="12.5546875" style="570" customWidth="1"/>
    <col min="3" max="7" width="12.5546875" style="570" bestFit="1" customWidth="1"/>
    <col min="8" max="9" width="12.21875" style="570" customWidth="1"/>
    <col min="10" max="16384" width="8.5546875" style="570"/>
  </cols>
  <sheetData>
    <row r="1" spans="1:12" s="994" customFormat="1">
      <c r="A1" s="990" t="str">
        <f ca="1">(MID(CELL("nomefile",J2),FIND("]",CELL("nomefile",J2),1)+1,20))</f>
        <v>Tavola 5.3.3</v>
      </c>
      <c r="B1" s="993"/>
      <c r="C1" s="993"/>
      <c r="D1" s="993"/>
      <c r="E1" s="993"/>
      <c r="F1" s="993"/>
      <c r="G1" s="992"/>
      <c r="H1" s="993"/>
      <c r="I1" s="993"/>
      <c r="J1" s="993"/>
      <c r="K1" s="993"/>
    </row>
    <row r="2" spans="1:12">
      <c r="G2" s="567"/>
    </row>
    <row r="3" spans="1:12" ht="14.9" customHeight="1">
      <c r="A3" s="2107" t="s">
        <v>887</v>
      </c>
      <c r="B3" s="2107"/>
      <c r="C3" s="2107"/>
      <c r="D3" s="2107"/>
      <c r="E3" s="2107"/>
      <c r="F3" s="2107"/>
      <c r="G3" s="2107"/>
      <c r="H3" s="2107"/>
      <c r="I3" s="2107"/>
    </row>
    <row r="4" spans="1:12" ht="15.75" thickBot="1">
      <c r="A4" s="2108" t="s">
        <v>2</v>
      </c>
      <c r="B4" s="2108"/>
      <c r="C4" s="2108"/>
      <c r="D4" s="2108"/>
      <c r="E4" s="2108"/>
      <c r="F4" s="2108"/>
      <c r="G4" s="2108"/>
      <c r="H4" s="2108"/>
      <c r="I4" s="2108"/>
    </row>
    <row r="5" spans="1:12" ht="15.75" thickBot="1">
      <c r="A5" s="571"/>
      <c r="B5" s="1192">
        <v>2018</v>
      </c>
      <c r="C5" s="1192">
        <v>2019</v>
      </c>
      <c r="D5" s="1192">
        <v>2020</v>
      </c>
      <c r="E5" s="1192">
        <v>2021</v>
      </c>
      <c r="F5" s="1192">
        <v>2022</v>
      </c>
      <c r="G5" s="1192">
        <v>2023</v>
      </c>
      <c r="H5" s="1192">
        <v>2024</v>
      </c>
      <c r="I5" s="1192" t="s">
        <v>1685</v>
      </c>
      <c r="L5"/>
    </row>
    <row r="6" spans="1:12">
      <c r="A6" s="572" t="s">
        <v>869</v>
      </c>
      <c r="B6" s="573">
        <v>15631.545920048246</v>
      </c>
      <c r="C6" s="573">
        <v>16896.054898765567</v>
      </c>
      <c r="D6" s="573">
        <v>18078.01446003564</v>
      </c>
      <c r="E6" s="573">
        <v>18503.873800090441</v>
      </c>
      <c r="F6" s="573">
        <v>17120.382648724506</v>
      </c>
      <c r="G6" s="573">
        <v>17062.896108178207</v>
      </c>
      <c r="H6" s="573">
        <v>18772.473849763348</v>
      </c>
      <c r="I6" s="573">
        <v>20216</v>
      </c>
      <c r="L6"/>
    </row>
    <row r="7" spans="1:12">
      <c r="A7" s="574" t="s">
        <v>870</v>
      </c>
      <c r="B7" s="575">
        <v>6188.7593859144918</v>
      </c>
      <c r="C7" s="575">
        <v>6050.9907738456741</v>
      </c>
      <c r="D7" s="575">
        <v>6296.8935502005579</v>
      </c>
      <c r="E7" s="575">
        <v>6389.3944832372717</v>
      </c>
      <c r="F7" s="575">
        <v>6054.9843751078188</v>
      </c>
      <c r="G7" s="575">
        <v>6342.5239940836818</v>
      </c>
      <c r="H7" s="575">
        <v>5477.3015150149176</v>
      </c>
      <c r="I7" s="575">
        <v>5128</v>
      </c>
      <c r="L7"/>
    </row>
    <row r="8" spans="1:12">
      <c r="A8" s="576" t="s">
        <v>871</v>
      </c>
      <c r="B8" s="577">
        <v>2364.7311544320564</v>
      </c>
      <c r="C8" s="577">
        <v>2326.187507915708</v>
      </c>
      <c r="D8" s="577">
        <v>2323.4368774999666</v>
      </c>
      <c r="E8" s="577">
        <v>2218.7687342252671</v>
      </c>
      <c r="F8" s="577">
        <v>2315.5887737636194</v>
      </c>
      <c r="G8" s="577">
        <v>2458.5302404911831</v>
      </c>
      <c r="H8" s="577">
        <v>3919.8812262912256</v>
      </c>
      <c r="I8" s="577">
        <v>4044</v>
      </c>
      <c r="L8"/>
    </row>
    <row r="9" spans="1:12">
      <c r="A9" s="574" t="s">
        <v>872</v>
      </c>
      <c r="B9" s="575">
        <v>3236.9586337352075</v>
      </c>
      <c r="C9" s="575">
        <v>3843.6444797983236</v>
      </c>
      <c r="D9" s="575">
        <v>4824.9452456917616</v>
      </c>
      <c r="E9" s="575">
        <v>4867.8370140385796</v>
      </c>
      <c r="F9" s="575">
        <v>4154.5464733291474</v>
      </c>
      <c r="G9" s="575">
        <v>4421.8104655691432</v>
      </c>
      <c r="H9" s="575">
        <v>5382.9484786705898</v>
      </c>
      <c r="I9" s="575">
        <v>6393</v>
      </c>
      <c r="L9"/>
    </row>
    <row r="10" spans="1:12">
      <c r="A10" s="578" t="s">
        <v>873</v>
      </c>
      <c r="B10" s="579">
        <v>1937.840110649295</v>
      </c>
      <c r="C10" s="579">
        <v>2615.9129165237346</v>
      </c>
      <c r="D10" s="579">
        <v>2481.9339155950224</v>
      </c>
      <c r="E10" s="579">
        <v>2679.2222008204049</v>
      </c>
      <c r="F10" s="579">
        <v>2275.9251958982381</v>
      </c>
      <c r="G10" s="579">
        <v>1607.362457445186</v>
      </c>
      <c r="H10" s="579">
        <v>1478.923779182529</v>
      </c>
      <c r="I10" s="579">
        <v>1385</v>
      </c>
      <c r="L10"/>
    </row>
    <row r="11" spans="1:12">
      <c r="A11" s="580" t="s">
        <v>874</v>
      </c>
      <c r="B11" s="581">
        <v>860.10708285999999</v>
      </c>
      <c r="C11" s="581">
        <v>1035.035606338254</v>
      </c>
      <c r="D11" s="581">
        <v>1186.3887493547002</v>
      </c>
      <c r="E11" s="581">
        <v>1152.295600414921</v>
      </c>
      <c r="F11" s="581">
        <v>1180.018039559216</v>
      </c>
      <c r="G11" s="581">
        <v>1273.5392781024862</v>
      </c>
      <c r="H11" s="581">
        <v>1522.8265232153431</v>
      </c>
      <c r="I11" s="581">
        <v>1681</v>
      </c>
      <c r="L11"/>
    </row>
    <row r="12" spans="1:12">
      <c r="A12" s="582" t="s">
        <v>875</v>
      </c>
      <c r="B12" s="1856">
        <v>60.461709469999995</v>
      </c>
      <c r="C12" s="1856">
        <v>82.236592140000511</v>
      </c>
      <c r="D12" s="1856">
        <v>69.536870480000005</v>
      </c>
      <c r="E12" s="1856">
        <v>58.997336199999999</v>
      </c>
      <c r="F12" s="1856">
        <v>89.565002730000003</v>
      </c>
      <c r="G12" s="1856">
        <v>114.46106469</v>
      </c>
      <c r="H12" s="1856">
        <v>584.21167599</v>
      </c>
      <c r="I12" s="1856">
        <v>188</v>
      </c>
      <c r="L12"/>
    </row>
    <row r="13" spans="1:12">
      <c r="A13" s="584" t="s">
        <v>876</v>
      </c>
      <c r="B13" s="1857">
        <v>1.4663248900000001</v>
      </c>
      <c r="C13" s="1857">
        <v>2.0145624100000004</v>
      </c>
      <c r="D13" s="1857">
        <v>1.9304710900000002</v>
      </c>
      <c r="E13" s="1857">
        <v>0.87714370999999991</v>
      </c>
      <c r="F13" s="1857">
        <v>5.6370052200000007</v>
      </c>
      <c r="G13" s="1857">
        <v>0.77436057000000003</v>
      </c>
      <c r="H13" s="1857">
        <v>0.78240873</v>
      </c>
      <c r="I13" s="1857">
        <v>0.72104829999999998</v>
      </c>
      <c r="L13"/>
    </row>
    <row r="14" spans="1:12">
      <c r="A14" s="582" t="s">
        <v>584</v>
      </c>
      <c r="B14" s="1856">
        <v>406.5652711247389</v>
      </c>
      <c r="C14" s="1856">
        <v>409.3486507777526</v>
      </c>
      <c r="D14" s="1856">
        <v>385.19832336240887</v>
      </c>
      <c r="E14" s="1856">
        <v>489.89975107725979</v>
      </c>
      <c r="F14" s="1856">
        <v>552.58126553256216</v>
      </c>
      <c r="G14" s="1856">
        <v>450.01659783312925</v>
      </c>
      <c r="H14" s="1856">
        <v>452.71149868157232</v>
      </c>
      <c r="I14" s="1856">
        <v>433</v>
      </c>
      <c r="L14"/>
    </row>
    <row r="15" spans="1:12">
      <c r="A15" s="584" t="s">
        <v>877</v>
      </c>
      <c r="B15" s="1857">
        <v>0</v>
      </c>
      <c r="C15" s="1857">
        <v>0</v>
      </c>
      <c r="D15" s="1857">
        <v>0</v>
      </c>
      <c r="E15" s="1857">
        <v>0</v>
      </c>
      <c r="F15" s="1857">
        <v>0</v>
      </c>
      <c r="G15" s="1857">
        <v>0</v>
      </c>
      <c r="H15" s="1857">
        <v>0</v>
      </c>
      <c r="I15" s="1857">
        <v>0</v>
      </c>
      <c r="L15"/>
    </row>
    <row r="16" spans="1:12">
      <c r="A16" s="582" t="s">
        <v>93</v>
      </c>
      <c r="B16" s="1856">
        <v>2029.2140056571618</v>
      </c>
      <c r="C16" s="1856">
        <v>2484.5484969199997</v>
      </c>
      <c r="D16" s="1856">
        <v>2648.10188604</v>
      </c>
      <c r="E16" s="1856">
        <v>2848.4684441199997</v>
      </c>
      <c r="F16" s="1856">
        <v>3542.7663887827753</v>
      </c>
      <c r="G16" s="1856">
        <v>3504.9912685878949</v>
      </c>
      <c r="H16" s="1856">
        <v>3671.9912420762425</v>
      </c>
      <c r="I16" s="1856">
        <v>3501</v>
      </c>
      <c r="L16"/>
    </row>
    <row r="17" spans="1:19">
      <c r="A17" s="586" t="s">
        <v>878</v>
      </c>
      <c r="B17" s="1858">
        <v>585.97904315999995</v>
      </c>
      <c r="C17" s="1858">
        <v>546.02437928999996</v>
      </c>
      <c r="D17" s="1858">
        <v>861.74264190999997</v>
      </c>
      <c r="E17" s="1858">
        <v>948.80763621000006</v>
      </c>
      <c r="F17" s="1858">
        <v>851.36025809</v>
      </c>
      <c r="G17" s="1858">
        <v>651.08359910000001</v>
      </c>
      <c r="H17" s="1858">
        <v>822.92441245999999</v>
      </c>
      <c r="I17" s="1858">
        <v>1008</v>
      </c>
      <c r="L17"/>
    </row>
    <row r="18" spans="1:19">
      <c r="A18" s="588" t="s">
        <v>879</v>
      </c>
      <c r="B18" s="1859">
        <v>2455.0955382001048</v>
      </c>
      <c r="C18" s="1859">
        <v>2707.8004510824576</v>
      </c>
      <c r="D18" s="1859">
        <v>3510.0560206731243</v>
      </c>
      <c r="E18" s="1859">
        <v>3466.9438293549392</v>
      </c>
      <c r="F18" s="1859">
        <v>3342.3799889109905</v>
      </c>
      <c r="G18" s="1859">
        <v>4152.0162177687962</v>
      </c>
      <c r="H18" s="1859">
        <v>4309.2483356986377</v>
      </c>
      <c r="I18" s="1859">
        <v>4213.7065596767279</v>
      </c>
      <c r="L18"/>
    </row>
    <row r="19" spans="1:19" ht="15.75" thickBot="1">
      <c r="A19" s="590" t="s">
        <v>880</v>
      </c>
      <c r="B19" s="1860">
        <v>21170.327812550251</v>
      </c>
      <c r="C19" s="1860">
        <v>23128.028031385777</v>
      </c>
      <c r="D19" s="1860">
        <v>25554.580673591172</v>
      </c>
      <c r="E19" s="1860">
        <v>26317.867940762641</v>
      </c>
      <c r="F19" s="1860">
        <v>25504.672557990834</v>
      </c>
      <c r="G19" s="1860">
        <v>25936.239216728027</v>
      </c>
      <c r="H19" s="1860">
        <v>28613.749450969808</v>
      </c>
      <c r="I19" s="1860">
        <v>29562</v>
      </c>
      <c r="L19"/>
    </row>
    <row r="20" spans="1:19">
      <c r="A20" s="582" t="s">
        <v>780</v>
      </c>
      <c r="B20" s="1856">
        <v>11946.444937609247</v>
      </c>
      <c r="C20" s="1856">
        <v>12571.243860368586</v>
      </c>
      <c r="D20" s="1856">
        <v>13259.587101022957</v>
      </c>
      <c r="E20" s="1856">
        <v>13451.74146602691</v>
      </c>
      <c r="F20" s="1856">
        <v>12330.965154031413</v>
      </c>
      <c r="G20" s="1856">
        <v>12421.145450922644</v>
      </c>
      <c r="H20" s="1856">
        <v>13269.859000876282</v>
      </c>
      <c r="I20" s="1856">
        <v>12829</v>
      </c>
      <c r="L20"/>
    </row>
    <row r="21" spans="1:19">
      <c r="A21" s="584" t="s">
        <v>881</v>
      </c>
      <c r="B21" s="1857">
        <v>0</v>
      </c>
      <c r="C21" s="1857">
        <v>0</v>
      </c>
      <c r="D21" s="1857">
        <v>0</v>
      </c>
      <c r="E21" s="1857">
        <v>0</v>
      </c>
      <c r="F21" s="1857">
        <v>0</v>
      </c>
      <c r="G21" s="1857">
        <v>0</v>
      </c>
      <c r="H21" s="1857">
        <v>0</v>
      </c>
      <c r="I21" s="1857">
        <v>0</v>
      </c>
      <c r="L21"/>
    </row>
    <row r="22" spans="1:19">
      <c r="A22" s="582" t="s">
        <v>882</v>
      </c>
      <c r="B22" s="583">
        <v>0</v>
      </c>
      <c r="C22" s="583">
        <v>0</v>
      </c>
      <c r="D22" s="583">
        <v>0</v>
      </c>
      <c r="E22" s="583">
        <v>0</v>
      </c>
      <c r="F22" s="583">
        <v>0</v>
      </c>
      <c r="G22" s="583">
        <v>0</v>
      </c>
      <c r="H22" s="583">
        <v>0</v>
      </c>
      <c r="I22" s="583">
        <v>0</v>
      </c>
      <c r="L22"/>
    </row>
    <row r="23" spans="1:19" ht="15.75" thickBot="1">
      <c r="A23" s="584" t="s">
        <v>883</v>
      </c>
      <c r="B23" s="585">
        <v>2872.4413697832751</v>
      </c>
      <c r="C23" s="585">
        <v>3341.9186992250761</v>
      </c>
      <c r="D23" s="585">
        <v>3853.1183662643925</v>
      </c>
      <c r="E23" s="585">
        <v>3967.3967945585064</v>
      </c>
      <c r="F23" s="585">
        <v>4208.3878115335701</v>
      </c>
      <c r="G23" s="585">
        <v>4687.9893024703288</v>
      </c>
      <c r="H23" s="585">
        <v>5366.7859811299077</v>
      </c>
      <c r="I23" s="585">
        <v>5923</v>
      </c>
      <c r="L23"/>
    </row>
    <row r="24" spans="1:19" ht="15.75" thickBot="1">
      <c r="A24" s="591" t="s">
        <v>884</v>
      </c>
      <c r="B24" s="592">
        <v>14818.886307392522</v>
      </c>
      <c r="C24" s="592">
        <v>15913.162559593662</v>
      </c>
      <c r="D24" s="592">
        <v>17112.705467287349</v>
      </c>
      <c r="E24" s="592">
        <v>17419.138260585416</v>
      </c>
      <c r="F24" s="592">
        <v>16539.352965564984</v>
      </c>
      <c r="G24" s="592">
        <v>17109.134753392973</v>
      </c>
      <c r="H24" s="592">
        <v>18636.64498200619</v>
      </c>
      <c r="I24" s="592">
        <v>18752</v>
      </c>
      <c r="L24"/>
    </row>
    <row r="25" spans="1:19" ht="15.75" thickBot="1">
      <c r="A25" s="593" t="s">
        <v>885</v>
      </c>
      <c r="B25" s="594">
        <v>6351.4415053572047</v>
      </c>
      <c r="C25" s="594">
        <v>7214.8654717721138</v>
      </c>
      <c r="D25" s="594">
        <v>8441.8752063438224</v>
      </c>
      <c r="E25" s="594">
        <v>8898.7296811672313</v>
      </c>
      <c r="F25" s="594">
        <v>8965.3195912758529</v>
      </c>
      <c r="G25" s="594">
        <v>8827.1044642850557</v>
      </c>
      <c r="H25" s="594">
        <v>9977.1044689536175</v>
      </c>
      <c r="I25" s="594">
        <v>10810</v>
      </c>
      <c r="L25"/>
    </row>
    <row r="27" spans="1:19">
      <c r="B27" s="1794"/>
      <c r="C27" s="1794"/>
      <c r="D27" s="1794"/>
      <c r="E27" s="1794"/>
      <c r="F27" s="1794"/>
      <c r="G27" s="1794"/>
      <c r="H27" s="1794"/>
      <c r="I27" s="1794"/>
      <c r="K27" s="1693"/>
      <c r="L27" s="1693"/>
      <c r="M27" s="1693"/>
      <c r="N27" s="1693"/>
      <c r="O27" s="1693"/>
      <c r="P27" s="1693"/>
      <c r="Q27" s="1693"/>
      <c r="R27" s="1693"/>
      <c r="S27" s="1693"/>
    </row>
    <row r="28" spans="1:19">
      <c r="B28" s="1794"/>
      <c r="C28" s="1794"/>
      <c r="D28" s="1794"/>
      <c r="E28" s="1794"/>
      <c r="F28" s="1794"/>
      <c r="G28" s="1794"/>
      <c r="H28" s="1794"/>
      <c r="I28" s="1794"/>
      <c r="K28" s="1693"/>
      <c r="L28" s="1693"/>
      <c r="M28" s="1693"/>
      <c r="N28" s="1693"/>
      <c r="O28" s="1693"/>
      <c r="P28" s="1693"/>
      <c r="Q28" s="1693"/>
      <c r="R28" s="1693"/>
    </row>
    <row r="29" spans="1:19">
      <c r="B29" s="1794"/>
      <c r="C29" s="1794"/>
      <c r="D29" s="1794"/>
      <c r="E29" s="1794"/>
      <c r="F29" s="1794"/>
      <c r="G29" s="1794"/>
      <c r="H29" s="1794"/>
      <c r="I29" s="1794"/>
      <c r="K29" s="1693"/>
      <c r="L29" s="1693"/>
      <c r="M29" s="1693"/>
      <c r="N29" s="1693"/>
      <c r="O29" s="1693"/>
      <c r="P29" s="1693"/>
      <c r="Q29" s="1693"/>
      <c r="R29" s="1693"/>
    </row>
    <row r="30" spans="1:19">
      <c r="B30" s="1794"/>
      <c r="C30" s="1794"/>
      <c r="D30" s="1794"/>
      <c r="E30" s="1794"/>
      <c r="F30" s="1794"/>
      <c r="G30" s="1794"/>
      <c r="H30" s="1794"/>
      <c r="I30" s="1794"/>
      <c r="K30" s="1693"/>
      <c r="L30" s="1693"/>
      <c r="M30" s="1693"/>
      <c r="N30" s="1693"/>
      <c r="O30" s="1693"/>
      <c r="P30" s="1693"/>
      <c r="Q30" s="1693"/>
      <c r="R30" s="1693"/>
    </row>
    <row r="31" spans="1:19">
      <c r="B31" s="1794"/>
      <c r="C31" s="1794"/>
      <c r="D31" s="1794"/>
      <c r="E31" s="1794"/>
      <c r="F31" s="1794"/>
      <c r="G31" s="1794"/>
      <c r="H31" s="1794"/>
      <c r="I31" s="1794"/>
      <c r="K31" s="1693"/>
      <c r="L31" s="1693"/>
      <c r="M31" s="1693"/>
      <c r="N31" s="1693"/>
      <c r="O31" s="1693"/>
      <c r="P31" s="1693"/>
      <c r="Q31" s="1693"/>
      <c r="R31" s="1693"/>
    </row>
    <row r="32" spans="1:19">
      <c r="B32" s="1794"/>
      <c r="C32" s="1794"/>
      <c r="D32" s="1794"/>
      <c r="E32" s="1794"/>
      <c r="F32" s="1794"/>
      <c r="G32" s="1794"/>
      <c r="H32" s="1794"/>
      <c r="I32" s="1794"/>
      <c r="K32" s="1693"/>
      <c r="L32" s="1693"/>
      <c r="M32" s="1693"/>
      <c r="N32" s="1693"/>
      <c r="O32" s="1693"/>
      <c r="P32" s="1693"/>
      <c r="Q32" s="1693"/>
      <c r="R32" s="1693"/>
    </row>
    <row r="33" spans="2:18">
      <c r="B33" s="1794"/>
      <c r="C33" s="1794"/>
      <c r="D33" s="1794"/>
      <c r="E33" s="1794"/>
      <c r="F33" s="1794"/>
      <c r="G33" s="1794"/>
      <c r="H33" s="1794"/>
      <c r="I33" s="1794"/>
      <c r="K33" s="1693"/>
      <c r="L33" s="1693"/>
      <c r="M33" s="1693"/>
      <c r="N33" s="1693"/>
      <c r="O33" s="1693"/>
      <c r="P33" s="1693"/>
      <c r="Q33" s="1693"/>
      <c r="R33" s="1693"/>
    </row>
    <row r="34" spans="2:18">
      <c r="B34" s="1794"/>
      <c r="C34" s="1794"/>
      <c r="D34" s="1794"/>
      <c r="E34" s="1794"/>
      <c r="F34" s="1794"/>
      <c r="G34" s="1794"/>
      <c r="H34" s="1794"/>
      <c r="I34" s="1794"/>
      <c r="K34" s="1693"/>
      <c r="L34" s="1693"/>
      <c r="M34" s="1693"/>
      <c r="N34" s="1693"/>
      <c r="O34" s="1693"/>
      <c r="P34" s="1693"/>
      <c r="Q34" s="1693"/>
      <c r="R34" s="1693"/>
    </row>
    <row r="35" spans="2:18">
      <c r="B35" s="1794"/>
      <c r="C35" s="1794"/>
      <c r="D35" s="1794"/>
      <c r="E35" s="1794"/>
      <c r="F35" s="1794"/>
      <c r="G35" s="1794"/>
      <c r="H35" s="1794"/>
      <c r="I35" s="1794"/>
      <c r="K35" s="1693"/>
      <c r="L35" s="1693"/>
      <c r="M35" s="1693"/>
      <c r="N35" s="1693"/>
      <c r="O35" s="1693"/>
      <c r="P35" s="1693"/>
      <c r="Q35" s="1693"/>
      <c r="R35" s="1693"/>
    </row>
    <row r="36" spans="2:18">
      <c r="B36" s="1794"/>
      <c r="C36" s="1794"/>
      <c r="D36" s="1794"/>
      <c r="E36" s="1794"/>
      <c r="F36" s="1794"/>
      <c r="G36" s="1794"/>
      <c r="H36" s="1794"/>
      <c r="I36" s="1794"/>
      <c r="K36" s="1693"/>
      <c r="L36" s="1693"/>
      <c r="M36" s="1693"/>
      <c r="N36" s="1693"/>
      <c r="O36" s="1693"/>
      <c r="P36" s="1693"/>
      <c r="Q36" s="1693"/>
      <c r="R36" s="1693"/>
    </row>
    <row r="37" spans="2:18">
      <c r="B37" s="1794"/>
      <c r="C37" s="1794"/>
      <c r="D37" s="1794"/>
      <c r="E37" s="1794"/>
      <c r="F37" s="1794"/>
      <c r="G37" s="1794"/>
      <c r="H37" s="1794"/>
      <c r="I37" s="1794"/>
      <c r="K37" s="1693"/>
      <c r="L37" s="1693"/>
      <c r="M37" s="1693"/>
      <c r="N37" s="1693"/>
      <c r="O37" s="1693"/>
      <c r="P37" s="1693"/>
      <c r="Q37" s="1693"/>
      <c r="R37" s="1693"/>
    </row>
    <row r="38" spans="2:18">
      <c r="B38" s="1794"/>
      <c r="C38" s="1794"/>
      <c r="D38" s="1794"/>
      <c r="E38" s="1794"/>
      <c r="F38" s="1794"/>
      <c r="G38" s="1794"/>
      <c r="H38" s="1794"/>
      <c r="I38" s="1794"/>
      <c r="K38" s="1693"/>
      <c r="L38" s="1693"/>
      <c r="M38" s="1693"/>
      <c r="N38" s="1693"/>
      <c r="O38" s="1693"/>
      <c r="P38" s="1693"/>
      <c r="Q38" s="1693"/>
      <c r="R38" s="1693"/>
    </row>
    <row r="39" spans="2:18">
      <c r="B39" s="1794"/>
      <c r="C39" s="1794"/>
      <c r="D39" s="1794"/>
      <c r="E39" s="1794"/>
      <c r="F39" s="1794"/>
      <c r="G39" s="1794"/>
      <c r="H39" s="1794"/>
      <c r="I39" s="1794"/>
      <c r="K39" s="1693"/>
      <c r="L39" s="1693"/>
      <c r="M39" s="1693"/>
      <c r="N39" s="1693"/>
      <c r="O39" s="1693"/>
      <c r="P39" s="1693"/>
      <c r="Q39" s="1693"/>
      <c r="R39" s="1693"/>
    </row>
    <row r="40" spans="2:18">
      <c r="B40" s="1794"/>
      <c r="C40" s="1794"/>
      <c r="D40" s="1794"/>
      <c r="E40" s="1794"/>
      <c r="F40" s="1794"/>
      <c r="G40" s="1794"/>
      <c r="H40" s="1794"/>
      <c r="I40" s="1794"/>
      <c r="K40" s="1693"/>
      <c r="L40" s="1693"/>
      <c r="M40" s="1693"/>
      <c r="N40" s="1693"/>
      <c r="O40" s="1693"/>
      <c r="P40" s="1693"/>
      <c r="Q40" s="1693"/>
      <c r="R40" s="1693"/>
    </row>
    <row r="41" spans="2:18">
      <c r="B41" s="1794"/>
      <c r="C41" s="1794"/>
      <c r="D41" s="1794"/>
      <c r="E41" s="1794"/>
      <c r="F41" s="1794"/>
      <c r="G41" s="1794"/>
      <c r="H41" s="1794"/>
      <c r="I41" s="1794"/>
      <c r="K41" s="1693"/>
      <c r="L41" s="1693"/>
      <c r="M41" s="1693"/>
      <c r="N41" s="1693"/>
      <c r="O41" s="1693"/>
      <c r="P41" s="1693"/>
      <c r="Q41" s="1693"/>
      <c r="R41" s="1693"/>
    </row>
    <row r="42" spans="2:18">
      <c r="B42" s="1794"/>
      <c r="C42" s="1794"/>
      <c r="D42" s="1794"/>
      <c r="E42" s="1794"/>
      <c r="F42" s="1794"/>
      <c r="G42" s="1794"/>
      <c r="H42" s="1794"/>
      <c r="I42" s="1794"/>
      <c r="K42" s="1693"/>
      <c r="L42" s="1693"/>
      <c r="M42" s="1693"/>
      <c r="N42" s="1693"/>
      <c r="O42" s="1693"/>
      <c r="P42" s="1693"/>
      <c r="Q42" s="1693"/>
      <c r="R42" s="1693"/>
    </row>
    <row r="43" spans="2:18">
      <c r="B43" s="1794"/>
      <c r="C43" s="1794"/>
      <c r="D43" s="1794"/>
      <c r="E43" s="1794"/>
      <c r="F43" s="1794"/>
      <c r="G43" s="1794"/>
      <c r="H43" s="1794"/>
      <c r="I43" s="1794"/>
      <c r="K43" s="1693"/>
      <c r="L43" s="1693"/>
      <c r="M43" s="1693"/>
      <c r="N43" s="1693"/>
      <c r="O43" s="1693"/>
      <c r="P43" s="1693"/>
      <c r="Q43" s="1693"/>
      <c r="R43" s="1693"/>
    </row>
    <row r="44" spans="2:18">
      <c r="B44" s="1794"/>
      <c r="C44" s="1794"/>
      <c r="D44" s="1794"/>
      <c r="E44" s="1794"/>
      <c r="F44" s="1794"/>
      <c r="G44" s="1794"/>
      <c r="H44" s="1794"/>
      <c r="I44" s="1794"/>
      <c r="K44" s="1693"/>
      <c r="L44" s="1693"/>
      <c r="M44" s="1693"/>
      <c r="N44" s="1693"/>
      <c r="O44" s="1693"/>
      <c r="P44" s="1693"/>
      <c r="Q44" s="1693"/>
      <c r="R44" s="1693"/>
    </row>
    <row r="45" spans="2:18">
      <c r="B45" s="1794"/>
      <c r="C45" s="1794"/>
      <c r="D45" s="1794"/>
      <c r="E45" s="1794"/>
      <c r="F45" s="1794"/>
      <c r="G45" s="1794"/>
      <c r="H45" s="1794"/>
      <c r="I45" s="1794"/>
      <c r="K45" s="1693"/>
      <c r="L45" s="1693"/>
      <c r="M45" s="1693"/>
      <c r="N45" s="1693"/>
      <c r="O45" s="1693"/>
      <c r="P45" s="1693"/>
      <c r="Q45" s="1693"/>
      <c r="R45" s="1693"/>
    </row>
    <row r="46" spans="2:18">
      <c r="B46" s="1794"/>
      <c r="C46" s="1794"/>
      <c r="D46" s="1794"/>
      <c r="E46" s="1794"/>
      <c r="F46" s="1794"/>
      <c r="G46" s="1794"/>
      <c r="H46" s="1794"/>
      <c r="I46" s="1794"/>
      <c r="K46" s="1693"/>
      <c r="L46" s="1693"/>
      <c r="M46" s="1693"/>
      <c r="N46" s="1693"/>
      <c r="O46" s="1693"/>
      <c r="P46" s="1693"/>
      <c r="Q46" s="1693"/>
      <c r="R46" s="1693"/>
    </row>
    <row r="47" spans="2:18">
      <c r="K47" s="1693"/>
      <c r="L47" s="1693"/>
      <c r="M47" s="1693"/>
      <c r="N47" s="1693"/>
      <c r="O47" s="1693"/>
      <c r="P47" s="1693"/>
      <c r="Q47" s="1693"/>
      <c r="R47" s="1693"/>
    </row>
    <row r="48" spans="2:18">
      <c r="B48" s="1345"/>
      <c r="C48" s="1345"/>
      <c r="D48" s="1345"/>
      <c r="E48" s="1345"/>
      <c r="F48" s="1345"/>
      <c r="G48" s="1345"/>
      <c r="H48" s="1345"/>
      <c r="I48" s="1345"/>
    </row>
    <row r="49" spans="2:7">
      <c r="B49" s="1345"/>
      <c r="C49" s="1345"/>
      <c r="D49" s="1345"/>
      <c r="E49" s="1345"/>
      <c r="F49" s="1345"/>
      <c r="G49" s="1345"/>
    </row>
    <row r="50" spans="2:7">
      <c r="B50" s="1345"/>
      <c r="C50" s="1345"/>
      <c r="D50" s="1345"/>
      <c r="E50" s="1345"/>
      <c r="F50" s="1345"/>
      <c r="G50" s="1345"/>
    </row>
    <row r="51" spans="2:7">
      <c r="B51" s="1345"/>
      <c r="C51" s="1345"/>
      <c r="D51" s="1345"/>
      <c r="E51" s="1345"/>
      <c r="F51" s="1345"/>
      <c r="G51" s="1345"/>
    </row>
    <row r="52" spans="2:7">
      <c r="B52" s="1345"/>
      <c r="C52" s="1345"/>
      <c r="D52" s="1345"/>
      <c r="E52" s="1345"/>
      <c r="F52" s="1345"/>
      <c r="G52" s="1345"/>
    </row>
    <row r="53" spans="2:7">
      <c r="B53" s="1345"/>
      <c r="C53" s="1345"/>
      <c r="D53" s="1345"/>
      <c r="E53" s="1345"/>
      <c r="F53" s="1345"/>
      <c r="G53" s="1345"/>
    </row>
    <row r="54" spans="2:7">
      <c r="B54" s="1345"/>
      <c r="C54" s="1345"/>
      <c r="D54" s="1345"/>
      <c r="E54" s="1345"/>
      <c r="F54" s="1345"/>
      <c r="G54" s="1345"/>
    </row>
    <row r="55" spans="2:7">
      <c r="B55" s="1345"/>
      <c r="C55" s="1345"/>
      <c r="D55" s="1345"/>
      <c r="E55" s="1345"/>
      <c r="F55" s="1345"/>
      <c r="G55" s="1345"/>
    </row>
    <row r="56" spans="2:7">
      <c r="B56" s="1345"/>
      <c r="C56" s="1345"/>
      <c r="D56" s="1345"/>
      <c r="E56" s="1345"/>
      <c r="F56" s="1345"/>
      <c r="G56" s="1345"/>
    </row>
    <row r="57" spans="2:7">
      <c r="B57" s="1345"/>
      <c r="C57" s="1345"/>
      <c r="D57" s="1345"/>
      <c r="E57" s="1345"/>
      <c r="F57" s="1345"/>
      <c r="G57" s="1345"/>
    </row>
    <row r="58" spans="2:7">
      <c r="B58" s="1345"/>
      <c r="C58" s="1345"/>
      <c r="D58" s="1345"/>
      <c r="E58" s="1345"/>
      <c r="F58" s="1345"/>
      <c r="G58" s="1345"/>
    </row>
    <row r="59" spans="2:7">
      <c r="B59" s="1345"/>
      <c r="C59" s="1345"/>
      <c r="D59" s="1345"/>
      <c r="E59" s="1345"/>
      <c r="F59" s="1345"/>
      <c r="G59" s="1345"/>
    </row>
    <row r="60" spans="2:7">
      <c r="B60" s="1345"/>
      <c r="C60" s="1345"/>
      <c r="D60" s="1345"/>
      <c r="E60" s="1345"/>
      <c r="F60" s="1345"/>
      <c r="G60" s="1345"/>
    </row>
    <row r="61" spans="2:7">
      <c r="B61" s="1345"/>
      <c r="C61" s="1345"/>
      <c r="D61" s="1345"/>
      <c r="E61" s="1345"/>
      <c r="F61" s="1345"/>
      <c r="G61" s="1345"/>
    </row>
    <row r="62" spans="2:7">
      <c r="B62" s="1345"/>
      <c r="C62" s="1345"/>
      <c r="D62" s="1345"/>
      <c r="E62" s="1345"/>
      <c r="F62" s="1345"/>
      <c r="G62" s="1345"/>
    </row>
    <row r="63" spans="2:7">
      <c r="B63" s="1345"/>
      <c r="C63" s="1345"/>
      <c r="D63" s="1345"/>
      <c r="E63" s="1345"/>
      <c r="F63" s="1345"/>
      <c r="G63" s="1345"/>
    </row>
    <row r="64" spans="2:7">
      <c r="B64" s="1345"/>
      <c r="C64" s="1345"/>
      <c r="D64" s="1345"/>
      <c r="E64" s="1345"/>
      <c r="F64" s="1345"/>
      <c r="G64" s="1345"/>
    </row>
    <row r="65" spans="2:7">
      <c r="B65" s="1345"/>
      <c r="C65" s="1345"/>
      <c r="D65" s="1345"/>
      <c r="E65" s="1345"/>
      <c r="F65" s="1345"/>
      <c r="G65" s="1345"/>
    </row>
    <row r="66" spans="2:7">
      <c r="B66" s="1345"/>
      <c r="C66" s="1345"/>
      <c r="D66" s="1345"/>
      <c r="E66" s="1345"/>
      <c r="F66" s="1345"/>
      <c r="G66" s="1345"/>
    </row>
  </sheetData>
  <mergeCells count="2">
    <mergeCell ref="A3:I3"/>
    <mergeCell ref="A4:I4"/>
  </mergeCells>
  <printOptions horizontalCentered="1"/>
  <pageMargins left="0.59055118110236227" right="0.59055118110236227" top="0.59055118110236227" bottom="0.39370078740157483" header="0.31496062992125984" footer="0.31496062992125984"/>
  <pageSetup paperSize="9" scale="97"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Foglio55">
    <tabColor rgb="FF92D050"/>
  </sheetPr>
  <dimension ref="A1:Q46"/>
  <sheetViews>
    <sheetView showGridLines="0" zoomScaleNormal="100" workbookViewId="0">
      <selection activeCell="E22" sqref="E22"/>
    </sheetView>
  </sheetViews>
  <sheetFormatPr defaultColWidth="8.5546875" defaultRowHeight="15.05"/>
  <cols>
    <col min="1" max="1" width="37.5546875" style="570" bestFit="1" customWidth="1"/>
    <col min="2" max="2" width="12.5546875" style="570" customWidth="1"/>
    <col min="3" max="7" width="12.5546875" style="570" bestFit="1" customWidth="1"/>
    <col min="8" max="11" width="8.5546875" style="570"/>
    <col min="12" max="12" width="15" customWidth="1"/>
    <col min="13" max="16384" width="8.5546875" style="570"/>
  </cols>
  <sheetData>
    <row r="1" spans="1:12" s="994" customFormat="1">
      <c r="A1" s="990" t="str">
        <f ca="1">(MID(CELL("nomefile",J2),FIND("]",CELL("nomefile",J2),1)+1,20))</f>
        <v>Tavola 5.3.4</v>
      </c>
      <c r="B1" s="993"/>
      <c r="C1" s="993"/>
      <c r="D1" s="993"/>
      <c r="E1" s="993"/>
      <c r="F1" s="993"/>
      <c r="G1" s="992"/>
      <c r="H1" s="993"/>
      <c r="I1" s="993"/>
      <c r="J1" s="993"/>
      <c r="K1" s="993"/>
      <c r="L1"/>
    </row>
    <row r="2" spans="1:12">
      <c r="G2" s="567"/>
    </row>
    <row r="3" spans="1:12" ht="14.9" customHeight="1">
      <c r="A3" s="2107" t="s">
        <v>888</v>
      </c>
      <c r="B3" s="2107"/>
      <c r="C3" s="2107"/>
      <c r="D3" s="2107"/>
      <c r="E3" s="2107"/>
      <c r="F3" s="2107"/>
      <c r="G3" s="2107"/>
      <c r="H3" s="2107"/>
      <c r="I3" s="2107"/>
      <c r="L3" s="570"/>
    </row>
    <row r="4" spans="1:12" ht="15.75" thickBot="1">
      <c r="A4" s="2108" t="s">
        <v>2</v>
      </c>
      <c r="B4" s="2108"/>
      <c r="C4" s="2108"/>
      <c r="D4" s="2108"/>
      <c r="E4" s="2108"/>
      <c r="F4" s="2108"/>
      <c r="G4" s="2108"/>
      <c r="H4" s="2108"/>
      <c r="I4" s="2108"/>
    </row>
    <row r="5" spans="1:12" ht="15.75" thickBot="1">
      <c r="A5" s="571"/>
      <c r="B5" s="1192">
        <v>2018</v>
      </c>
      <c r="C5" s="1192">
        <v>2019</v>
      </c>
      <c r="D5" s="1192">
        <v>2020</v>
      </c>
      <c r="E5" s="1192">
        <v>2021</v>
      </c>
      <c r="F5" s="1192">
        <v>2022</v>
      </c>
      <c r="G5" s="1192">
        <v>2023</v>
      </c>
      <c r="H5" s="1192">
        <v>2024</v>
      </c>
      <c r="I5" s="1192" t="s">
        <v>1685</v>
      </c>
    </row>
    <row r="6" spans="1:12">
      <c r="A6" s="572" t="s">
        <v>869</v>
      </c>
      <c r="B6" s="573">
        <v>285620.61921440804</v>
      </c>
      <c r="C6" s="573">
        <v>311521.41441493802</v>
      </c>
      <c r="D6" s="573">
        <v>323280.17349281732</v>
      </c>
      <c r="E6" s="573">
        <v>325390.79797901819</v>
      </c>
      <c r="F6" s="573">
        <v>275389.72928373649</v>
      </c>
      <c r="G6" s="573">
        <v>286909.71015054185</v>
      </c>
      <c r="H6" s="573">
        <v>305825.00551997713</v>
      </c>
      <c r="I6" s="573">
        <v>342350</v>
      </c>
    </row>
    <row r="7" spans="1:12">
      <c r="A7" s="574" t="s">
        <v>870</v>
      </c>
      <c r="B7" s="575">
        <v>83402.58555339041</v>
      </c>
      <c r="C7" s="575">
        <v>90938.089588337112</v>
      </c>
      <c r="D7" s="575">
        <v>88272.472356939106</v>
      </c>
      <c r="E7" s="575">
        <v>81066.498861100292</v>
      </c>
      <c r="F7" s="575">
        <v>59905.618231853237</v>
      </c>
      <c r="G7" s="575">
        <v>57964.099327226671</v>
      </c>
      <c r="H7" s="575">
        <v>56144.274767676696</v>
      </c>
      <c r="I7" s="575">
        <v>58677</v>
      </c>
    </row>
    <row r="8" spans="1:12">
      <c r="A8" s="576" t="s">
        <v>871</v>
      </c>
      <c r="B8" s="577">
        <v>25618.898346284863</v>
      </c>
      <c r="C8" s="577">
        <v>29260.308530529259</v>
      </c>
      <c r="D8" s="577">
        <v>37018.095191828892</v>
      </c>
      <c r="E8" s="577">
        <v>37696.767188569902</v>
      </c>
      <c r="F8" s="577">
        <v>29281.835355502331</v>
      </c>
      <c r="G8" s="577">
        <v>32569.070931730112</v>
      </c>
      <c r="H8" s="577">
        <v>37238.852578774626</v>
      </c>
      <c r="I8" s="577">
        <v>46488</v>
      </c>
    </row>
    <row r="9" spans="1:12">
      <c r="A9" s="574" t="s">
        <v>872</v>
      </c>
      <c r="B9" s="575">
        <v>58610.192583601529</v>
      </c>
      <c r="C9" s="575">
        <v>61944.618836580463</v>
      </c>
      <c r="D9" s="575">
        <v>66041.879676370503</v>
      </c>
      <c r="E9" s="575">
        <v>64094.49012960738</v>
      </c>
      <c r="F9" s="575">
        <v>52124.844171740537</v>
      </c>
      <c r="G9" s="575">
        <v>54860.153231015916</v>
      </c>
      <c r="H9" s="575">
        <v>60843.042619980974</v>
      </c>
      <c r="I9" s="575">
        <v>67943</v>
      </c>
    </row>
    <row r="10" spans="1:12">
      <c r="A10" s="578" t="s">
        <v>873</v>
      </c>
      <c r="B10" s="579">
        <v>26071.362304660423</v>
      </c>
      <c r="C10" s="579">
        <v>32916.205525824276</v>
      </c>
      <c r="D10" s="579">
        <v>38560.494382074576</v>
      </c>
      <c r="E10" s="579">
        <v>39305.222796143295</v>
      </c>
      <c r="F10" s="579">
        <v>37027.827267970395</v>
      </c>
      <c r="G10" s="579">
        <v>42378.95457946416</v>
      </c>
      <c r="H10" s="579">
        <v>43879.364492683904</v>
      </c>
      <c r="I10" s="579">
        <v>50293</v>
      </c>
    </row>
    <row r="11" spans="1:12">
      <c r="A11" s="580" t="s">
        <v>874</v>
      </c>
      <c r="B11" s="581">
        <v>79401.883420159997</v>
      </c>
      <c r="C11" s="581">
        <v>82581.686416336001</v>
      </c>
      <c r="D11" s="581">
        <v>84153.602907364897</v>
      </c>
      <c r="E11" s="581">
        <v>91911.942067359487</v>
      </c>
      <c r="F11" s="581">
        <v>85962.321225293097</v>
      </c>
      <c r="G11" s="581">
        <v>89162.927369089099</v>
      </c>
      <c r="H11" s="581">
        <v>95592.857833430811</v>
      </c>
      <c r="I11" s="581">
        <v>101837</v>
      </c>
    </row>
    <row r="12" spans="1:12">
      <c r="A12" s="1861" t="s">
        <v>875</v>
      </c>
      <c r="B12" s="1856">
        <v>6876.4544663099996</v>
      </c>
      <c r="C12" s="1856">
        <v>6230.9303778599997</v>
      </c>
      <c r="D12" s="1856">
        <v>6603.7289459400008</v>
      </c>
      <c r="E12" s="1856">
        <v>6168.6773972499996</v>
      </c>
      <c r="F12" s="1856">
        <v>4968.3215732399995</v>
      </c>
      <c r="G12" s="1856">
        <v>6537.1000890300002</v>
      </c>
      <c r="H12" s="1856">
        <v>4750.9876857881882</v>
      </c>
      <c r="I12" s="1856">
        <v>4788</v>
      </c>
    </row>
    <row r="13" spans="1:12">
      <c r="A13" s="1862" t="s">
        <v>876</v>
      </c>
      <c r="B13" s="1857">
        <v>5376.4643161700005</v>
      </c>
      <c r="C13" s="1857">
        <v>4887.1332868299996</v>
      </c>
      <c r="D13" s="1857">
        <v>4375.15570991</v>
      </c>
      <c r="E13" s="1857">
        <v>5344.1517753306207</v>
      </c>
      <c r="F13" s="1857">
        <v>5120.6993917950003</v>
      </c>
      <c r="G13" s="1857">
        <v>6657.8299608383313</v>
      </c>
      <c r="H13" s="1857">
        <v>8002.7937541518686</v>
      </c>
      <c r="I13" s="1857">
        <v>19748.394473234199</v>
      </c>
    </row>
    <row r="14" spans="1:12">
      <c r="A14" s="1861" t="s">
        <v>584</v>
      </c>
      <c r="B14" s="1856">
        <v>1476.9361456900001</v>
      </c>
      <c r="C14" s="1856">
        <v>1221.6786470100001</v>
      </c>
      <c r="D14" s="1856">
        <v>1412.2975218399999</v>
      </c>
      <c r="E14" s="1856">
        <v>948.08723100999998</v>
      </c>
      <c r="F14" s="1856">
        <v>1197.6588155999998</v>
      </c>
      <c r="G14" s="1856">
        <v>779.23722814999996</v>
      </c>
      <c r="H14" s="1856">
        <v>576.81301755999993</v>
      </c>
      <c r="I14" s="1856">
        <v>492</v>
      </c>
    </row>
    <row r="15" spans="1:12">
      <c r="A15" s="1862" t="s">
        <v>877</v>
      </c>
      <c r="B15" s="1857">
        <v>21316.913552810001</v>
      </c>
      <c r="C15" s="1857">
        <v>26002.705319979999</v>
      </c>
      <c r="D15" s="1857">
        <v>28861.683235069999</v>
      </c>
      <c r="E15" s="1857">
        <v>34487.189892499999</v>
      </c>
      <c r="F15" s="1857">
        <v>33367.576240939998</v>
      </c>
      <c r="G15" s="1857">
        <v>38635.712664849998</v>
      </c>
      <c r="H15" s="1857">
        <v>44823.592868239997</v>
      </c>
      <c r="I15" s="1857">
        <v>60445</v>
      </c>
    </row>
    <row r="16" spans="1:12">
      <c r="A16" s="1861" t="s">
        <v>93</v>
      </c>
      <c r="B16" s="1856">
        <v>12801.76087633</v>
      </c>
      <c r="C16" s="1856">
        <v>14349.925598739999</v>
      </c>
      <c r="D16" s="1856">
        <v>13377.1848701</v>
      </c>
      <c r="E16" s="1856">
        <v>13329.793026509999</v>
      </c>
      <c r="F16" s="1856">
        <v>14740.656659439999</v>
      </c>
      <c r="G16" s="1856">
        <v>16559.64677518238</v>
      </c>
      <c r="H16" s="1856">
        <v>15987.538446113098</v>
      </c>
      <c r="I16" s="1856">
        <v>16076</v>
      </c>
    </row>
    <row r="17" spans="1:17">
      <c r="A17" s="1863" t="s">
        <v>878</v>
      </c>
      <c r="B17" s="1858">
        <v>3800.0165622199997</v>
      </c>
      <c r="C17" s="1858">
        <v>2849.2881293200003</v>
      </c>
      <c r="D17" s="1858">
        <v>3457.7485044200002</v>
      </c>
      <c r="E17" s="1858">
        <v>2909.2676382499999</v>
      </c>
      <c r="F17" s="1858">
        <v>2975.4161459060001</v>
      </c>
      <c r="G17" s="1858">
        <v>3302.11866207</v>
      </c>
      <c r="H17" s="1858">
        <v>4050.8693180100004</v>
      </c>
      <c r="I17" s="1858">
        <v>3164</v>
      </c>
    </row>
    <row r="18" spans="1:17">
      <c r="A18" s="1864" t="s">
        <v>879</v>
      </c>
      <c r="B18" s="1859">
        <v>12545.252946365275</v>
      </c>
      <c r="C18" s="1859">
        <v>13520.473539792874</v>
      </c>
      <c r="D18" s="1859">
        <v>13065.182250092505</v>
      </c>
      <c r="E18" s="1859">
        <v>13339.970360667794</v>
      </c>
      <c r="F18" s="1859">
        <v>14550.955896291009</v>
      </c>
      <c r="G18" s="1859">
        <v>19549.36175800307</v>
      </c>
      <c r="H18" s="1859">
        <v>19404.043230908399</v>
      </c>
      <c r="I18" s="1859">
        <v>19088.346768061456</v>
      </c>
    </row>
    <row r="19" spans="1:17" ht="15.75" thickBot="1">
      <c r="A19" s="1865" t="s">
        <v>880</v>
      </c>
      <c r="B19" s="1860">
        <v>349814.41808030329</v>
      </c>
      <c r="C19" s="1860">
        <v>380583.5493144709</v>
      </c>
      <c r="D19" s="1860">
        <v>394433.15453018981</v>
      </c>
      <c r="E19" s="1860">
        <v>401917.93530053657</v>
      </c>
      <c r="F19" s="1860">
        <v>352311.01400694851</v>
      </c>
      <c r="G19" s="1860">
        <v>378930.71728866565</v>
      </c>
      <c r="H19" s="1860">
        <v>403421.6438407487</v>
      </c>
      <c r="I19" s="1860">
        <v>466150</v>
      </c>
    </row>
    <row r="20" spans="1:17">
      <c r="A20" s="1861" t="s">
        <v>780</v>
      </c>
      <c r="B20" s="1856">
        <v>39775.38107318509</v>
      </c>
      <c r="C20" s="1856">
        <v>39406.162100528156</v>
      </c>
      <c r="D20" s="1856">
        <v>38197.76630628165</v>
      </c>
      <c r="E20" s="1856">
        <v>40258.44241051298</v>
      </c>
      <c r="F20" s="1856">
        <v>38590.93915570838</v>
      </c>
      <c r="G20" s="1856">
        <v>47351.211669392869</v>
      </c>
      <c r="H20" s="1856">
        <v>48005.715045503988</v>
      </c>
      <c r="I20" s="1856">
        <v>50727</v>
      </c>
    </row>
    <row r="21" spans="1:17">
      <c r="A21" s="584" t="s">
        <v>881</v>
      </c>
      <c r="B21" s="585">
        <v>168154.78024231098</v>
      </c>
      <c r="C21" s="585">
        <v>186308.07857914013</v>
      </c>
      <c r="D21" s="585">
        <v>196904.40675288395</v>
      </c>
      <c r="E21" s="585">
        <v>188626.75615424529</v>
      </c>
      <c r="F21" s="585">
        <v>151484.4311912049</v>
      </c>
      <c r="G21" s="585">
        <v>156049.50019050876</v>
      </c>
      <c r="H21" s="585">
        <v>164458.9865517662</v>
      </c>
      <c r="I21" s="585">
        <v>192940</v>
      </c>
    </row>
    <row r="22" spans="1:17">
      <c r="A22" s="582" t="s">
        <v>882</v>
      </c>
      <c r="B22" s="583">
        <v>19527.227164062475</v>
      </c>
      <c r="C22" s="583">
        <v>23727.989564273776</v>
      </c>
      <c r="D22" s="583">
        <v>26494.989058024104</v>
      </c>
      <c r="E22" s="583">
        <v>31055.725540169427</v>
      </c>
      <c r="F22" s="583">
        <v>30157.062121703748</v>
      </c>
      <c r="G22" s="583">
        <v>34899.742996263492</v>
      </c>
      <c r="H22" s="583">
        <v>40800.501442902379</v>
      </c>
      <c r="I22" s="583">
        <v>55280</v>
      </c>
    </row>
    <row r="23" spans="1:17" ht="15.75" thickBot="1">
      <c r="A23" s="584" t="s">
        <v>883</v>
      </c>
      <c r="B23" s="585">
        <v>45036.971103430173</v>
      </c>
      <c r="C23" s="585">
        <v>47027.465059340058</v>
      </c>
      <c r="D23" s="585">
        <v>48546.616148950037</v>
      </c>
      <c r="E23" s="585">
        <v>46773.608794785396</v>
      </c>
      <c r="F23" s="585">
        <v>43092.618519209966</v>
      </c>
      <c r="G23" s="585">
        <v>47160.277028200449</v>
      </c>
      <c r="H23" s="585">
        <v>52622.279340205889</v>
      </c>
      <c r="I23" s="585">
        <v>56463</v>
      </c>
    </row>
    <row r="24" spans="1:17" ht="15.75" thickBot="1">
      <c r="A24" s="591" t="s">
        <v>884</v>
      </c>
      <c r="B24" s="592">
        <v>272494.35958298872</v>
      </c>
      <c r="C24" s="592">
        <v>296469.69530328212</v>
      </c>
      <c r="D24" s="592">
        <v>310143.77826613974</v>
      </c>
      <c r="E24" s="592">
        <v>306714.53289971309</v>
      </c>
      <c r="F24" s="592">
        <v>263325.05098782701</v>
      </c>
      <c r="G24" s="592">
        <v>285460.73188436555</v>
      </c>
      <c r="H24" s="592">
        <v>305887.48238037847</v>
      </c>
      <c r="I24" s="592">
        <v>355410</v>
      </c>
    </row>
    <row r="25" spans="1:17" ht="15.75" thickBot="1">
      <c r="A25" s="593" t="s">
        <v>885</v>
      </c>
      <c r="B25" s="594">
        <v>77320.058497314589</v>
      </c>
      <c r="C25" s="594">
        <v>84113.854011188756</v>
      </c>
      <c r="D25" s="594">
        <v>84289.376264050035</v>
      </c>
      <c r="E25" s="594">
        <v>95203.402400813502</v>
      </c>
      <c r="F25" s="594">
        <v>88985.963019121482</v>
      </c>
      <c r="G25" s="594">
        <v>93469.985404290128</v>
      </c>
      <c r="H25" s="594">
        <v>97534.161460370378</v>
      </c>
      <c r="I25" s="594">
        <v>110741</v>
      </c>
    </row>
    <row r="27" spans="1:17">
      <c r="B27" s="1794"/>
      <c r="C27" s="1794"/>
      <c r="D27" s="1794"/>
      <c r="E27" s="1794"/>
      <c r="F27" s="1794"/>
      <c r="G27" s="1794"/>
      <c r="H27" s="1794"/>
      <c r="I27" s="1794"/>
      <c r="J27" s="1693"/>
      <c r="K27" s="1693"/>
      <c r="L27" s="1693"/>
      <c r="M27" s="1693"/>
      <c r="N27" s="1693"/>
      <c r="O27" s="1693"/>
      <c r="P27" s="1693"/>
      <c r="Q27" s="1693"/>
    </row>
    <row r="28" spans="1:17">
      <c r="B28" s="1794"/>
      <c r="C28" s="1794"/>
      <c r="D28" s="1794"/>
      <c r="E28" s="1794"/>
      <c r="F28" s="1794"/>
      <c r="G28" s="1794"/>
      <c r="H28" s="1794"/>
      <c r="I28" s="1794"/>
      <c r="J28" s="1693"/>
      <c r="K28" s="1693"/>
      <c r="L28" s="1693"/>
      <c r="M28" s="1693"/>
      <c r="N28" s="1693"/>
      <c r="O28" s="1693"/>
      <c r="P28" s="1693"/>
      <c r="Q28" s="1693"/>
    </row>
    <row r="29" spans="1:17">
      <c r="B29" s="1794"/>
      <c r="C29" s="1794"/>
      <c r="D29" s="1794"/>
      <c r="E29" s="1794"/>
      <c r="F29" s="1794"/>
      <c r="G29" s="1794"/>
      <c r="H29" s="1794"/>
      <c r="I29" s="1794"/>
      <c r="J29" s="1693"/>
      <c r="K29" s="1693"/>
      <c r="L29" s="1693"/>
      <c r="M29" s="1693"/>
      <c r="N29" s="1693"/>
      <c r="O29" s="1693"/>
      <c r="P29" s="1693"/>
      <c r="Q29" s="1693"/>
    </row>
    <row r="30" spans="1:17">
      <c r="B30" s="1794"/>
      <c r="C30" s="1794"/>
      <c r="D30" s="1794"/>
      <c r="E30" s="1794"/>
      <c r="F30" s="1794"/>
      <c r="G30" s="1794"/>
      <c r="H30" s="1794"/>
      <c r="I30" s="1794"/>
      <c r="J30" s="1693"/>
      <c r="K30" s="1693"/>
      <c r="L30" s="1693"/>
      <c r="M30" s="1693"/>
      <c r="N30" s="1693"/>
      <c r="O30" s="1693"/>
      <c r="P30" s="1693"/>
      <c r="Q30" s="1693"/>
    </row>
    <row r="31" spans="1:17">
      <c r="B31" s="1794"/>
      <c r="C31" s="1794"/>
      <c r="D31" s="1794"/>
      <c r="E31" s="1794"/>
      <c r="F31" s="1794"/>
      <c r="G31" s="1794"/>
      <c r="H31" s="1794"/>
      <c r="I31" s="1794"/>
      <c r="J31" s="1693"/>
      <c r="K31" s="1693"/>
      <c r="L31" s="1693"/>
      <c r="M31" s="1693"/>
      <c r="N31" s="1693"/>
      <c r="O31" s="1693"/>
      <c r="P31" s="1693"/>
      <c r="Q31" s="1693"/>
    </row>
    <row r="32" spans="1:17">
      <c r="B32" s="1794"/>
      <c r="C32" s="1794"/>
      <c r="D32" s="1794"/>
      <c r="E32" s="1794"/>
      <c r="F32" s="1794"/>
      <c r="G32" s="1794"/>
      <c r="H32" s="1794"/>
      <c r="I32" s="1794"/>
      <c r="J32" s="1693"/>
      <c r="K32" s="1693"/>
      <c r="L32" s="1693"/>
      <c r="M32" s="1693"/>
      <c r="N32" s="1693"/>
      <c r="O32" s="1693"/>
      <c r="P32" s="1693"/>
      <c r="Q32" s="1693"/>
    </row>
    <row r="33" spans="2:17">
      <c r="B33" s="1794"/>
      <c r="C33" s="1794"/>
      <c r="D33" s="1794"/>
      <c r="E33" s="1794"/>
      <c r="F33" s="1794"/>
      <c r="G33" s="1794"/>
      <c r="H33" s="1794"/>
      <c r="I33" s="1794"/>
      <c r="J33" s="1693"/>
      <c r="K33" s="1693"/>
      <c r="L33" s="1693"/>
      <c r="M33" s="1693"/>
      <c r="N33" s="1693"/>
      <c r="O33" s="1693"/>
      <c r="P33" s="1693"/>
      <c r="Q33" s="1693"/>
    </row>
    <row r="34" spans="2:17">
      <c r="B34" s="1794"/>
      <c r="C34" s="1794"/>
      <c r="D34" s="1794"/>
      <c r="E34" s="1794"/>
      <c r="F34" s="1794"/>
      <c r="G34" s="1794"/>
      <c r="H34" s="1794"/>
      <c r="I34" s="1794"/>
      <c r="J34" s="1693"/>
      <c r="K34" s="1693"/>
      <c r="L34" s="1693"/>
      <c r="M34" s="1693"/>
      <c r="N34" s="1693"/>
      <c r="O34" s="1693"/>
      <c r="P34" s="1693"/>
      <c r="Q34" s="1693"/>
    </row>
    <row r="35" spans="2:17">
      <c r="B35" s="1794"/>
      <c r="C35" s="1794"/>
      <c r="D35" s="1794"/>
      <c r="E35" s="1794"/>
      <c r="F35" s="1794"/>
      <c r="G35" s="1794"/>
      <c r="H35" s="1794"/>
      <c r="I35" s="1794"/>
      <c r="J35" s="1693"/>
      <c r="K35" s="1693"/>
      <c r="L35" s="1693"/>
      <c r="M35" s="1693"/>
      <c r="N35" s="1693"/>
      <c r="O35" s="1693"/>
      <c r="P35" s="1693"/>
      <c r="Q35" s="1693"/>
    </row>
    <row r="36" spans="2:17">
      <c r="B36" s="1794"/>
      <c r="C36" s="1794"/>
      <c r="D36" s="1794"/>
      <c r="E36" s="1794"/>
      <c r="F36" s="1794"/>
      <c r="G36" s="1794"/>
      <c r="H36" s="1794"/>
      <c r="I36" s="1794"/>
      <c r="J36" s="1693"/>
      <c r="K36" s="1693"/>
      <c r="L36" s="1693"/>
      <c r="M36" s="1693"/>
      <c r="N36" s="1693"/>
      <c r="O36" s="1693"/>
      <c r="P36" s="1693"/>
      <c r="Q36" s="1693"/>
    </row>
    <row r="37" spans="2:17">
      <c r="B37" s="1794"/>
      <c r="C37" s="1794"/>
      <c r="D37" s="1794"/>
      <c r="E37" s="1794"/>
      <c r="F37" s="1794"/>
      <c r="G37" s="1794"/>
      <c r="H37" s="1794"/>
      <c r="I37" s="1794"/>
      <c r="J37" s="1693"/>
      <c r="K37" s="1693"/>
      <c r="L37" s="1693"/>
      <c r="M37" s="1693"/>
      <c r="N37" s="1693"/>
      <c r="O37" s="1693"/>
      <c r="P37" s="1693"/>
      <c r="Q37" s="1693"/>
    </row>
    <row r="38" spans="2:17">
      <c r="B38" s="1794"/>
      <c r="C38" s="1794"/>
      <c r="D38" s="1794"/>
      <c r="E38" s="1794"/>
      <c r="F38" s="1794"/>
      <c r="G38" s="1794"/>
      <c r="H38" s="1794"/>
      <c r="I38" s="1794"/>
      <c r="J38" s="1693"/>
      <c r="K38" s="1693"/>
      <c r="L38" s="1693"/>
      <c r="M38" s="1693"/>
      <c r="N38" s="1693"/>
      <c r="O38" s="1693"/>
      <c r="P38" s="1693"/>
      <c r="Q38" s="1693"/>
    </row>
    <row r="39" spans="2:17">
      <c r="B39" s="1794"/>
      <c r="C39" s="1794"/>
      <c r="D39" s="1794"/>
      <c r="E39" s="1794"/>
      <c r="F39" s="1794"/>
      <c r="G39" s="1794"/>
      <c r="H39" s="1794"/>
      <c r="I39" s="1794"/>
      <c r="J39" s="1693"/>
      <c r="K39" s="1693"/>
      <c r="L39" s="1693"/>
      <c r="M39" s="1693"/>
      <c r="N39" s="1693"/>
      <c r="O39" s="1693"/>
      <c r="P39" s="1693"/>
      <c r="Q39" s="1693"/>
    </row>
    <row r="40" spans="2:17">
      <c r="B40" s="1794"/>
      <c r="C40" s="1794"/>
      <c r="D40" s="1794"/>
      <c r="E40" s="1794"/>
      <c r="F40" s="1794"/>
      <c r="G40" s="1794"/>
      <c r="H40" s="1794"/>
      <c r="I40" s="1794"/>
      <c r="J40" s="1693"/>
      <c r="K40" s="1693"/>
      <c r="L40" s="1693"/>
      <c r="M40" s="1693"/>
      <c r="N40" s="1693"/>
      <c r="O40" s="1693"/>
      <c r="P40" s="1693"/>
      <c r="Q40" s="1693"/>
    </row>
    <row r="41" spans="2:17">
      <c r="B41" s="1794"/>
      <c r="C41" s="1794"/>
      <c r="D41" s="1794"/>
      <c r="E41" s="1794"/>
      <c r="F41" s="1794"/>
      <c r="G41" s="1794"/>
      <c r="H41" s="1794"/>
      <c r="I41" s="1794"/>
      <c r="J41" s="1693"/>
      <c r="K41" s="1693"/>
      <c r="L41" s="1693"/>
      <c r="M41" s="1693"/>
      <c r="N41" s="1693"/>
      <c r="O41" s="1693"/>
      <c r="P41" s="1693"/>
      <c r="Q41" s="1693"/>
    </row>
    <row r="42" spans="2:17">
      <c r="B42" s="1794"/>
      <c r="C42" s="1794"/>
      <c r="D42" s="1794"/>
      <c r="E42" s="1794"/>
      <c r="F42" s="1794"/>
      <c r="G42" s="1794"/>
      <c r="H42" s="1794"/>
      <c r="I42" s="1794"/>
      <c r="J42" s="1693"/>
      <c r="K42" s="1693"/>
      <c r="L42" s="1693"/>
      <c r="M42" s="1693"/>
      <c r="N42" s="1693"/>
      <c r="O42" s="1693"/>
      <c r="P42" s="1693"/>
      <c r="Q42" s="1693"/>
    </row>
    <row r="43" spans="2:17">
      <c r="B43" s="1794"/>
      <c r="C43" s="1794"/>
      <c r="D43" s="1794"/>
      <c r="E43" s="1794"/>
      <c r="F43" s="1794"/>
      <c r="G43" s="1794"/>
      <c r="H43" s="1794"/>
      <c r="I43" s="1794"/>
      <c r="J43" s="1693"/>
      <c r="K43" s="1693"/>
      <c r="L43" s="1693"/>
      <c r="M43" s="1693"/>
      <c r="N43" s="1693"/>
      <c r="O43" s="1693"/>
      <c r="P43" s="1693"/>
      <c r="Q43" s="1693"/>
    </row>
    <row r="44" spans="2:17">
      <c r="B44" s="1794"/>
      <c r="C44" s="1794"/>
      <c r="D44" s="1794"/>
      <c r="E44" s="1794"/>
      <c r="F44" s="1794"/>
      <c r="G44" s="1794"/>
      <c r="H44" s="1794"/>
      <c r="I44" s="1794"/>
      <c r="J44" s="1693"/>
      <c r="K44" s="1693"/>
      <c r="L44" s="1693"/>
      <c r="M44" s="1693"/>
      <c r="N44" s="1693"/>
      <c r="O44" s="1693"/>
      <c r="P44" s="1693"/>
      <c r="Q44" s="1693"/>
    </row>
    <row r="45" spans="2:17">
      <c r="B45" s="1794"/>
      <c r="C45" s="1794"/>
      <c r="D45" s="1794"/>
      <c r="E45" s="1794"/>
      <c r="F45" s="1794"/>
      <c r="G45" s="1794"/>
      <c r="H45" s="1794"/>
      <c r="I45" s="1794"/>
      <c r="J45" s="1693"/>
      <c r="K45" s="1693"/>
      <c r="L45" s="1693"/>
      <c r="M45" s="1693"/>
      <c r="N45" s="1693"/>
      <c r="O45" s="1693"/>
      <c r="P45" s="1693"/>
      <c r="Q45" s="1693"/>
    </row>
    <row r="46" spans="2:17">
      <c r="B46" s="1794"/>
      <c r="C46" s="1794"/>
      <c r="D46" s="1794"/>
      <c r="E46" s="1794"/>
      <c r="F46" s="1794"/>
      <c r="G46" s="1794"/>
      <c r="H46" s="1794"/>
      <c r="I46" s="1794"/>
      <c r="J46" s="1693"/>
      <c r="K46" s="1693"/>
      <c r="L46" s="1693"/>
      <c r="M46" s="1693"/>
      <c r="N46" s="1693"/>
      <c r="O46" s="1693"/>
      <c r="P46" s="1693"/>
      <c r="Q46" s="1693"/>
    </row>
  </sheetData>
  <mergeCells count="2">
    <mergeCell ref="A4:I4"/>
    <mergeCell ref="A3:I3"/>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Foglio56">
    <tabColor rgb="FF92D050"/>
  </sheetPr>
  <dimension ref="A1:X79"/>
  <sheetViews>
    <sheetView showGridLines="0" zoomScaleNormal="100" workbookViewId="0">
      <selection activeCell="E22" sqref="E22"/>
    </sheetView>
  </sheetViews>
  <sheetFormatPr defaultColWidth="8.5546875" defaultRowHeight="15.05"/>
  <cols>
    <col min="1" max="1" width="37.5546875" style="570" bestFit="1" customWidth="1"/>
    <col min="2" max="6" width="9.5546875" style="570" customWidth="1"/>
    <col min="7" max="7" width="8.44140625" style="570" bestFit="1" customWidth="1"/>
    <col min="8" max="9" width="9.33203125" style="570" bestFit="1" customWidth="1"/>
    <col min="10" max="12" width="8.5546875" style="570"/>
    <col min="13" max="13" width="15" customWidth="1"/>
    <col min="14" max="16384" width="8.5546875" style="570"/>
  </cols>
  <sheetData>
    <row r="1" spans="1:24" s="994" customFormat="1">
      <c r="A1" s="990" t="str">
        <f ca="1">(MID(CELL("nomefile",J2),FIND("]",CELL("nomefile",J2),1)+1,20))</f>
        <v>Tavola 5.3.5</v>
      </c>
      <c r="B1" s="993"/>
      <c r="C1" s="993"/>
      <c r="D1" s="993"/>
      <c r="E1" s="993"/>
      <c r="F1" s="993"/>
      <c r="G1" s="992"/>
      <c r="H1" s="993"/>
      <c r="I1" s="993"/>
      <c r="J1" s="993"/>
      <c r="K1" s="993"/>
      <c r="M1"/>
    </row>
    <row r="2" spans="1:24">
      <c r="G2" s="567"/>
    </row>
    <row r="3" spans="1:24">
      <c r="A3" s="2109" t="s">
        <v>889</v>
      </c>
      <c r="B3" s="2109"/>
      <c r="C3" s="2109"/>
      <c r="D3" s="2109"/>
      <c r="E3" s="2109"/>
      <c r="F3" s="2109"/>
      <c r="G3" s="2109"/>
      <c r="H3" s="2109"/>
      <c r="I3" s="2109"/>
      <c r="M3" s="570"/>
    </row>
    <row r="4" spans="1:24" ht="15.75" thickBot="1">
      <c r="A4" s="2110" t="s">
        <v>2</v>
      </c>
      <c r="B4" s="2110"/>
      <c r="C4" s="2110"/>
      <c r="D4" s="2110"/>
      <c r="E4" s="2110"/>
      <c r="F4" s="2110"/>
      <c r="G4" s="2110"/>
      <c r="H4" s="2110"/>
      <c r="I4" s="2110"/>
    </row>
    <row r="5" spans="1:24" ht="15.75" thickBot="1">
      <c r="A5" s="571"/>
      <c r="B5" s="1192">
        <v>2018</v>
      </c>
      <c r="C5" s="1192">
        <v>2019</v>
      </c>
      <c r="D5" s="1192">
        <v>2020</v>
      </c>
      <c r="E5" s="1192">
        <v>2021</v>
      </c>
      <c r="F5" s="1192">
        <v>2022</v>
      </c>
      <c r="G5" s="1192">
        <v>2023</v>
      </c>
      <c r="H5" s="1192">
        <v>2024</v>
      </c>
      <c r="I5" s="1192" t="s">
        <v>1685</v>
      </c>
      <c r="O5" s="1193"/>
      <c r="P5" s="1193"/>
      <c r="Q5" s="1193"/>
      <c r="R5" s="1193"/>
      <c r="S5" s="1193"/>
      <c r="T5" s="1193"/>
      <c r="U5" s="1193"/>
      <c r="V5" s="1193"/>
      <c r="W5" s="1193"/>
      <c r="X5" s="1193"/>
    </row>
    <row r="6" spans="1:24">
      <c r="A6" s="572" t="s">
        <v>869</v>
      </c>
      <c r="B6" s="573">
        <v>704505.5802232296</v>
      </c>
      <c r="C6" s="573">
        <v>725338.26777327701</v>
      </c>
      <c r="D6" s="573">
        <v>770526.38798540062</v>
      </c>
      <c r="E6" s="573">
        <v>763281.21233815444</v>
      </c>
      <c r="F6" s="573">
        <v>631818.52756298054</v>
      </c>
      <c r="G6" s="573">
        <v>644233.24998233875</v>
      </c>
      <c r="H6" s="573">
        <v>662205.22338514018</v>
      </c>
      <c r="I6" s="573">
        <v>679312</v>
      </c>
      <c r="O6" s="1193"/>
      <c r="P6" s="1193"/>
      <c r="Q6" s="1193"/>
      <c r="R6" s="1193"/>
      <c r="S6" s="1193"/>
      <c r="T6" s="1193"/>
      <c r="U6" s="1193"/>
      <c r="V6" s="1193"/>
      <c r="W6" s="1193"/>
      <c r="X6" s="1193"/>
    </row>
    <row r="7" spans="1:24">
      <c r="A7" s="595" t="s">
        <v>890</v>
      </c>
      <c r="B7" s="585">
        <v>386237.58854466374</v>
      </c>
      <c r="C7" s="585">
        <v>397518.62417575513</v>
      </c>
      <c r="D7" s="585">
        <v>430761.71859248111</v>
      </c>
      <c r="E7" s="585">
        <v>408559.04411163123</v>
      </c>
      <c r="F7" s="585">
        <v>313827.12555527606</v>
      </c>
      <c r="G7" s="585">
        <v>314624.23356607219</v>
      </c>
      <c r="H7" s="585">
        <v>316840.10408585006</v>
      </c>
      <c r="I7" s="585">
        <v>322088</v>
      </c>
      <c r="O7" s="1193"/>
      <c r="P7" s="1193"/>
      <c r="Q7" s="1193"/>
      <c r="R7" s="1193"/>
      <c r="S7" s="1193"/>
      <c r="T7" s="1193"/>
      <c r="U7" s="1193"/>
      <c r="V7" s="1193"/>
      <c r="W7" s="1193"/>
      <c r="X7" s="1193"/>
    </row>
    <row r="8" spans="1:24">
      <c r="A8" s="596" t="s">
        <v>872</v>
      </c>
      <c r="B8" s="583">
        <v>170793.29581291901</v>
      </c>
      <c r="C8" s="583">
        <v>159008.8501007554</v>
      </c>
      <c r="D8" s="583">
        <v>162419.02351654199</v>
      </c>
      <c r="E8" s="583">
        <v>161058.43374793601</v>
      </c>
      <c r="F8" s="583">
        <v>131068.44460221099</v>
      </c>
      <c r="G8" s="583">
        <v>135054.1405348999</v>
      </c>
      <c r="H8" s="583">
        <v>144869.90675793329</v>
      </c>
      <c r="I8" s="583">
        <v>147798</v>
      </c>
      <c r="O8" s="1193"/>
      <c r="P8" s="1193"/>
      <c r="Q8" s="1193"/>
      <c r="R8" s="1193"/>
      <c r="S8" s="1193"/>
      <c r="T8" s="1193"/>
      <c r="U8" s="1193"/>
      <c r="V8" s="1193"/>
      <c r="W8" s="1193"/>
      <c r="X8" s="1193"/>
    </row>
    <row r="9" spans="1:24">
      <c r="A9" s="595" t="s">
        <v>873</v>
      </c>
      <c r="B9" s="585">
        <v>80024.96242521239</v>
      </c>
      <c r="C9" s="585">
        <v>97997.706904700055</v>
      </c>
      <c r="D9" s="585">
        <v>108463.69440911012</v>
      </c>
      <c r="E9" s="585">
        <v>116468.1674513202</v>
      </c>
      <c r="F9" s="585">
        <v>110669.5633211861</v>
      </c>
      <c r="G9" s="585">
        <v>109027.2438291436</v>
      </c>
      <c r="H9" s="585">
        <v>108895.24937398</v>
      </c>
      <c r="I9" s="585">
        <v>109633</v>
      </c>
      <c r="O9" s="1193"/>
      <c r="P9" s="1193"/>
      <c r="Q9" s="1193"/>
      <c r="R9" s="1193"/>
      <c r="S9" s="1193"/>
      <c r="T9" s="1193"/>
      <c r="U9" s="1193"/>
      <c r="V9" s="1193"/>
      <c r="W9" s="1193"/>
      <c r="X9" s="1193"/>
    </row>
    <row r="10" spans="1:24">
      <c r="A10" s="597" t="s">
        <v>874</v>
      </c>
      <c r="B10" s="598">
        <v>5596.0721138195004</v>
      </c>
      <c r="C10" s="598">
        <v>7057.0642405449998</v>
      </c>
      <c r="D10" s="598">
        <v>7763.679890136993</v>
      </c>
      <c r="E10" s="598">
        <v>9199.7410559069995</v>
      </c>
      <c r="F10" s="598">
        <v>9997.1002186433998</v>
      </c>
      <c r="G10" s="598">
        <v>12069.287741706125</v>
      </c>
      <c r="H10" s="598">
        <v>13457.044395125791</v>
      </c>
      <c r="I10" s="598">
        <v>13974</v>
      </c>
      <c r="O10" s="1193"/>
      <c r="P10" s="1193"/>
      <c r="Q10" s="1193"/>
      <c r="R10" s="1193"/>
      <c r="S10" s="1193"/>
      <c r="T10" s="1193"/>
      <c r="U10" s="1193"/>
      <c r="V10" s="1193"/>
      <c r="W10" s="1193"/>
      <c r="X10" s="1193"/>
    </row>
    <row r="11" spans="1:24">
      <c r="A11" s="584" t="s">
        <v>875</v>
      </c>
      <c r="B11" s="585">
        <v>8578.3699471719992</v>
      </c>
      <c r="C11" s="585">
        <v>6333.2808116570013</v>
      </c>
      <c r="D11" s="585">
        <v>5942.104348877001</v>
      </c>
      <c r="E11" s="585">
        <v>6091.1586310970015</v>
      </c>
      <c r="F11" s="585">
        <v>6229.518481389001</v>
      </c>
      <c r="G11" s="585">
        <v>6367.8897335640031</v>
      </c>
      <c r="H11" s="585">
        <v>8383.5968936760019</v>
      </c>
      <c r="I11" s="585">
        <v>8385</v>
      </c>
      <c r="O11" s="1193"/>
      <c r="P11" s="1193"/>
      <c r="Q11" s="1193"/>
      <c r="R11" s="1193"/>
      <c r="S11" s="1193"/>
      <c r="T11" s="1193"/>
      <c r="U11" s="1193"/>
      <c r="V11" s="1193"/>
      <c r="W11" s="1193"/>
      <c r="X11" s="1193"/>
    </row>
    <row r="12" spans="1:24">
      <c r="A12" s="582" t="s">
        <v>891</v>
      </c>
      <c r="B12" s="583">
        <v>1400.0196445363079</v>
      </c>
      <c r="C12" s="583">
        <v>2910.085062525508</v>
      </c>
      <c r="D12" s="583">
        <v>4552.4771519352271</v>
      </c>
      <c r="E12" s="583">
        <v>4574.6844344691526</v>
      </c>
      <c r="F12" s="583">
        <v>4326.6278706317698</v>
      </c>
      <c r="G12" s="583">
        <v>3388.5227394100011</v>
      </c>
      <c r="H12" s="583">
        <v>3038.7578286700013</v>
      </c>
      <c r="I12" s="583">
        <v>3127</v>
      </c>
      <c r="O12" s="1193"/>
      <c r="P12" s="1193"/>
      <c r="Q12" s="1193"/>
      <c r="R12" s="1193"/>
      <c r="S12" s="1193"/>
      <c r="T12" s="1193"/>
      <c r="U12" s="1193"/>
      <c r="V12" s="1193"/>
      <c r="W12" s="1193"/>
      <c r="X12" s="1193"/>
    </row>
    <row r="13" spans="1:24">
      <c r="A13" s="584" t="s">
        <v>584</v>
      </c>
      <c r="B13" s="585">
        <v>4744.6092113463383</v>
      </c>
      <c r="C13" s="585">
        <v>6962.9354721854197</v>
      </c>
      <c r="D13" s="585">
        <v>10872.18791491294</v>
      </c>
      <c r="E13" s="585">
        <v>7333.4252922751339</v>
      </c>
      <c r="F13" s="585">
        <v>11215.690750741709</v>
      </c>
      <c r="G13" s="585">
        <v>5989.4739141646405</v>
      </c>
      <c r="H13" s="585">
        <v>4770.4533156197394</v>
      </c>
      <c r="I13" s="585">
        <v>4822</v>
      </c>
      <c r="O13" s="1193"/>
      <c r="P13" s="1193"/>
      <c r="Q13" s="1193"/>
      <c r="R13" s="1193"/>
      <c r="S13" s="1193"/>
      <c r="T13" s="1193"/>
      <c r="U13" s="1193"/>
      <c r="V13" s="1193"/>
      <c r="W13" s="1193"/>
      <c r="X13" s="1193"/>
    </row>
    <row r="14" spans="1:24">
      <c r="A14" s="582" t="s">
        <v>877</v>
      </c>
      <c r="B14" s="583">
        <v>189515.09708045941</v>
      </c>
      <c r="C14" s="583">
        <v>213558.56598388488</v>
      </c>
      <c r="D14" s="583">
        <v>225853.660317423</v>
      </c>
      <c r="E14" s="583">
        <v>268020.18392321561</v>
      </c>
      <c r="F14" s="583">
        <v>242715.22310482999</v>
      </c>
      <c r="G14" s="583">
        <v>257795.95147301009</v>
      </c>
      <c r="H14" s="583">
        <v>289802.71661458968</v>
      </c>
      <c r="I14" s="583">
        <v>320021</v>
      </c>
      <c r="O14" s="1193"/>
      <c r="P14" s="1193"/>
      <c r="Q14" s="1193"/>
      <c r="R14" s="1193"/>
      <c r="S14" s="1193"/>
      <c r="T14" s="1193"/>
      <c r="U14" s="1193"/>
      <c r="V14" s="1193"/>
      <c r="W14" s="1193"/>
      <c r="X14" s="1193"/>
    </row>
    <row r="15" spans="1:24">
      <c r="A15" s="584" t="s">
        <v>93</v>
      </c>
      <c r="B15" s="585">
        <v>23068.568010981286</v>
      </c>
      <c r="C15" s="585">
        <v>24784.653769519318</v>
      </c>
      <c r="D15" s="585">
        <v>25176.109155470444</v>
      </c>
      <c r="E15" s="585">
        <v>26336.703721347531</v>
      </c>
      <c r="F15" s="585">
        <v>29054.573340414845</v>
      </c>
      <c r="G15" s="585">
        <v>28432.678198840335</v>
      </c>
      <c r="H15" s="585">
        <v>28079.25816554403</v>
      </c>
      <c r="I15" s="585">
        <v>28161</v>
      </c>
      <c r="O15" s="1193"/>
      <c r="P15" s="1193"/>
      <c r="Q15" s="1193"/>
      <c r="R15" s="1193"/>
      <c r="S15" s="1193"/>
      <c r="T15" s="1193"/>
      <c r="U15" s="1193"/>
      <c r="V15" s="1193"/>
      <c r="W15" s="1193"/>
      <c r="X15" s="1193"/>
    </row>
    <row r="16" spans="1:24">
      <c r="A16" s="734" t="s">
        <v>878</v>
      </c>
      <c r="B16" s="589">
        <v>11807.34422334</v>
      </c>
      <c r="C16" s="589">
        <v>10421.80943361</v>
      </c>
      <c r="D16" s="589">
        <v>12059.034678030001</v>
      </c>
      <c r="E16" s="589">
        <v>15965.425973989999</v>
      </c>
      <c r="F16" s="589">
        <v>14539.546771610001</v>
      </c>
      <c r="G16" s="589">
        <v>14796.202248860001</v>
      </c>
      <c r="H16" s="589">
        <v>16753.061427948494</v>
      </c>
      <c r="I16" s="589">
        <v>15048</v>
      </c>
      <c r="O16" s="1193"/>
      <c r="P16" s="1193"/>
      <c r="Q16" s="1193"/>
      <c r="R16" s="1193"/>
      <c r="S16" s="1193"/>
      <c r="T16" s="1193"/>
      <c r="U16" s="1193"/>
      <c r="V16" s="1193"/>
      <c r="W16" s="1193"/>
      <c r="X16" s="1193"/>
    </row>
    <row r="17" spans="1:24">
      <c r="A17" s="586" t="s">
        <v>879</v>
      </c>
      <c r="B17" s="587">
        <v>82047.217273568851</v>
      </c>
      <c r="C17" s="587">
        <v>85660.604634174961</v>
      </c>
      <c r="D17" s="587">
        <v>84274.421631724923</v>
      </c>
      <c r="E17" s="587">
        <v>92135.865125862998</v>
      </c>
      <c r="F17" s="587">
        <v>91585.31448542478</v>
      </c>
      <c r="G17" s="587">
        <v>102158.5549183276</v>
      </c>
      <c r="H17" s="587">
        <v>107224.50209049671</v>
      </c>
      <c r="I17" s="587">
        <v>27737</v>
      </c>
      <c r="O17" s="1193"/>
      <c r="P17" s="1193"/>
      <c r="Q17" s="1193"/>
      <c r="R17" s="1193"/>
      <c r="S17" s="1193"/>
      <c r="T17" s="1193"/>
      <c r="U17" s="1193"/>
      <c r="V17" s="1193"/>
      <c r="W17" s="1193"/>
      <c r="X17" s="1193"/>
    </row>
    <row r="18" spans="1:24" ht="15.75" thickBot="1">
      <c r="A18" s="599" t="s">
        <v>880</v>
      </c>
      <c r="B18" s="600">
        <v>963813.14428801881</v>
      </c>
      <c r="C18" s="600">
        <v>1012214.1805893127</v>
      </c>
      <c r="D18" s="600">
        <v>1078138.1116066438</v>
      </c>
      <c r="E18" s="600">
        <v>1115742.8334690519</v>
      </c>
      <c r="F18" s="600">
        <v>965228.72850235866</v>
      </c>
      <c r="G18" s="600">
        <v>989704.17889799853</v>
      </c>
      <c r="H18" s="600">
        <v>1042114.6509494338</v>
      </c>
      <c r="I18" s="600">
        <v>1086613</v>
      </c>
      <c r="O18" s="1193"/>
      <c r="P18" s="1193"/>
      <c r="Q18" s="1193"/>
      <c r="R18" s="1193"/>
      <c r="S18" s="1193"/>
      <c r="T18" s="1193"/>
      <c r="U18" s="1193"/>
      <c r="V18" s="1193"/>
      <c r="W18" s="1193"/>
      <c r="X18" s="1193"/>
    </row>
    <row r="19" spans="1:24">
      <c r="A19" s="584" t="s">
        <v>780</v>
      </c>
      <c r="B19" s="585">
        <v>51987.062131247847</v>
      </c>
      <c r="C19" s="585">
        <v>52683.727443910248</v>
      </c>
      <c r="D19" s="585">
        <v>52518.366350963435</v>
      </c>
      <c r="E19" s="585">
        <v>53755.810922525787</v>
      </c>
      <c r="F19" s="585">
        <v>53348.361765249138</v>
      </c>
      <c r="G19" s="585">
        <v>58049.620864148303</v>
      </c>
      <c r="H19" s="585">
        <v>60698.980106922543</v>
      </c>
      <c r="I19" s="585">
        <v>62014</v>
      </c>
      <c r="O19" s="1193"/>
      <c r="P19" s="1193"/>
      <c r="Q19" s="1193"/>
      <c r="R19" s="1193"/>
      <c r="S19" s="1193"/>
      <c r="T19" s="1193"/>
      <c r="U19" s="1193"/>
      <c r="V19" s="1193"/>
      <c r="W19" s="1193"/>
      <c r="X19" s="1193"/>
    </row>
    <row r="20" spans="1:24">
      <c r="A20" s="735" t="s">
        <v>881</v>
      </c>
      <c r="B20" s="1194">
        <v>587600.97515792539</v>
      </c>
      <c r="C20" s="1194">
        <v>606613.33518146467</v>
      </c>
      <c r="D20" s="1194">
        <v>648887.15870937484</v>
      </c>
      <c r="E20" s="1194">
        <v>638295.57910458604</v>
      </c>
      <c r="F20" s="1194">
        <v>512433.13642674318</v>
      </c>
      <c r="G20" s="1194">
        <v>518902.29712488811</v>
      </c>
      <c r="H20" s="1194">
        <v>534852.37258822925</v>
      </c>
      <c r="I20" s="1194">
        <v>536084</v>
      </c>
      <c r="O20" s="1193"/>
      <c r="P20" s="1193"/>
      <c r="Q20" s="1193"/>
      <c r="R20" s="1193"/>
      <c r="S20" s="1193"/>
      <c r="T20" s="1193"/>
      <c r="U20" s="1193"/>
      <c r="V20" s="1193"/>
      <c r="W20" s="1193"/>
      <c r="X20" s="1193"/>
    </row>
    <row r="21" spans="1:24">
      <c r="A21" s="584" t="s">
        <v>882</v>
      </c>
      <c r="B21" s="585">
        <v>189563.25169503904</v>
      </c>
      <c r="C21" s="585">
        <v>203987.60377415785</v>
      </c>
      <c r="D21" s="585">
        <v>217254.65304716022</v>
      </c>
      <c r="E21" s="585">
        <v>256119.3680908618</v>
      </c>
      <c r="F21" s="585">
        <v>234057.85630065069</v>
      </c>
      <c r="G21" s="585">
        <v>245880.60267751446</v>
      </c>
      <c r="H21" s="585">
        <v>274744.27401495556</v>
      </c>
      <c r="I21" s="585">
        <v>304095</v>
      </c>
      <c r="O21" s="1193"/>
      <c r="P21" s="1193"/>
      <c r="Q21" s="1193"/>
      <c r="R21" s="1193"/>
      <c r="S21" s="1193"/>
      <c r="T21" s="1193"/>
      <c r="U21" s="1193"/>
      <c r="V21" s="1193"/>
      <c r="W21" s="1193"/>
      <c r="X21" s="1193"/>
    </row>
    <row r="22" spans="1:24" ht="15.75" thickBot="1">
      <c r="A22" s="735" t="s">
        <v>883</v>
      </c>
      <c r="B22" s="1194">
        <v>69036.170788423391</v>
      </c>
      <c r="C22" s="1194">
        <v>74849.510935992817</v>
      </c>
      <c r="D22" s="1194">
        <v>82673.007933147484</v>
      </c>
      <c r="E22" s="1194">
        <v>81832.863128931494</v>
      </c>
      <c r="F22" s="1194">
        <v>82368.313957541133</v>
      </c>
      <c r="G22" s="1194">
        <v>79090.121152162552</v>
      </c>
      <c r="H22" s="1194">
        <v>80033.105721284286</v>
      </c>
      <c r="I22" s="1194">
        <v>85857</v>
      </c>
      <c r="O22" s="1193"/>
      <c r="P22" s="1193"/>
      <c r="Q22" s="1193"/>
      <c r="R22" s="1193"/>
      <c r="S22" s="1193"/>
      <c r="T22" s="1193"/>
      <c r="U22" s="1193"/>
      <c r="V22" s="1193"/>
      <c r="W22" s="1193"/>
      <c r="X22" s="1193"/>
    </row>
    <row r="23" spans="1:24" ht="15.75" thickBot="1">
      <c r="A23" s="593" t="s">
        <v>884</v>
      </c>
      <c r="B23" s="594">
        <v>898187.45977263572</v>
      </c>
      <c r="C23" s="594">
        <v>938134.17733552563</v>
      </c>
      <c r="D23" s="594">
        <v>1001333.1860406459</v>
      </c>
      <c r="E23" s="594">
        <v>1030003.6212469051</v>
      </c>
      <c r="F23" s="594">
        <v>882207.66845018417</v>
      </c>
      <c r="G23" s="594">
        <v>901922.6418187134</v>
      </c>
      <c r="H23" s="594">
        <v>950328.7324313916</v>
      </c>
      <c r="I23" s="594">
        <v>988051</v>
      </c>
      <c r="O23" s="1193"/>
      <c r="P23" s="1193"/>
      <c r="Q23" s="1193"/>
      <c r="R23" s="1193"/>
      <c r="S23" s="1193"/>
      <c r="T23" s="1193"/>
      <c r="U23" s="1193"/>
      <c r="V23" s="1193"/>
      <c r="W23" s="1193"/>
      <c r="X23" s="1193"/>
    </row>
    <row r="24" spans="1:24" ht="15.75" thickBot="1">
      <c r="A24" s="736" t="s">
        <v>885</v>
      </c>
      <c r="B24" s="1195">
        <v>65625.684515393019</v>
      </c>
      <c r="C24" s="1195">
        <v>74080.003254847135</v>
      </c>
      <c r="D24" s="1195">
        <v>76804.925565967802</v>
      </c>
      <c r="E24" s="1195">
        <v>85739.212222156784</v>
      </c>
      <c r="F24" s="1195">
        <v>83021.060052164379</v>
      </c>
      <c r="G24" s="1195">
        <v>87781.537079285452</v>
      </c>
      <c r="H24" s="1195">
        <v>91785.918518042192</v>
      </c>
      <c r="I24" s="1195">
        <v>98562</v>
      </c>
      <c r="O24" s="1193"/>
      <c r="P24" s="1193"/>
      <c r="Q24" s="1193"/>
      <c r="R24" s="1193"/>
      <c r="S24" s="1193"/>
      <c r="T24" s="1193"/>
      <c r="U24" s="1193"/>
      <c r="V24" s="1193"/>
      <c r="W24" s="1193"/>
      <c r="X24" s="1193"/>
    </row>
    <row r="27" spans="1:24">
      <c r="B27"/>
      <c r="C27"/>
      <c r="D27"/>
      <c r="E27"/>
      <c r="F27"/>
      <c r="G27"/>
      <c r="H27"/>
    </row>
    <row r="28" spans="1:24">
      <c r="B28"/>
      <c r="C28"/>
      <c r="D28"/>
      <c r="E28"/>
      <c r="F28"/>
      <c r="G28"/>
      <c r="H28"/>
    </row>
    <row r="29" spans="1:24">
      <c r="B29"/>
      <c r="C29"/>
      <c r="D29"/>
      <c r="E29"/>
      <c r="F29"/>
      <c r="G29"/>
      <c r="H29"/>
    </row>
    <row r="30" spans="1:24">
      <c r="B30"/>
      <c r="C30"/>
      <c r="D30"/>
      <c r="E30"/>
      <c r="F30"/>
      <c r="G30"/>
      <c r="H30"/>
    </row>
    <row r="31" spans="1:24">
      <c r="B31"/>
      <c r="C31"/>
      <c r="D31"/>
      <c r="E31"/>
      <c r="F31"/>
      <c r="G31"/>
      <c r="H31"/>
    </row>
    <row r="32" spans="1:24">
      <c r="B32"/>
      <c r="C32"/>
      <c r="D32"/>
      <c r="E32"/>
      <c r="F32"/>
      <c r="G32"/>
      <c r="H32"/>
    </row>
    <row r="33" spans="2:8">
      <c r="B33"/>
      <c r="C33"/>
      <c r="D33"/>
      <c r="E33"/>
      <c r="F33"/>
      <c r="G33"/>
      <c r="H33"/>
    </row>
    <row r="34" spans="2:8">
      <c r="B34"/>
      <c r="C34"/>
      <c r="D34"/>
      <c r="E34"/>
      <c r="F34"/>
      <c r="G34"/>
      <c r="H34"/>
    </row>
    <row r="35" spans="2:8">
      <c r="B35"/>
      <c r="C35"/>
      <c r="D35"/>
      <c r="E35"/>
      <c r="F35"/>
      <c r="G35"/>
      <c r="H35"/>
    </row>
    <row r="36" spans="2:8">
      <c r="B36"/>
      <c r="C36"/>
      <c r="D36"/>
      <c r="E36"/>
      <c r="F36"/>
      <c r="G36"/>
      <c r="H36"/>
    </row>
    <row r="37" spans="2:8">
      <c r="B37"/>
      <c r="C37"/>
      <c r="D37"/>
      <c r="E37"/>
      <c r="F37"/>
      <c r="G37"/>
      <c r="H37"/>
    </row>
    <row r="38" spans="2:8">
      <c r="B38"/>
      <c r="C38"/>
      <c r="D38"/>
      <c r="E38"/>
      <c r="F38"/>
      <c r="G38"/>
      <c r="H38"/>
    </row>
    <row r="39" spans="2:8">
      <c r="B39"/>
      <c r="C39"/>
      <c r="D39"/>
      <c r="E39"/>
      <c r="F39"/>
      <c r="G39"/>
      <c r="H39"/>
    </row>
    <row r="40" spans="2:8">
      <c r="B40"/>
      <c r="C40"/>
      <c r="D40"/>
      <c r="E40"/>
      <c r="F40"/>
      <c r="G40"/>
      <c r="H40"/>
    </row>
    <row r="41" spans="2:8">
      <c r="B41"/>
      <c r="C41"/>
      <c r="D41"/>
      <c r="E41"/>
      <c r="F41"/>
      <c r="G41"/>
      <c r="H41"/>
    </row>
    <row r="42" spans="2:8">
      <c r="B42"/>
      <c r="C42"/>
      <c r="D42"/>
      <c r="E42"/>
      <c r="F42"/>
      <c r="G42"/>
      <c r="H42"/>
    </row>
    <row r="43" spans="2:8">
      <c r="B43"/>
      <c r="C43"/>
      <c r="D43"/>
      <c r="E43"/>
      <c r="F43"/>
      <c r="G43"/>
      <c r="H43"/>
    </row>
    <row r="44" spans="2:8">
      <c r="B44"/>
      <c r="C44"/>
      <c r="D44"/>
      <c r="E44"/>
      <c r="F44"/>
      <c r="G44"/>
      <c r="H44"/>
    </row>
    <row r="45" spans="2:8">
      <c r="B45"/>
      <c r="C45"/>
      <c r="D45"/>
      <c r="E45"/>
      <c r="F45"/>
      <c r="G45"/>
      <c r="H45"/>
    </row>
    <row r="46" spans="2:8">
      <c r="B46"/>
      <c r="C46"/>
      <c r="D46"/>
      <c r="E46"/>
      <c r="F46"/>
      <c r="G46"/>
      <c r="H46"/>
    </row>
    <row r="47" spans="2:8">
      <c r="B47"/>
      <c r="C47"/>
      <c r="D47"/>
      <c r="E47"/>
      <c r="F47"/>
      <c r="G47"/>
      <c r="H47"/>
    </row>
    <row r="48" spans="2:8">
      <c r="B48"/>
      <c r="C48"/>
      <c r="D48"/>
      <c r="E48"/>
      <c r="F48"/>
      <c r="G48"/>
      <c r="H48"/>
    </row>
    <row r="49" spans="2:8">
      <c r="B49"/>
      <c r="C49"/>
      <c r="D49"/>
      <c r="E49"/>
      <c r="F49"/>
      <c r="G49"/>
      <c r="H49"/>
    </row>
    <row r="50" spans="2:8">
      <c r="B50"/>
      <c r="C50"/>
      <c r="D50"/>
      <c r="E50"/>
      <c r="F50"/>
      <c r="G50"/>
      <c r="H50"/>
    </row>
    <row r="51" spans="2:8">
      <c r="B51"/>
      <c r="C51"/>
      <c r="D51"/>
      <c r="E51"/>
      <c r="F51"/>
      <c r="G51"/>
      <c r="H51"/>
    </row>
    <row r="52" spans="2:8">
      <c r="B52"/>
      <c r="C52"/>
      <c r="D52"/>
      <c r="E52"/>
      <c r="F52"/>
      <c r="G52"/>
      <c r="H52"/>
    </row>
    <row r="53" spans="2:8">
      <c r="B53"/>
      <c r="C53"/>
      <c r="D53"/>
      <c r="E53"/>
      <c r="F53"/>
      <c r="G53"/>
      <c r="H53"/>
    </row>
    <row r="54" spans="2:8">
      <c r="B54"/>
      <c r="C54"/>
      <c r="D54"/>
      <c r="E54"/>
      <c r="F54"/>
      <c r="G54"/>
      <c r="H54"/>
    </row>
    <row r="55" spans="2:8">
      <c r="B55"/>
      <c r="C55"/>
      <c r="D55"/>
      <c r="E55"/>
      <c r="F55"/>
      <c r="G55"/>
      <c r="H55"/>
    </row>
    <row r="56" spans="2:8">
      <c r="B56"/>
      <c r="C56"/>
      <c r="D56"/>
      <c r="E56"/>
      <c r="F56"/>
      <c r="G56"/>
      <c r="H56"/>
    </row>
    <row r="57" spans="2:8">
      <c r="B57"/>
      <c r="C57"/>
      <c r="D57"/>
      <c r="E57"/>
      <c r="F57"/>
      <c r="G57"/>
      <c r="H57"/>
    </row>
    <row r="58" spans="2:8">
      <c r="B58"/>
      <c r="C58"/>
      <c r="D58"/>
      <c r="E58"/>
      <c r="F58"/>
      <c r="G58"/>
      <c r="H58"/>
    </row>
    <row r="59" spans="2:8">
      <c r="B59"/>
      <c r="C59"/>
      <c r="D59"/>
      <c r="E59"/>
      <c r="F59"/>
      <c r="G59"/>
      <c r="H59"/>
    </row>
    <row r="60" spans="2:8">
      <c r="B60"/>
      <c r="C60"/>
      <c r="D60"/>
      <c r="E60"/>
      <c r="F60"/>
      <c r="G60"/>
      <c r="H60"/>
    </row>
    <row r="61" spans="2:8">
      <c r="B61"/>
      <c r="C61"/>
      <c r="D61"/>
      <c r="E61"/>
      <c r="F61"/>
      <c r="G61"/>
      <c r="H61"/>
    </row>
    <row r="62" spans="2:8">
      <c r="B62"/>
      <c r="C62"/>
      <c r="D62"/>
      <c r="E62"/>
      <c r="F62"/>
      <c r="G62"/>
      <c r="H62"/>
    </row>
    <row r="63" spans="2:8">
      <c r="B63"/>
      <c r="C63"/>
      <c r="D63"/>
      <c r="E63"/>
      <c r="F63"/>
      <c r="G63"/>
      <c r="H63"/>
    </row>
    <row r="64" spans="2:8">
      <c r="B64"/>
      <c r="C64"/>
      <c r="D64"/>
      <c r="E64"/>
      <c r="F64"/>
      <c r="G64"/>
      <c r="H64"/>
    </row>
    <row r="65" spans="2:13">
      <c r="B65"/>
      <c r="C65"/>
      <c r="D65"/>
      <c r="E65"/>
      <c r="F65"/>
      <c r="G65"/>
      <c r="H65"/>
    </row>
    <row r="73" spans="2:13" s="1496" customFormat="1">
      <c r="M73"/>
    </row>
    <row r="74" spans="2:13" s="1496" customFormat="1">
      <c r="M74"/>
    </row>
    <row r="75" spans="2:13" s="1496" customFormat="1">
      <c r="M75"/>
    </row>
    <row r="76" spans="2:13" s="1496" customFormat="1">
      <c r="M76"/>
    </row>
    <row r="77" spans="2:13" s="1496" customFormat="1">
      <c r="M77"/>
    </row>
    <row r="78" spans="2:13" s="1496" customFormat="1">
      <c r="M78"/>
    </row>
    <row r="79" spans="2:13" s="1496" customFormat="1">
      <c r="M79"/>
    </row>
  </sheetData>
  <mergeCells count="2">
    <mergeCell ref="A3:I3"/>
    <mergeCell ref="A4:I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Foglio57">
    <tabColor rgb="FF92D050"/>
  </sheetPr>
  <dimension ref="A1:H17"/>
  <sheetViews>
    <sheetView showGridLines="0" zoomScaleNormal="100" workbookViewId="0">
      <selection activeCell="E22" sqref="E22"/>
    </sheetView>
  </sheetViews>
  <sheetFormatPr defaultRowHeight="15.05"/>
  <cols>
    <col min="1" max="1" width="22.5546875" customWidth="1"/>
    <col min="2" max="2" width="10.44140625" customWidth="1"/>
    <col min="3" max="4" width="10.44140625" bestFit="1" customWidth="1"/>
    <col min="5" max="5" width="17.5546875" bestFit="1" customWidth="1"/>
    <col min="6" max="6" width="26" customWidth="1"/>
  </cols>
  <sheetData>
    <row r="1" spans="1:8" s="996" customFormat="1">
      <c r="A1" s="990" t="str">
        <f ca="1">(MID(CELL("nomefile",G2),FIND("]",CELL("nomefile",G2),1)+1,20))</f>
        <v>Tavola 5.3.6</v>
      </c>
      <c r="B1" s="995"/>
      <c r="C1" s="995"/>
      <c r="D1" s="995"/>
      <c r="E1" s="992"/>
      <c r="F1" s="995"/>
      <c r="G1" s="995"/>
      <c r="H1" s="995"/>
    </row>
    <row r="3" spans="1:8">
      <c r="A3" s="1940" t="s">
        <v>978</v>
      </c>
      <c r="B3" s="1940"/>
      <c r="C3" s="1940"/>
    </row>
    <row r="4" spans="1:8" ht="15.75" thickBot="1">
      <c r="A4" s="2111" t="s">
        <v>2</v>
      </c>
      <c r="B4" s="2111"/>
      <c r="C4" s="2111"/>
    </row>
    <row r="5" spans="1:8" ht="15.75" thickBot="1">
      <c r="A5" s="680"/>
      <c r="B5" s="1196">
        <v>2024</v>
      </c>
      <c r="C5" s="1196">
        <v>2025</v>
      </c>
    </row>
    <row r="6" spans="1:8">
      <c r="A6" s="681" t="s">
        <v>35</v>
      </c>
      <c r="B6" s="682" t="s">
        <v>1193</v>
      </c>
      <c r="C6" s="682" t="s">
        <v>1193</v>
      </c>
    </row>
    <row r="7" spans="1:8">
      <c r="A7" s="683" t="s">
        <v>953</v>
      </c>
      <c r="B7" s="38">
        <v>792592</v>
      </c>
      <c r="C7" s="38">
        <v>823936</v>
      </c>
      <c r="E7" s="1692"/>
    </row>
    <row r="8" spans="1:8">
      <c r="A8" s="10" t="s">
        <v>954</v>
      </c>
      <c r="B8" s="26">
        <v>10207</v>
      </c>
      <c r="C8" s="26">
        <v>9940</v>
      </c>
      <c r="E8" s="1692"/>
    </row>
    <row r="9" spans="1:8" ht="15.75" thickBot="1">
      <c r="A9" s="684" t="s">
        <v>955</v>
      </c>
      <c r="B9" s="653">
        <v>69</v>
      </c>
      <c r="C9" s="653">
        <v>50</v>
      </c>
      <c r="E9" s="1692"/>
    </row>
    <row r="10" spans="1:8" ht="15.75" thickBot="1">
      <c r="A10" s="685" t="s">
        <v>368</v>
      </c>
      <c r="B10" s="686">
        <v>802867</v>
      </c>
      <c r="C10" s="686">
        <v>833925</v>
      </c>
      <c r="E10" s="1692"/>
    </row>
    <row r="11" spans="1:8">
      <c r="A11" s="681" t="s">
        <v>36</v>
      </c>
      <c r="B11" s="682" t="s">
        <v>1193</v>
      </c>
      <c r="C11" s="682" t="s">
        <v>1193</v>
      </c>
      <c r="E11" s="1692"/>
    </row>
    <row r="12" spans="1:8">
      <c r="A12" s="683" t="s">
        <v>956</v>
      </c>
      <c r="B12" s="38">
        <v>46190</v>
      </c>
      <c r="C12" s="38">
        <v>48214</v>
      </c>
      <c r="E12" s="1692"/>
    </row>
    <row r="13" spans="1:8">
      <c r="A13" s="687" t="s">
        <v>957</v>
      </c>
      <c r="B13" s="455">
        <v>13034</v>
      </c>
      <c r="C13" s="455">
        <v>13216</v>
      </c>
      <c r="E13" s="1692"/>
    </row>
    <row r="14" spans="1:8">
      <c r="A14" s="683" t="s">
        <v>954</v>
      </c>
      <c r="B14" s="38">
        <v>2072</v>
      </c>
      <c r="C14" s="38">
        <v>2144</v>
      </c>
      <c r="E14" s="1692"/>
    </row>
    <row r="15" spans="1:8" ht="15.75" thickBot="1">
      <c r="A15" s="688" t="s">
        <v>955</v>
      </c>
      <c r="B15" s="689">
        <v>1</v>
      </c>
      <c r="C15" s="689">
        <v>1</v>
      </c>
      <c r="E15" s="1692"/>
    </row>
    <row r="16" spans="1:8" ht="15.75" thickBot="1">
      <c r="A16" s="690" t="s">
        <v>368</v>
      </c>
      <c r="B16" s="691">
        <v>61298</v>
      </c>
      <c r="C16" s="691">
        <v>63575</v>
      </c>
      <c r="E16" s="1692"/>
    </row>
    <row r="17" spans="1:5">
      <c r="A17" s="692" t="s">
        <v>958</v>
      </c>
      <c r="B17" s="27">
        <v>864165</v>
      </c>
      <c r="C17" s="27">
        <v>897500</v>
      </c>
      <c r="D17" s="1692"/>
      <c r="E17" s="1692"/>
    </row>
  </sheetData>
  <mergeCells count="2">
    <mergeCell ref="A3:C3"/>
    <mergeCell ref="A4:C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Foglio58">
    <tabColor rgb="FF92D050"/>
  </sheetPr>
  <dimension ref="A1:J16"/>
  <sheetViews>
    <sheetView showGridLines="0" zoomScaleNormal="100" workbookViewId="0">
      <selection activeCell="E22" sqref="E22"/>
    </sheetView>
  </sheetViews>
  <sheetFormatPr defaultRowHeight="15.05"/>
  <cols>
    <col min="1" max="1" width="27.5546875" customWidth="1"/>
    <col min="2" max="2" width="15.5546875" customWidth="1"/>
  </cols>
  <sheetData>
    <row r="1" spans="1:10" s="996" customFormat="1">
      <c r="A1" s="990" t="str">
        <f ca="1">(MID(CELL("nomefile",J2),FIND("]",CELL("nomefile",J2),1)+1,20))</f>
        <v>Tavola 5.3.7</v>
      </c>
      <c r="B1" s="995"/>
      <c r="C1" s="995"/>
      <c r="D1" s="995"/>
      <c r="E1" s="992"/>
      <c r="F1" s="1007"/>
      <c r="G1" s="995"/>
      <c r="H1" s="995"/>
      <c r="I1" s="995"/>
      <c r="J1" s="995"/>
    </row>
    <row r="3" spans="1:10">
      <c r="A3" s="1940" t="s">
        <v>979</v>
      </c>
      <c r="B3" s="1940"/>
      <c r="C3" s="1940"/>
      <c r="D3" s="1940"/>
      <c r="E3" s="1940"/>
    </row>
    <row r="4" spans="1:10" ht="15.75" thickBot="1">
      <c r="A4" s="2100" t="s">
        <v>2</v>
      </c>
      <c r="B4" s="2100"/>
      <c r="C4" s="2100"/>
      <c r="D4" s="2100"/>
      <c r="E4" s="2100"/>
    </row>
    <row r="5" spans="1:10" ht="24.25" thickBot="1">
      <c r="A5" s="693"/>
      <c r="B5" s="694" t="s">
        <v>959</v>
      </c>
      <c r="C5" s="694" t="s">
        <v>953</v>
      </c>
      <c r="D5" s="694" t="s">
        <v>954</v>
      </c>
      <c r="E5" s="695" t="s">
        <v>1</v>
      </c>
    </row>
    <row r="6" spans="1:10">
      <c r="A6" s="696">
        <v>2024</v>
      </c>
      <c r="B6" s="38"/>
      <c r="C6" s="38"/>
      <c r="D6" s="38"/>
      <c r="E6" s="27"/>
    </row>
    <row r="7" spans="1:10">
      <c r="A7" s="697" t="s">
        <v>960</v>
      </c>
      <c r="B7" s="99">
        <v>64</v>
      </c>
      <c r="C7" s="99">
        <v>520222</v>
      </c>
      <c r="D7" s="99">
        <v>7217</v>
      </c>
      <c r="E7" s="1691">
        <v>527503</v>
      </c>
      <c r="F7" s="1692"/>
    </row>
    <row r="8" spans="1:10">
      <c r="A8" s="698" t="s">
        <v>961</v>
      </c>
      <c r="B8" s="38">
        <v>3</v>
      </c>
      <c r="C8" s="38">
        <v>269358</v>
      </c>
      <c r="D8" s="38">
        <v>2441</v>
      </c>
      <c r="E8" s="1690">
        <v>271802</v>
      </c>
      <c r="F8" s="1692"/>
    </row>
    <row r="9" spans="1:10">
      <c r="A9" s="699" t="s">
        <v>1685</v>
      </c>
      <c r="B9" s="700"/>
      <c r="C9" s="700"/>
      <c r="D9" s="700"/>
      <c r="E9" s="701"/>
      <c r="F9" s="1692"/>
    </row>
    <row r="10" spans="1:10">
      <c r="A10" s="698" t="s">
        <v>960</v>
      </c>
      <c r="B10" s="38">
        <v>41.81798483</v>
      </c>
      <c r="C10" s="38">
        <v>525331.65662818856</v>
      </c>
      <c r="D10" s="38">
        <v>6825.2885762027718</v>
      </c>
      <c r="E10" s="27">
        <v>532198.76318922138</v>
      </c>
      <c r="F10" s="1692"/>
    </row>
    <row r="11" spans="1:10">
      <c r="A11" s="702" t="s">
        <v>961</v>
      </c>
      <c r="B11" s="703">
        <v>3.15153792</v>
      </c>
      <c r="C11" s="703">
        <v>286751.72184585978</v>
      </c>
      <c r="D11" s="703">
        <v>2525.033578069424</v>
      </c>
      <c r="E11" s="704">
        <v>289279.90696184919</v>
      </c>
      <c r="F11" s="1692"/>
    </row>
    <row r="12" spans="1:10">
      <c r="A12" s="641" t="s">
        <v>962</v>
      </c>
    </row>
    <row r="16" spans="1:10">
      <c r="B16" s="235"/>
      <c r="C16" s="235"/>
      <c r="D16" s="235"/>
      <c r="E16" s="235"/>
      <c r="F16" s="235"/>
    </row>
  </sheetData>
  <mergeCells count="2">
    <mergeCell ref="A3:E3"/>
    <mergeCell ref="A4:E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Foglio59">
    <tabColor rgb="FF92D050"/>
  </sheetPr>
  <dimension ref="A1:O34"/>
  <sheetViews>
    <sheetView showGridLines="0" zoomScaleNormal="100" workbookViewId="0">
      <selection activeCell="E22" sqref="E22"/>
    </sheetView>
  </sheetViews>
  <sheetFormatPr defaultRowHeight="15.05"/>
  <cols>
    <col min="1" max="1" width="39.5546875" customWidth="1"/>
    <col min="2" max="6" width="12.5546875" customWidth="1"/>
    <col min="7" max="7" width="9" bestFit="1" customWidth="1"/>
  </cols>
  <sheetData>
    <row r="1" spans="1:10" s="996" customFormat="1">
      <c r="A1" s="990" t="str">
        <f ca="1">(MID(CELL("nomefile",J2),FIND("]",CELL("nomefile",J2),1)+1,20))</f>
        <v>Tavola 5.3.8</v>
      </c>
      <c r="B1" s="995"/>
      <c r="C1" s="995"/>
      <c r="D1" s="995"/>
      <c r="E1" s="995"/>
      <c r="F1" s="992"/>
      <c r="G1" s="1007"/>
      <c r="H1" s="995"/>
      <c r="I1" s="995"/>
      <c r="J1" s="995"/>
    </row>
    <row r="2" spans="1:10" ht="10" customHeight="1"/>
    <row r="3" spans="1:10">
      <c r="A3" s="1979" t="s">
        <v>1107</v>
      </c>
      <c r="B3" s="1979"/>
      <c r="C3" s="1979"/>
      <c r="D3" s="1979"/>
      <c r="E3" s="1979"/>
      <c r="F3" s="1979"/>
    </row>
    <row r="4" spans="1:10" ht="10.5" customHeight="1" thickBot="1">
      <c r="A4" s="2113" t="s">
        <v>2</v>
      </c>
      <c r="B4" s="2113"/>
      <c r="C4" s="2113"/>
      <c r="D4" s="2113"/>
      <c r="E4" s="2113"/>
      <c r="F4" s="2113"/>
    </row>
    <row r="5" spans="1:10" ht="24.25" thickBot="1">
      <c r="A5" s="705"/>
      <c r="B5" s="705" t="s">
        <v>955</v>
      </c>
      <c r="C5" s="705" t="s">
        <v>963</v>
      </c>
      <c r="D5" s="705" t="s">
        <v>964</v>
      </c>
      <c r="E5" s="706" t="s">
        <v>954</v>
      </c>
      <c r="F5" s="705" t="s">
        <v>1</v>
      </c>
    </row>
    <row r="6" spans="1:10" ht="10.5" customHeight="1" thickBot="1">
      <c r="A6" s="2114">
        <v>2024</v>
      </c>
      <c r="B6" s="2114"/>
      <c r="C6" s="2114"/>
      <c r="D6" s="2114"/>
      <c r="E6" s="2114"/>
      <c r="F6" s="2114"/>
    </row>
    <row r="7" spans="1:10">
      <c r="A7" s="707" t="s">
        <v>22</v>
      </c>
      <c r="B7" s="708" t="s">
        <v>5</v>
      </c>
      <c r="C7" s="709">
        <v>876</v>
      </c>
      <c r="D7" s="709">
        <v>1953</v>
      </c>
      <c r="E7" s="709">
        <v>98</v>
      </c>
      <c r="F7" s="709">
        <v>2927</v>
      </c>
    </row>
    <row r="8" spans="1:10">
      <c r="A8" s="710" t="s">
        <v>19</v>
      </c>
      <c r="B8" s="5">
        <v>1</v>
      </c>
      <c r="C8" s="711">
        <v>967</v>
      </c>
      <c r="D8" s="711">
        <v>2115</v>
      </c>
      <c r="E8" s="711">
        <v>143</v>
      </c>
      <c r="F8" s="711">
        <v>3226</v>
      </c>
    </row>
    <row r="9" spans="1:10">
      <c r="A9" s="707" t="s">
        <v>25</v>
      </c>
      <c r="B9" s="1079" t="s">
        <v>5</v>
      </c>
      <c r="C9" s="712">
        <v>-1</v>
      </c>
      <c r="D9" s="712">
        <v>7</v>
      </c>
      <c r="E9" s="712">
        <v>0</v>
      </c>
      <c r="F9" s="712">
        <v>6</v>
      </c>
    </row>
    <row r="10" spans="1:10">
      <c r="A10" s="710" t="s">
        <v>965</v>
      </c>
      <c r="B10" s="1080" t="s">
        <v>5</v>
      </c>
      <c r="C10" s="711">
        <v>4034</v>
      </c>
      <c r="D10" s="711">
        <v>17608</v>
      </c>
      <c r="E10" s="711">
        <v>613</v>
      </c>
      <c r="F10" s="711">
        <v>22255</v>
      </c>
    </row>
    <row r="11" spans="1:10">
      <c r="A11" s="707" t="s">
        <v>966</v>
      </c>
      <c r="B11" s="1079" t="s">
        <v>5</v>
      </c>
      <c r="C11" s="712">
        <v>1701</v>
      </c>
      <c r="D11" s="712">
        <v>1016</v>
      </c>
      <c r="E11" s="712">
        <v>76</v>
      </c>
      <c r="F11" s="712">
        <v>2793</v>
      </c>
    </row>
    <row r="12" spans="1:10">
      <c r="A12" s="713" t="s">
        <v>967</v>
      </c>
      <c r="B12" s="1080" t="s">
        <v>5</v>
      </c>
      <c r="C12" s="711">
        <v>173</v>
      </c>
      <c r="D12" s="711">
        <v>1352</v>
      </c>
      <c r="E12" s="711">
        <v>33</v>
      </c>
      <c r="F12" s="711">
        <v>1558</v>
      </c>
    </row>
    <row r="13" spans="1:10">
      <c r="A13" s="707" t="s">
        <v>18</v>
      </c>
      <c r="B13" s="1079" t="s">
        <v>5</v>
      </c>
      <c r="C13" s="712">
        <v>3407</v>
      </c>
      <c r="D13" s="712">
        <v>7883</v>
      </c>
      <c r="E13" s="712">
        <v>432</v>
      </c>
      <c r="F13" s="712">
        <v>11722</v>
      </c>
    </row>
    <row r="14" spans="1:10">
      <c r="A14" s="713" t="s">
        <v>968</v>
      </c>
      <c r="B14" s="1080" t="s">
        <v>5</v>
      </c>
      <c r="C14" s="711">
        <v>865</v>
      </c>
      <c r="D14" s="711">
        <v>11120</v>
      </c>
      <c r="E14" s="711">
        <v>496</v>
      </c>
      <c r="F14" s="711">
        <v>12481</v>
      </c>
    </row>
    <row r="15" spans="1:10">
      <c r="A15" s="707" t="s">
        <v>17</v>
      </c>
      <c r="B15" s="1079" t="s">
        <v>5</v>
      </c>
      <c r="C15" s="712">
        <v>388</v>
      </c>
      <c r="D15" s="712">
        <v>771</v>
      </c>
      <c r="E15" s="712">
        <v>53</v>
      </c>
      <c r="F15" s="712">
        <v>1212</v>
      </c>
    </row>
    <row r="16" spans="1:10">
      <c r="A16" s="710" t="s">
        <v>20</v>
      </c>
      <c r="B16" s="1080" t="s">
        <v>5</v>
      </c>
      <c r="C16" s="711">
        <v>50</v>
      </c>
      <c r="D16" s="711">
        <v>456</v>
      </c>
      <c r="E16" s="711">
        <v>21</v>
      </c>
      <c r="F16" s="711">
        <v>527</v>
      </c>
    </row>
    <row r="17" spans="1:12">
      <c r="A17" s="707" t="s">
        <v>16</v>
      </c>
      <c r="B17" s="1079" t="s">
        <v>5</v>
      </c>
      <c r="C17" s="712">
        <v>192</v>
      </c>
      <c r="D17" s="712">
        <v>185</v>
      </c>
      <c r="E17" s="712">
        <v>13</v>
      </c>
      <c r="F17" s="712">
        <v>390</v>
      </c>
    </row>
    <row r="18" spans="1:12" ht="15.75" thickBot="1">
      <c r="A18" s="713" t="s">
        <v>334</v>
      </c>
      <c r="B18" s="1081" t="s">
        <v>5</v>
      </c>
      <c r="C18" s="715">
        <v>431</v>
      </c>
      <c r="D18" s="715">
        <v>419</v>
      </c>
      <c r="E18" s="715">
        <v>49</v>
      </c>
      <c r="F18" s="715">
        <v>899</v>
      </c>
    </row>
    <row r="19" spans="1:12" ht="15.75" thickBot="1">
      <c r="A19" s="716" t="s">
        <v>368</v>
      </c>
      <c r="B19" s="717">
        <v>1</v>
      </c>
      <c r="C19" s="1694">
        <v>13083</v>
      </c>
      <c r="D19" s="1694">
        <v>44885</v>
      </c>
      <c r="E19" s="1694">
        <v>2027</v>
      </c>
      <c r="F19" s="1694">
        <v>59996</v>
      </c>
      <c r="H19" s="1913"/>
      <c r="I19" s="1913"/>
      <c r="J19" s="1913"/>
      <c r="K19" s="1913"/>
      <c r="L19" s="1913"/>
    </row>
    <row r="20" spans="1:12" ht="10.5" customHeight="1" thickBot="1">
      <c r="A20" s="2114">
        <v>2025</v>
      </c>
      <c r="B20" s="2114"/>
      <c r="C20" s="2114"/>
      <c r="D20" s="2114"/>
      <c r="E20" s="2114"/>
      <c r="F20" s="2114"/>
    </row>
    <row r="21" spans="1:12">
      <c r="A21" s="707" t="s">
        <v>22</v>
      </c>
      <c r="B21" s="708" t="s">
        <v>5</v>
      </c>
      <c r="C21" s="709">
        <v>986</v>
      </c>
      <c r="D21" s="709">
        <v>2126</v>
      </c>
      <c r="E21" s="708">
        <v>99</v>
      </c>
      <c r="F21" s="709">
        <v>3211</v>
      </c>
    </row>
    <row r="22" spans="1:12">
      <c r="A22" s="710" t="s">
        <v>19</v>
      </c>
      <c r="B22" s="5">
        <v>1</v>
      </c>
      <c r="C22" s="3">
        <v>824</v>
      </c>
      <c r="D22" s="3">
        <v>2276</v>
      </c>
      <c r="E22" s="5">
        <v>156</v>
      </c>
      <c r="F22" s="3">
        <v>3257</v>
      </c>
    </row>
    <row r="23" spans="1:12">
      <c r="A23" s="707" t="s">
        <v>25</v>
      </c>
      <c r="B23" s="1079" t="s">
        <v>5</v>
      </c>
      <c r="C23" s="1494">
        <v>-1</v>
      </c>
      <c r="D23" s="1494">
        <v>6</v>
      </c>
      <c r="E23" s="1079">
        <v>1</v>
      </c>
      <c r="F23" s="1494">
        <v>6</v>
      </c>
    </row>
    <row r="24" spans="1:12">
      <c r="A24" s="710" t="s">
        <v>965</v>
      </c>
      <c r="B24" s="1080" t="s">
        <v>5</v>
      </c>
      <c r="C24" s="3">
        <v>4047</v>
      </c>
      <c r="D24" s="3">
        <v>18646</v>
      </c>
      <c r="E24" s="5">
        <v>611</v>
      </c>
      <c r="F24" s="3">
        <v>23304</v>
      </c>
    </row>
    <row r="25" spans="1:12">
      <c r="A25" s="707" t="s">
        <v>966</v>
      </c>
      <c r="B25" s="1079" t="s">
        <v>5</v>
      </c>
      <c r="C25" s="709">
        <v>1805</v>
      </c>
      <c r="D25" s="709">
        <v>927</v>
      </c>
      <c r="E25" s="708">
        <v>76</v>
      </c>
      <c r="F25" s="709">
        <v>2808</v>
      </c>
    </row>
    <row r="26" spans="1:12">
      <c r="A26" s="713" t="s">
        <v>967</v>
      </c>
      <c r="B26" s="1080" t="s">
        <v>5</v>
      </c>
      <c r="C26" s="3">
        <v>210</v>
      </c>
      <c r="D26" s="3">
        <v>1372</v>
      </c>
      <c r="E26" s="5">
        <v>36</v>
      </c>
      <c r="F26" s="3">
        <v>1618</v>
      </c>
    </row>
    <row r="27" spans="1:12">
      <c r="A27" s="707" t="s">
        <v>18</v>
      </c>
      <c r="B27" s="1079" t="s">
        <v>5</v>
      </c>
      <c r="C27" s="709">
        <v>3502</v>
      </c>
      <c r="D27" s="709">
        <v>7779</v>
      </c>
      <c r="E27" s="708">
        <v>475</v>
      </c>
      <c r="F27" s="709">
        <v>11756</v>
      </c>
    </row>
    <row r="28" spans="1:12">
      <c r="A28" s="713" t="s">
        <v>968</v>
      </c>
      <c r="B28" s="1080" t="s">
        <v>5</v>
      </c>
      <c r="C28" s="3">
        <v>882</v>
      </c>
      <c r="D28" s="3">
        <v>12070</v>
      </c>
      <c r="E28" s="5">
        <v>481</v>
      </c>
      <c r="F28" s="3">
        <v>13433</v>
      </c>
    </row>
    <row r="29" spans="1:12">
      <c r="A29" s="707" t="s">
        <v>17</v>
      </c>
      <c r="B29" s="1079" t="s">
        <v>5</v>
      </c>
      <c r="C29" s="709">
        <v>376</v>
      </c>
      <c r="D29" s="709">
        <v>773</v>
      </c>
      <c r="E29" s="708">
        <v>56</v>
      </c>
      <c r="F29" s="709">
        <v>1205</v>
      </c>
    </row>
    <row r="30" spans="1:12">
      <c r="A30" s="710" t="s">
        <v>20</v>
      </c>
      <c r="B30" s="1080" t="s">
        <v>5</v>
      </c>
      <c r="C30" s="3">
        <v>53</v>
      </c>
      <c r="D30" s="3">
        <v>447</v>
      </c>
      <c r="E30" s="5">
        <v>19</v>
      </c>
      <c r="F30" s="3">
        <v>519</v>
      </c>
    </row>
    <row r="31" spans="1:12">
      <c r="A31" s="707" t="s">
        <v>16</v>
      </c>
      <c r="B31" s="1079" t="s">
        <v>5</v>
      </c>
      <c r="C31" s="709">
        <v>217</v>
      </c>
      <c r="D31" s="709">
        <v>184</v>
      </c>
      <c r="E31" s="708">
        <v>14</v>
      </c>
      <c r="F31" s="709">
        <v>415</v>
      </c>
    </row>
    <row r="32" spans="1:12" ht="15.75" thickBot="1">
      <c r="A32" s="718" t="s">
        <v>334</v>
      </c>
      <c r="B32" s="1081" t="s">
        <v>5</v>
      </c>
      <c r="C32" s="1495">
        <v>416</v>
      </c>
      <c r="D32" s="1495">
        <v>556</v>
      </c>
      <c r="E32" s="714">
        <v>50</v>
      </c>
      <c r="F32" s="1495">
        <v>1022</v>
      </c>
    </row>
    <row r="33" spans="1:15" ht="15.75" thickBot="1">
      <c r="A33" s="717" t="s">
        <v>368</v>
      </c>
      <c r="B33" s="719">
        <v>1</v>
      </c>
      <c r="C33" s="719">
        <v>13317</v>
      </c>
      <c r="D33" s="719">
        <v>47162</v>
      </c>
      <c r="E33" s="719">
        <v>2074</v>
      </c>
      <c r="F33" s="719">
        <v>62554</v>
      </c>
      <c r="G33" s="1692"/>
      <c r="H33" s="1913"/>
      <c r="I33" s="1913"/>
      <c r="J33" s="1913"/>
      <c r="K33" s="1913"/>
      <c r="L33" s="1692"/>
    </row>
    <row r="34" spans="1:15" s="1055" customFormat="1" ht="24.05" customHeight="1">
      <c r="A34" s="2112" t="s">
        <v>1106</v>
      </c>
      <c r="B34" s="2112"/>
      <c r="C34" s="2112"/>
      <c r="D34" s="2112"/>
      <c r="E34" s="2112"/>
      <c r="F34" s="2112"/>
      <c r="J34"/>
      <c r="K34"/>
      <c r="L34"/>
      <c r="M34"/>
      <c r="N34"/>
      <c r="O34"/>
    </row>
  </sheetData>
  <mergeCells count="5">
    <mergeCell ref="A34:F34"/>
    <mergeCell ref="A3:F3"/>
    <mergeCell ref="A4:F4"/>
    <mergeCell ref="A6:F6"/>
    <mergeCell ref="A20:F20"/>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Foglio60">
    <tabColor rgb="FF92D050"/>
  </sheetPr>
  <dimension ref="A1:S73"/>
  <sheetViews>
    <sheetView showGridLines="0" zoomScaleNormal="100" workbookViewId="0">
      <selection activeCell="E22" sqref="E22"/>
    </sheetView>
  </sheetViews>
  <sheetFormatPr defaultColWidth="8.5546875" defaultRowHeight="11.8"/>
  <cols>
    <col min="1" max="1" width="2.6640625" style="641" customWidth="1"/>
    <col min="2" max="2" width="72.6640625" style="641" customWidth="1"/>
    <col min="3" max="3" width="9.88671875" style="641" bestFit="1" customWidth="1"/>
    <col min="4" max="4" width="8.6640625" style="641" bestFit="1" customWidth="1"/>
    <col min="5" max="6" width="8.6640625" style="1697" customWidth="1"/>
    <col min="7" max="8" width="8.6640625" style="1373" hidden="1" customWidth="1"/>
    <col min="9" max="9" width="46.77734375" style="1373" hidden="1" customWidth="1"/>
    <col min="10" max="10" width="8.6640625" style="1373" hidden="1" customWidth="1"/>
    <col min="11" max="11" width="7.21875" style="1373" hidden="1" customWidth="1"/>
    <col min="12" max="12" width="8.6640625" style="1373" hidden="1" customWidth="1"/>
    <col min="13" max="13" width="9.5546875" style="641" hidden="1" customWidth="1"/>
    <col min="14" max="14" width="17.88671875" style="641" hidden="1" customWidth="1"/>
    <col min="15" max="15" width="8.6640625" style="641" hidden="1" customWidth="1"/>
    <col min="16" max="16" width="92.6640625" style="1373" bestFit="1" customWidth="1"/>
    <col min="17" max="17" width="15.88671875" style="1373" bestFit="1" customWidth="1"/>
    <col min="18" max="18" width="8.5546875" style="1373"/>
    <col min="19" max="19" width="10.5546875" style="1373" bestFit="1" customWidth="1"/>
    <col min="20" max="16384" width="8.5546875" style="641"/>
  </cols>
  <sheetData>
    <row r="1" spans="1:19" s="999" customFormat="1" ht="14.4">
      <c r="A1" s="990" t="str">
        <f ca="1">(MID(CELL("nomefile",R2),FIND("]",CELL("nomefile",R2),1)+1,20))</f>
        <v>Tavola 5.3.9</v>
      </c>
      <c r="B1" s="992"/>
      <c r="C1" s="992"/>
      <c r="D1" s="992"/>
      <c r="E1" s="992"/>
      <c r="F1" s="992"/>
      <c r="G1" s="1016"/>
      <c r="H1" s="1016"/>
      <c r="I1" s="1016"/>
      <c r="J1" s="1016"/>
      <c r="K1" s="1016"/>
      <c r="L1" s="1016"/>
      <c r="M1" s="992"/>
      <c r="N1" s="1016"/>
      <c r="O1" s="992"/>
      <c r="P1" s="1016"/>
      <c r="Q1" s="1016"/>
      <c r="R1" s="1016"/>
      <c r="S1" s="1016"/>
    </row>
    <row r="2" spans="1:19" ht="16.55" customHeight="1">
      <c r="A2" s="1951" t="s">
        <v>1497</v>
      </c>
      <c r="B2" s="1951"/>
      <c r="C2" s="1951"/>
      <c r="D2" s="1951"/>
      <c r="E2" s="1951"/>
      <c r="F2" s="1951"/>
      <c r="G2" s="1759"/>
      <c r="H2" s="1759"/>
      <c r="I2" s="1759"/>
      <c r="J2" s="1759"/>
      <c r="K2" s="1759"/>
      <c r="L2" s="1759"/>
      <c r="M2" s="222"/>
      <c r="N2" s="222"/>
      <c r="O2" s="222"/>
      <c r="P2" s="1780"/>
    </row>
    <row r="3" spans="1:19" ht="11.15" customHeight="1">
      <c r="A3" s="2036" t="s">
        <v>379</v>
      </c>
      <c r="B3" s="2036"/>
      <c r="C3" s="2036"/>
      <c r="D3" s="2036"/>
      <c r="E3" s="2036"/>
      <c r="F3" s="2036"/>
      <c r="G3" s="1699"/>
      <c r="H3" s="1699"/>
      <c r="I3" s="1699"/>
      <c r="J3" s="1699"/>
      <c r="K3" s="1699"/>
      <c r="L3" s="1699"/>
      <c r="M3" s="1397"/>
      <c r="N3" s="1397"/>
      <c r="O3" s="222"/>
      <c r="P3" s="1780"/>
    </row>
    <row r="4" spans="1:19" ht="24.25" thickBot="1">
      <c r="A4" s="61"/>
      <c r="B4" s="1412"/>
      <c r="C4" s="501">
        <v>2023</v>
      </c>
      <c r="D4" s="1158" t="s">
        <v>237</v>
      </c>
      <c r="E4" s="501">
        <v>2024</v>
      </c>
      <c r="F4" s="1158" t="s">
        <v>237</v>
      </c>
      <c r="G4" s="1758"/>
      <c r="H4" s="61"/>
      <c r="I4" s="1700"/>
      <c r="J4" s="501">
        <v>2023</v>
      </c>
      <c r="K4" s="1158" t="s">
        <v>237</v>
      </c>
      <c r="L4" s="1758"/>
      <c r="O4" s="1397"/>
      <c r="P4" s="1781"/>
    </row>
    <row r="5" spans="1:19" ht="15.05" customHeight="1" thickBot="1">
      <c r="A5" s="1414"/>
      <c r="B5" s="305" t="s">
        <v>1498</v>
      </c>
      <c r="C5" s="331"/>
      <c r="D5" s="1513"/>
      <c r="E5" s="331"/>
      <c r="F5" s="1513"/>
      <c r="G5" s="1520"/>
      <c r="H5" s="1414"/>
      <c r="I5" s="39" t="s">
        <v>1498</v>
      </c>
      <c r="J5" s="331"/>
      <c r="K5" s="1513"/>
      <c r="L5" s="1520"/>
      <c r="O5" s="1560" t="s">
        <v>1586</v>
      </c>
      <c r="P5" s="1782"/>
      <c r="Q5" s="1783"/>
    </row>
    <row r="6" spans="1:19" ht="15.05" customHeight="1" thickBot="1">
      <c r="A6" s="1415" t="s">
        <v>1421</v>
      </c>
      <c r="B6" s="1373"/>
      <c r="C6" s="1210">
        <v>15467.052521</v>
      </c>
      <c r="D6" s="1514">
        <f>C6*100/$C$29</f>
        <v>1.2833471481112255</v>
      </c>
      <c r="E6" s="1703">
        <v>17801.637242000001</v>
      </c>
      <c r="F6" s="1514">
        <f t="shared" ref="F6:F29" si="0">E6*100/$E$29</f>
        <v>1.3604251322900556</v>
      </c>
      <c r="G6" s="1520"/>
      <c r="H6" s="1428" t="s">
        <v>1421</v>
      </c>
      <c r="I6" s="1697"/>
      <c r="J6" s="1210">
        <v>15467.052521</v>
      </c>
      <c r="K6" s="1763">
        <f t="shared" ref="K6:K29" si="1">J6*100/$C$29</f>
        <v>1.2833471481112255</v>
      </c>
      <c r="L6" s="1520"/>
      <c r="O6" s="1558" t="s">
        <v>1588</v>
      </c>
      <c r="P6" s="1784"/>
      <c r="Q6" s="1785"/>
      <c r="S6" s="1786"/>
    </row>
    <row r="7" spans="1:19" ht="15.05" customHeight="1" thickBot="1">
      <c r="A7" s="1416"/>
      <c r="B7" s="1417" t="s">
        <v>1422</v>
      </c>
      <c r="C7" s="1602">
        <v>11966.253859</v>
      </c>
      <c r="D7" s="1515">
        <f t="shared" ref="D7:D29" si="2">C7*100/$C$29</f>
        <v>0.99287551669409624</v>
      </c>
      <c r="E7" s="333">
        <v>13404.655304</v>
      </c>
      <c r="F7" s="1515">
        <f t="shared" si="0"/>
        <v>1.0244018410970603</v>
      </c>
      <c r="G7" s="1363"/>
      <c r="H7" s="1416"/>
      <c r="I7" s="1417" t="s">
        <v>1422</v>
      </c>
      <c r="J7" s="1602">
        <v>11966.253859</v>
      </c>
      <c r="K7" s="1515">
        <f t="shared" si="1"/>
        <v>0.99287551669409624</v>
      </c>
      <c r="L7" s="1363"/>
      <c r="O7" s="1559" t="s">
        <v>1589</v>
      </c>
      <c r="P7" s="1784"/>
      <c r="Q7" s="1785"/>
      <c r="S7" s="1786"/>
    </row>
    <row r="8" spans="1:19" ht="15.05" customHeight="1" thickBot="1">
      <c r="A8" s="1418" t="s">
        <v>173</v>
      </c>
      <c r="B8" s="1419" t="s">
        <v>1499</v>
      </c>
      <c r="C8" s="1210">
        <v>9717.4006499999996</v>
      </c>
      <c r="D8" s="1514">
        <f t="shared" si="2"/>
        <v>0.80628150672532839</v>
      </c>
      <c r="E8" s="1703">
        <v>10083.041789999999</v>
      </c>
      <c r="F8" s="1514">
        <f t="shared" si="0"/>
        <v>0.77055965552895334</v>
      </c>
      <c r="G8" s="1520"/>
      <c r="H8" s="1764" t="s">
        <v>173</v>
      </c>
      <c r="I8" s="1765" t="s">
        <v>1499</v>
      </c>
      <c r="J8" s="1210">
        <v>9717.4006499999996</v>
      </c>
      <c r="K8" s="1763">
        <f t="shared" si="1"/>
        <v>0.80628150672532839</v>
      </c>
      <c r="L8" s="1520"/>
      <c r="O8" s="1558" t="s">
        <v>1590</v>
      </c>
      <c r="P8" s="1784"/>
      <c r="Q8" s="1785"/>
      <c r="S8" s="1786"/>
    </row>
    <row r="9" spans="1:19" ht="15.05" customHeight="1" thickBot="1">
      <c r="A9" s="1416" t="s">
        <v>174</v>
      </c>
      <c r="B9" s="1417" t="s">
        <v>1500</v>
      </c>
      <c r="C9" s="1766">
        <v>10878.213323</v>
      </c>
      <c r="D9" s="1516">
        <f t="shared" si="2"/>
        <v>0.90259757155819043</v>
      </c>
      <c r="E9" s="332">
        <v>10044.444842000001</v>
      </c>
      <c r="F9" s="1516">
        <f t="shared" si="0"/>
        <v>0.76761002469584061</v>
      </c>
      <c r="G9" s="1520"/>
      <c r="H9" s="1416" t="s">
        <v>174</v>
      </c>
      <c r="I9" s="1417" t="s">
        <v>1500</v>
      </c>
      <c r="J9" s="1766">
        <v>10878.213323</v>
      </c>
      <c r="K9" s="1516">
        <f t="shared" si="1"/>
        <v>0.90259757155819043</v>
      </c>
      <c r="L9" s="1520"/>
      <c r="O9" s="1559" t="s">
        <v>1591</v>
      </c>
      <c r="P9" s="1784"/>
      <c r="Q9" s="1785"/>
      <c r="S9" s="1786"/>
    </row>
    <row r="10" spans="1:19" ht="15.05" customHeight="1" thickBot="1">
      <c r="A10" s="1418"/>
      <c r="B10" s="1420" t="s">
        <v>1502</v>
      </c>
      <c r="C10" s="768">
        <v>811.48089400000003</v>
      </c>
      <c r="D10" s="1517">
        <f t="shared" si="2"/>
        <v>6.7330972701340294E-2</v>
      </c>
      <c r="E10" s="1368">
        <v>888.258645</v>
      </c>
      <c r="F10" s="1517">
        <f t="shared" si="0"/>
        <v>6.788192390421649E-2</v>
      </c>
      <c r="G10" s="1363"/>
      <c r="H10" s="1764"/>
      <c r="I10" s="1767" t="s">
        <v>1502</v>
      </c>
      <c r="J10" s="768">
        <v>811.48089400000003</v>
      </c>
      <c r="K10" s="268">
        <f t="shared" si="1"/>
        <v>6.7330972701340294E-2</v>
      </c>
      <c r="L10" s="1363"/>
      <c r="O10" s="1558" t="s">
        <v>1592</v>
      </c>
      <c r="P10" s="1784"/>
      <c r="Q10" s="1785"/>
      <c r="S10" s="1786"/>
    </row>
    <row r="11" spans="1:19" ht="15.05" customHeight="1" thickBot="1">
      <c r="A11" s="1416"/>
      <c r="B11" s="1417" t="s">
        <v>1501</v>
      </c>
      <c r="C11" s="1602">
        <v>10066.73243</v>
      </c>
      <c r="D11" s="1515">
        <f t="shared" si="2"/>
        <v>0.83526659893982313</v>
      </c>
      <c r="E11" s="333">
        <v>9156.1861989999998</v>
      </c>
      <c r="F11" s="1515">
        <f t="shared" si="0"/>
        <v>0.69972810094446669</v>
      </c>
      <c r="G11" s="1363"/>
      <c r="H11" s="1416"/>
      <c r="I11" s="1417" t="s">
        <v>1501</v>
      </c>
      <c r="J11" s="1602">
        <v>10066.73243</v>
      </c>
      <c r="K11" s="1515">
        <f t="shared" si="1"/>
        <v>0.83526659893982313</v>
      </c>
      <c r="L11" s="1363"/>
      <c r="O11" s="1559" t="s">
        <v>1593</v>
      </c>
      <c r="P11" s="1784"/>
      <c r="Q11" s="1785"/>
      <c r="S11" s="1786"/>
    </row>
    <row r="12" spans="1:19" ht="15.05" customHeight="1" thickBot="1">
      <c r="A12" s="1421" t="s">
        <v>1423</v>
      </c>
      <c r="B12" s="1422"/>
      <c r="C12" s="1336">
        <v>1106703.672951</v>
      </c>
      <c r="D12" s="1514">
        <f t="shared" si="2"/>
        <v>91.826480873296859</v>
      </c>
      <c r="E12" s="1423">
        <v>1168123.833715</v>
      </c>
      <c r="F12" s="1514">
        <f t="shared" si="0"/>
        <v>89.269599161563207</v>
      </c>
      <c r="G12" s="1520"/>
      <c r="H12" s="1768" t="s">
        <v>1423</v>
      </c>
      <c r="I12" s="1769"/>
      <c r="J12" s="1336">
        <v>1106703.672951</v>
      </c>
      <c r="K12" s="1763">
        <f t="shared" si="1"/>
        <v>91.826480873296859</v>
      </c>
      <c r="L12" s="1520"/>
      <c r="N12" s="1250"/>
      <c r="O12" s="1558" t="s">
        <v>1594</v>
      </c>
      <c r="P12" s="1784"/>
      <c r="Q12" s="1785"/>
      <c r="S12" s="1786"/>
    </row>
    <row r="13" spans="1:19" ht="15.05" customHeight="1" thickBot="1">
      <c r="A13" s="1424" t="s">
        <v>1424</v>
      </c>
      <c r="B13" s="1425"/>
      <c r="C13" s="1770">
        <v>28670.429877999999</v>
      </c>
      <c r="D13" s="1515">
        <f t="shared" si="2"/>
        <v>2.3788704647571275</v>
      </c>
      <c r="E13" s="1426">
        <v>27113.118582999999</v>
      </c>
      <c r="F13" s="1515">
        <f t="shared" si="0"/>
        <v>2.0720210974779807</v>
      </c>
      <c r="G13" s="1363"/>
      <c r="H13" s="1424" t="s">
        <v>1424</v>
      </c>
      <c r="I13" s="1425"/>
      <c r="J13" s="1770">
        <v>28670.429877999999</v>
      </c>
      <c r="K13" s="1515">
        <f t="shared" si="1"/>
        <v>2.3788704647571275</v>
      </c>
      <c r="L13" s="1363"/>
      <c r="O13" s="1559" t="s">
        <v>1595</v>
      </c>
      <c r="P13" s="1784"/>
      <c r="Q13" s="1785"/>
      <c r="S13" s="1786"/>
    </row>
    <row r="14" spans="1:19" ht="15.05" customHeight="1" thickBot="1">
      <c r="A14" s="1415" t="s">
        <v>1425</v>
      </c>
      <c r="B14" s="229"/>
      <c r="C14" s="768">
        <v>6297.9787200000001</v>
      </c>
      <c r="D14" s="1517">
        <f t="shared" si="2"/>
        <v>0.52256194373190279</v>
      </c>
      <c r="E14" s="1368">
        <v>6684.2875720000002</v>
      </c>
      <c r="F14" s="1517">
        <f t="shared" si="0"/>
        <v>0.51082227329901642</v>
      </c>
      <c r="G14" s="1363"/>
      <c r="H14" s="1428" t="s">
        <v>1425</v>
      </c>
      <c r="I14" s="162"/>
      <c r="J14" s="768">
        <v>6297.9787200000001</v>
      </c>
      <c r="K14" s="268">
        <f t="shared" si="1"/>
        <v>0.52256194373190279</v>
      </c>
      <c r="L14" s="1363"/>
      <c r="O14" s="1558" t="s">
        <v>1596</v>
      </c>
      <c r="P14" s="1784"/>
      <c r="Q14" s="1785"/>
      <c r="S14" s="1786"/>
    </row>
    <row r="15" spans="1:19" ht="15.05" customHeight="1" thickBot="1">
      <c r="A15" s="1424" t="s">
        <v>1426</v>
      </c>
      <c r="B15" s="1425"/>
      <c r="C15" s="1770">
        <v>36139.134372</v>
      </c>
      <c r="D15" s="1515">
        <f t="shared" si="2"/>
        <v>2.9985709926661577</v>
      </c>
      <c r="E15" s="1426">
        <v>38009.821312</v>
      </c>
      <c r="F15" s="1515">
        <f t="shared" si="0"/>
        <v>2.9047618195869633</v>
      </c>
      <c r="G15" s="1363"/>
      <c r="H15" s="1424" t="s">
        <v>1426</v>
      </c>
      <c r="I15" s="1425"/>
      <c r="J15" s="1770">
        <v>36139.134372</v>
      </c>
      <c r="K15" s="1515">
        <f t="shared" si="1"/>
        <v>2.9985709926661577</v>
      </c>
      <c r="L15" s="1363"/>
      <c r="O15" s="1559" t="s">
        <v>1597</v>
      </c>
      <c r="P15" s="1784"/>
      <c r="Q15" s="1785"/>
      <c r="S15" s="1786"/>
    </row>
    <row r="16" spans="1:19" ht="15.05" customHeight="1" thickBot="1">
      <c r="A16" s="1415" t="s">
        <v>1427</v>
      </c>
      <c r="B16" s="229"/>
      <c r="C16" s="768">
        <v>539906.70650800003</v>
      </c>
      <c r="D16" s="1517">
        <f t="shared" si="2"/>
        <v>44.797658190040764</v>
      </c>
      <c r="E16" s="1368">
        <v>571065.29604499997</v>
      </c>
      <c r="F16" s="1517">
        <f t="shared" si="0"/>
        <v>43.641580285960011</v>
      </c>
      <c r="G16" s="1363"/>
      <c r="H16" s="1428" t="s">
        <v>1427</v>
      </c>
      <c r="I16" s="162"/>
      <c r="J16" s="768">
        <v>539906.70650800003</v>
      </c>
      <c r="K16" s="268">
        <f t="shared" si="1"/>
        <v>44.797658190040764</v>
      </c>
      <c r="L16" s="1363"/>
      <c r="O16" s="1558" t="s">
        <v>1598</v>
      </c>
      <c r="P16" s="1784"/>
      <c r="Q16" s="1785"/>
      <c r="S16" s="1786"/>
    </row>
    <row r="17" spans="1:19" ht="15.05" customHeight="1" thickBot="1">
      <c r="A17" s="1424" t="s">
        <v>1428</v>
      </c>
      <c r="B17" s="1425"/>
      <c r="C17" s="1770">
        <v>495689.42347400001</v>
      </c>
      <c r="D17" s="1515">
        <f t="shared" si="2"/>
        <v>41.128819282183876</v>
      </c>
      <c r="E17" s="1426">
        <v>525251.31020199996</v>
      </c>
      <c r="F17" s="1515">
        <f t="shared" si="0"/>
        <v>40.140413685162812</v>
      </c>
      <c r="G17" s="1363"/>
      <c r="H17" s="1424" t="s">
        <v>1428</v>
      </c>
      <c r="I17" s="1425"/>
      <c r="J17" s="1770">
        <v>495689.42347400001</v>
      </c>
      <c r="K17" s="1515">
        <f t="shared" si="1"/>
        <v>41.128819282183876</v>
      </c>
      <c r="L17" s="1363"/>
      <c r="N17" s="1250"/>
      <c r="O17" s="1559" t="s">
        <v>1599</v>
      </c>
      <c r="P17" s="1784"/>
      <c r="Q17" s="1785"/>
      <c r="S17" s="1786"/>
    </row>
    <row r="18" spans="1:19" ht="15.05" customHeight="1" thickBot="1">
      <c r="A18" s="1415" t="s">
        <v>1429</v>
      </c>
      <c r="B18" s="229"/>
      <c r="C18" s="768">
        <v>35095.678485999997</v>
      </c>
      <c r="D18" s="1517">
        <f t="shared" si="2"/>
        <v>2.9119923679631108</v>
      </c>
      <c r="E18" s="1368">
        <v>35238.128238999998</v>
      </c>
      <c r="F18" s="1517">
        <f t="shared" si="0"/>
        <v>2.6929452959580487</v>
      </c>
      <c r="G18" s="1363"/>
      <c r="H18" s="1428" t="s">
        <v>1429</v>
      </c>
      <c r="I18" s="162"/>
      <c r="J18" s="768">
        <v>35095.678485999997</v>
      </c>
      <c r="K18" s="268">
        <f t="shared" si="1"/>
        <v>2.9119923679631108</v>
      </c>
      <c r="L18" s="1363"/>
      <c r="O18" s="1558" t="s">
        <v>1600</v>
      </c>
      <c r="P18" s="1787"/>
      <c r="Q18" s="1785"/>
      <c r="S18" s="1786"/>
    </row>
    <row r="19" spans="1:19" ht="15.05" customHeight="1" thickBot="1">
      <c r="A19" s="1424" t="s">
        <v>1430</v>
      </c>
      <c r="B19" s="1417"/>
      <c r="C19" s="1770">
        <v>239341.40518599999</v>
      </c>
      <c r="D19" s="1515">
        <f t="shared" si="2"/>
        <v>19.858865116889607</v>
      </c>
      <c r="E19" s="1426">
        <v>254895.07860400001</v>
      </c>
      <c r="F19" s="1515">
        <f t="shared" si="0"/>
        <v>19.479425758199078</v>
      </c>
      <c r="G19" s="1363"/>
      <c r="H19" s="1424" t="s">
        <v>1430</v>
      </c>
      <c r="I19" s="1417"/>
      <c r="J19" s="1770">
        <v>239341.40518599999</v>
      </c>
      <c r="K19" s="1515">
        <f t="shared" si="1"/>
        <v>19.858865116889607</v>
      </c>
      <c r="L19" s="1363"/>
      <c r="O19" s="1559" t="s">
        <v>1601</v>
      </c>
      <c r="P19" s="1787"/>
      <c r="Q19" s="1785"/>
      <c r="S19" s="1786"/>
    </row>
    <row r="20" spans="1:19" ht="15.05" customHeight="1" thickBot="1">
      <c r="A20" s="1415" t="s">
        <v>1431</v>
      </c>
      <c r="B20" s="1373"/>
      <c r="C20" s="768">
        <v>221252.339802</v>
      </c>
      <c r="D20" s="1517">
        <f t="shared" si="2"/>
        <v>18.357961797331154</v>
      </c>
      <c r="E20" s="1368">
        <v>235118.10336099999</v>
      </c>
      <c r="F20" s="1517">
        <f t="shared" si="0"/>
        <v>17.968042631158529</v>
      </c>
      <c r="G20" s="1363"/>
      <c r="H20" s="1428" t="s">
        <v>1431</v>
      </c>
      <c r="I20" s="1697"/>
      <c r="J20" s="768">
        <v>221252.339802</v>
      </c>
      <c r="K20" s="268">
        <f t="shared" si="1"/>
        <v>18.357961797331154</v>
      </c>
      <c r="L20" s="1363"/>
      <c r="O20" s="1558" t="s">
        <v>1602</v>
      </c>
      <c r="P20" s="1787"/>
      <c r="Q20" s="1785"/>
      <c r="S20" s="1786"/>
    </row>
    <row r="21" spans="1:19" ht="15.05" customHeight="1" thickBot="1">
      <c r="A21" s="1424" t="s">
        <v>1432</v>
      </c>
      <c r="B21" s="1425"/>
      <c r="C21" s="1771">
        <v>13767.888266</v>
      </c>
      <c r="D21" s="1516">
        <f t="shared" si="2"/>
        <v>1.1423624583737266</v>
      </c>
      <c r="E21" s="1427">
        <v>11795.36159</v>
      </c>
      <c r="F21" s="1516">
        <f t="shared" si="0"/>
        <v>0.90141744454972128</v>
      </c>
      <c r="G21" s="1520"/>
      <c r="H21" s="1424" t="s">
        <v>1432</v>
      </c>
      <c r="I21" s="1425"/>
      <c r="J21" s="1771">
        <v>13767.888266</v>
      </c>
      <c r="K21" s="1516">
        <f t="shared" si="1"/>
        <v>1.1423624583737266</v>
      </c>
      <c r="L21" s="1520"/>
      <c r="O21" s="1559" t="s">
        <v>1603</v>
      </c>
      <c r="P21" s="1784"/>
      <c r="Q21" s="1785"/>
      <c r="S21" s="1786"/>
    </row>
    <row r="22" spans="1:19" ht="15.05" customHeight="1" thickBot="1">
      <c r="A22" s="1421" t="s">
        <v>1433</v>
      </c>
      <c r="B22" s="1422"/>
      <c r="C22" s="1336">
        <v>29236.444857999999</v>
      </c>
      <c r="D22" s="1514">
        <f t="shared" si="2"/>
        <v>2.4258344037096196</v>
      </c>
      <c r="E22" s="1423">
        <v>67946.890522999995</v>
      </c>
      <c r="F22" s="1514">
        <f t="shared" si="0"/>
        <v>5.1925930335419528</v>
      </c>
      <c r="G22" s="1520"/>
      <c r="H22" s="1768" t="s">
        <v>1433</v>
      </c>
      <c r="I22" s="1769"/>
      <c r="J22" s="1336">
        <v>29236.444857999999</v>
      </c>
      <c r="K22" s="1763">
        <f t="shared" si="1"/>
        <v>2.4258344037096196</v>
      </c>
      <c r="L22" s="1520"/>
      <c r="N22" s="1250"/>
      <c r="O22" s="1558" t="s">
        <v>1604</v>
      </c>
      <c r="P22" s="1784"/>
      <c r="Q22" s="1785"/>
      <c r="S22" s="1786"/>
    </row>
    <row r="23" spans="1:19" ht="15.05" customHeight="1" thickBot="1">
      <c r="A23" s="1424" t="s">
        <v>1434</v>
      </c>
      <c r="B23" s="1425"/>
      <c r="C23" s="1426">
        <v>1050.268319</v>
      </c>
      <c r="D23" s="1515">
        <f t="shared" si="2"/>
        <v>8.7143872441772574E-2</v>
      </c>
      <c r="E23" s="1426">
        <v>32106.490613999998</v>
      </c>
      <c r="F23" s="1515">
        <f t="shared" si="0"/>
        <v>2.4536213241031719</v>
      </c>
      <c r="G23" s="1363"/>
      <c r="H23" s="1424" t="s">
        <v>1434</v>
      </c>
      <c r="I23" s="1425"/>
      <c r="J23" s="1770">
        <v>1050.268319</v>
      </c>
      <c r="K23" s="1515">
        <f t="shared" si="1"/>
        <v>8.7143872441772574E-2</v>
      </c>
      <c r="L23" s="1363"/>
      <c r="O23" s="1559" t="s">
        <v>1605</v>
      </c>
      <c r="P23" s="1784"/>
      <c r="Q23" s="1785"/>
      <c r="S23" s="1786"/>
    </row>
    <row r="24" spans="1:19" ht="15.05" customHeight="1" thickBot="1">
      <c r="A24" s="1415" t="s">
        <v>1435</v>
      </c>
      <c r="B24" s="229"/>
      <c r="C24" s="1368">
        <v>17140.452044000001</v>
      </c>
      <c r="D24" s="1517">
        <f t="shared" si="2"/>
        <v>1.4221940617411464</v>
      </c>
      <c r="E24" s="1368">
        <v>25133.279345999999</v>
      </c>
      <c r="F24" s="1514">
        <f t="shared" si="0"/>
        <v>1.9207191122002398</v>
      </c>
      <c r="G24" s="1363"/>
      <c r="H24" s="1428" t="s">
        <v>1435</v>
      </c>
      <c r="I24" s="162"/>
      <c r="J24" s="768">
        <v>17140.452044000001</v>
      </c>
      <c r="K24" s="268">
        <f t="shared" si="1"/>
        <v>1.4221940617411464</v>
      </c>
      <c r="L24" s="1363"/>
      <c r="O24" s="1558" t="s">
        <v>1606</v>
      </c>
      <c r="P24" s="1784"/>
      <c r="Q24" s="1785"/>
      <c r="S24" s="1786"/>
    </row>
    <row r="25" spans="1:19" ht="15.05" customHeight="1" thickBot="1">
      <c r="A25" s="1424" t="s">
        <v>1436</v>
      </c>
      <c r="B25" s="1417"/>
      <c r="C25" s="1426">
        <v>11342.614309000001</v>
      </c>
      <c r="D25" s="1515">
        <f t="shared" si="2"/>
        <v>0.94113029653303326</v>
      </c>
      <c r="E25" s="1426">
        <v>11574.512967999999</v>
      </c>
      <c r="F25" s="1515">
        <f t="shared" si="0"/>
        <v>0.88453989493357865</v>
      </c>
      <c r="G25" s="1363"/>
      <c r="H25" s="1424" t="s">
        <v>1436</v>
      </c>
      <c r="I25" s="1417"/>
      <c r="J25" s="1770">
        <v>11342.614309000001</v>
      </c>
      <c r="K25" s="1515">
        <f t="shared" si="1"/>
        <v>0.94113029653303326</v>
      </c>
      <c r="L25" s="1363"/>
      <c r="O25" s="1559" t="s">
        <v>1607</v>
      </c>
      <c r="P25" s="1784"/>
      <c r="Q25" s="1785"/>
      <c r="S25" s="1786"/>
    </row>
    <row r="26" spans="1:19" ht="15.05" customHeight="1" thickBot="1">
      <c r="A26" s="1428" t="s">
        <v>1437</v>
      </c>
      <c r="C26" s="1429">
        <v>5797.8377380000002</v>
      </c>
      <c r="D26" s="1517">
        <f t="shared" si="2"/>
        <v>0.48106376545703194</v>
      </c>
      <c r="E26" s="1429">
        <v>13558.766380999999</v>
      </c>
      <c r="F26" s="1514">
        <f t="shared" si="0"/>
        <v>1.0361792174959252</v>
      </c>
      <c r="G26" s="1363"/>
      <c r="H26" s="1428" t="s">
        <v>1437</v>
      </c>
      <c r="I26" s="1697"/>
      <c r="J26" s="231">
        <v>5797.8377380000002</v>
      </c>
      <c r="K26" s="268">
        <f t="shared" si="1"/>
        <v>0.48106376545703194</v>
      </c>
      <c r="L26" s="1363"/>
      <c r="O26" s="1558" t="s">
        <v>1608</v>
      </c>
      <c r="P26" s="1784"/>
      <c r="Q26" s="1785"/>
      <c r="S26" s="1786"/>
    </row>
    <row r="27" spans="1:19" ht="15.05" customHeight="1" thickBot="1">
      <c r="A27" s="1424" t="s">
        <v>1438</v>
      </c>
      <c r="B27" s="1425"/>
      <c r="C27" s="1426">
        <v>11045.724496999999</v>
      </c>
      <c r="D27" s="1515">
        <f t="shared" si="2"/>
        <v>0.91649646969264675</v>
      </c>
      <c r="E27" s="1426">
        <v>10707.120561</v>
      </c>
      <c r="F27" s="1515">
        <f t="shared" si="0"/>
        <v>0.81825259708569886</v>
      </c>
      <c r="G27" s="1363"/>
      <c r="H27" s="1424" t="s">
        <v>1438</v>
      </c>
      <c r="I27" s="1425"/>
      <c r="J27" s="1770">
        <v>11045.724496999999</v>
      </c>
      <c r="K27" s="1515">
        <f t="shared" si="1"/>
        <v>0.91649646969264675</v>
      </c>
      <c r="L27" s="1363"/>
      <c r="O27" s="1559" t="s">
        <v>1609</v>
      </c>
      <c r="P27" s="1784"/>
      <c r="Q27" s="1785"/>
      <c r="S27" s="1786"/>
    </row>
    <row r="28" spans="1:19" ht="15.05" customHeight="1" thickBot="1">
      <c r="A28" s="1421" t="s">
        <v>1439</v>
      </c>
      <c r="B28" s="1422"/>
      <c r="C28" s="1423">
        <v>19441.225376999999</v>
      </c>
      <c r="D28" s="1514">
        <f t="shared" si="2"/>
        <v>1.6130960381420778</v>
      </c>
      <c r="E28" s="1423">
        <v>22739.660721</v>
      </c>
      <c r="F28" s="1514">
        <f t="shared" si="0"/>
        <v>1.7377955479066829</v>
      </c>
      <c r="G28" s="1520"/>
      <c r="H28" s="1768" t="s">
        <v>1439</v>
      </c>
      <c r="I28" s="1769"/>
      <c r="J28" s="1336">
        <v>19441.225376999999</v>
      </c>
      <c r="K28" s="1763">
        <f t="shared" si="1"/>
        <v>1.6130960381420778</v>
      </c>
      <c r="L28" s="1520"/>
      <c r="O28" s="1558" t="s">
        <v>1610</v>
      </c>
      <c r="P28" s="1784"/>
      <c r="Q28" s="1785"/>
      <c r="S28" s="1786"/>
    </row>
    <row r="29" spans="1:19" ht="15.05" customHeight="1">
      <c r="A29" s="1490" t="s">
        <v>1440</v>
      </c>
      <c r="B29" s="1491"/>
      <c r="C29" s="1492">
        <v>1205211.8979470001</v>
      </c>
      <c r="D29" s="1518">
        <f t="shared" si="2"/>
        <v>100</v>
      </c>
      <c r="E29" s="1492">
        <v>1308534.8704220001</v>
      </c>
      <c r="F29" s="1518">
        <f t="shared" si="0"/>
        <v>100</v>
      </c>
      <c r="G29" s="1520"/>
      <c r="H29" s="1490" t="s">
        <v>1440</v>
      </c>
      <c r="I29" s="1491"/>
      <c r="J29" s="1492">
        <v>1205211.8979470001</v>
      </c>
      <c r="K29" s="1518">
        <f t="shared" si="1"/>
        <v>100</v>
      </c>
      <c r="L29" s="1520"/>
      <c r="N29" s="1413"/>
      <c r="O29" s="1559" t="s">
        <v>1611</v>
      </c>
      <c r="P29" s="1784"/>
      <c r="Q29" s="1785"/>
      <c r="S29" s="1786"/>
    </row>
    <row r="30" spans="1:19" s="1396" customFormat="1" ht="15.05" customHeight="1">
      <c r="A30" s="1487" t="s">
        <v>1441</v>
      </c>
      <c r="B30" s="1488"/>
      <c r="C30" s="1489"/>
      <c r="D30" s="1489"/>
      <c r="E30" s="1489"/>
      <c r="F30" s="1489"/>
      <c r="G30" s="1760"/>
      <c r="H30" s="1487" t="s">
        <v>1441</v>
      </c>
      <c r="I30" s="1488"/>
      <c r="J30" s="1489"/>
      <c r="K30" s="1489"/>
      <c r="L30" s="1760"/>
      <c r="O30" s="1575"/>
      <c r="P30" s="1784"/>
      <c r="Q30" s="1785"/>
      <c r="R30" s="1760"/>
      <c r="S30" s="1786"/>
    </row>
    <row r="31" spans="1:19" s="1396" customFormat="1" ht="15.05" customHeight="1" thickBot="1">
      <c r="A31" s="1430" t="s">
        <v>1442</v>
      </c>
      <c r="B31" s="641"/>
      <c r="C31" s="1423">
        <v>72594.482023999997</v>
      </c>
      <c r="D31" s="1519">
        <f t="shared" ref="D31:D57" si="3">C31*100/$C$29</f>
        <v>6.0233791375325758</v>
      </c>
      <c r="E31" s="1423">
        <v>78421.999439000007</v>
      </c>
      <c r="F31" s="1519">
        <f t="shared" ref="F31:F57" si="4">E31*100/$E$29</f>
        <v>5.9931149877350274</v>
      </c>
      <c r="G31" s="1520"/>
      <c r="H31" s="1430" t="s">
        <v>1442</v>
      </c>
      <c r="I31" s="1697"/>
      <c r="J31" s="1336">
        <v>72594.482023999997</v>
      </c>
      <c r="K31" s="1772">
        <f t="shared" ref="K31:K57" si="5">J31*100/$C$29</f>
        <v>6.0233791375325758</v>
      </c>
      <c r="L31" s="1520"/>
      <c r="N31" s="1522"/>
      <c r="O31" s="1558" t="s">
        <v>1612</v>
      </c>
      <c r="P31" s="1784"/>
      <c r="Q31" s="1785"/>
      <c r="R31" s="1760"/>
      <c r="S31" s="1786"/>
    </row>
    <row r="32" spans="1:19" s="1396" customFormat="1" ht="15.05" customHeight="1" thickBot="1">
      <c r="A32" s="1424" t="s">
        <v>1443</v>
      </c>
      <c r="B32" s="1425"/>
      <c r="C32" s="1426">
        <v>9451.6390019999999</v>
      </c>
      <c r="D32" s="1082">
        <f t="shared" si="3"/>
        <v>0.78423047582754957</v>
      </c>
      <c r="E32" s="1426">
        <v>9870.1933540000009</v>
      </c>
      <c r="F32" s="1082">
        <f t="shared" si="4"/>
        <v>0.75429349091911335</v>
      </c>
      <c r="G32" s="1363"/>
      <c r="H32" s="1424" t="s">
        <v>1443</v>
      </c>
      <c r="I32" s="1425"/>
      <c r="J32" s="1770">
        <v>9451.6390019999999</v>
      </c>
      <c r="K32" s="1773">
        <f t="shared" si="5"/>
        <v>0.78423047582754957</v>
      </c>
      <c r="L32" s="1363"/>
      <c r="O32" s="1559" t="s">
        <v>1613</v>
      </c>
      <c r="P32" s="1784"/>
      <c r="Q32" s="1785"/>
      <c r="R32" s="1760"/>
      <c r="S32" s="1786"/>
    </row>
    <row r="33" spans="1:19" s="1396" customFormat="1" ht="15.05" customHeight="1" thickBot="1">
      <c r="A33" s="1415" t="s">
        <v>1444</v>
      </c>
      <c r="B33" s="229"/>
      <c r="C33" s="1368">
        <v>800</v>
      </c>
      <c r="D33" s="1363">
        <f t="shared" si="3"/>
        <v>6.6378368929376472E-2</v>
      </c>
      <c r="E33" s="1368">
        <v>1448.898363</v>
      </c>
      <c r="F33" s="1363">
        <f t="shared" si="4"/>
        <v>0.11072676745196197</v>
      </c>
      <c r="G33" s="1363"/>
      <c r="H33" s="1428" t="s">
        <v>1444</v>
      </c>
      <c r="I33" s="162"/>
      <c r="J33" s="768">
        <v>800</v>
      </c>
      <c r="K33" s="1577">
        <f t="shared" si="5"/>
        <v>6.6378368929376472E-2</v>
      </c>
      <c r="L33" s="1363"/>
      <c r="O33" s="1558" t="s">
        <v>1614</v>
      </c>
      <c r="P33" s="1784"/>
      <c r="Q33" s="1785"/>
      <c r="R33" s="1760"/>
      <c r="S33" s="1786"/>
    </row>
    <row r="34" spans="1:19" s="1396" customFormat="1" ht="15.05" customHeight="1" thickBot="1">
      <c r="A34" s="1424" t="s">
        <v>1445</v>
      </c>
      <c r="B34" s="1425"/>
      <c r="C34" s="1426">
        <v>10639.85009</v>
      </c>
      <c r="D34" s="1082">
        <f t="shared" si="3"/>
        <v>0.88281986828409942</v>
      </c>
      <c r="E34" s="1426">
        <v>10816.199264000001</v>
      </c>
      <c r="F34" s="1082">
        <f t="shared" si="4"/>
        <v>0.82658853871519644</v>
      </c>
      <c r="G34" s="1363"/>
      <c r="H34" s="1424" t="s">
        <v>1445</v>
      </c>
      <c r="I34" s="1425"/>
      <c r="J34" s="1770">
        <v>10639.85009</v>
      </c>
      <c r="K34" s="1773">
        <f t="shared" si="5"/>
        <v>0.88281986828409942</v>
      </c>
      <c r="L34" s="1363"/>
      <c r="O34" s="1559" t="s">
        <v>1615</v>
      </c>
      <c r="P34" s="1784"/>
      <c r="Q34" s="1785"/>
      <c r="R34" s="1760"/>
      <c r="S34" s="1786"/>
    </row>
    <row r="35" spans="1:19" s="1396" customFormat="1" ht="15.05" customHeight="1" thickBot="1">
      <c r="A35" s="1415" t="s">
        <v>1446</v>
      </c>
      <c r="B35" s="229"/>
      <c r="C35" s="1368">
        <v>40531.026601999998</v>
      </c>
      <c r="D35" s="1363">
        <f t="shared" si="3"/>
        <v>3.3629792960924099</v>
      </c>
      <c r="E35" s="1368">
        <v>46045.585682999998</v>
      </c>
      <c r="F35" s="1363">
        <f t="shared" si="4"/>
        <v>3.5188657729962043</v>
      </c>
      <c r="G35" s="1363"/>
      <c r="H35" s="1428" t="s">
        <v>1446</v>
      </c>
      <c r="I35" s="162"/>
      <c r="J35" s="768">
        <v>40531.026601999998</v>
      </c>
      <c r="K35" s="1577">
        <f t="shared" si="5"/>
        <v>3.3629792960924099</v>
      </c>
      <c r="L35" s="1363"/>
      <c r="O35" s="1558" t="s">
        <v>1616</v>
      </c>
      <c r="P35" s="1784"/>
      <c r="Q35" s="1785"/>
      <c r="R35" s="1760"/>
      <c r="S35" s="1786"/>
    </row>
    <row r="36" spans="1:19" s="1396" customFormat="1" ht="15.05" customHeight="1" thickBot="1">
      <c r="A36" s="1424" t="s">
        <v>1447</v>
      </c>
      <c r="B36" s="1425"/>
      <c r="C36" s="1426">
        <v>-296.86971299999999</v>
      </c>
      <c r="D36" s="1082">
        <f t="shared" si="3"/>
        <v>-2.4632159166840136E-2</v>
      </c>
      <c r="E36" s="1426">
        <v>1064.9873729999999</v>
      </c>
      <c r="F36" s="1082">
        <f t="shared" si="4"/>
        <v>8.1387771703519338E-2</v>
      </c>
      <c r="G36" s="1363"/>
      <c r="H36" s="1424" t="s">
        <v>1447</v>
      </c>
      <c r="I36" s="1425"/>
      <c r="J36" s="1770">
        <v>-296.86971299999999</v>
      </c>
      <c r="K36" s="1773">
        <f t="shared" si="5"/>
        <v>-2.4632159166840136E-2</v>
      </c>
      <c r="L36" s="1363"/>
      <c r="O36" s="1559" t="s">
        <v>1617</v>
      </c>
      <c r="P36" s="1784"/>
      <c r="Q36" s="1785"/>
      <c r="R36" s="1760"/>
      <c r="S36" s="1786"/>
    </row>
    <row r="37" spans="1:19" s="1396" customFormat="1" ht="15.05" customHeight="1" thickBot="1">
      <c r="A37" s="1415" t="s">
        <v>1448</v>
      </c>
      <c r="B37" s="229"/>
      <c r="C37" s="1368">
        <v>-2568.479523</v>
      </c>
      <c r="D37" s="1363">
        <f t="shared" si="3"/>
        <v>-0.21311435170655363</v>
      </c>
      <c r="E37" s="1368">
        <v>-2369.8868950000001</v>
      </c>
      <c r="F37" s="1363">
        <f t="shared" si="4"/>
        <v>-0.18110995347305617</v>
      </c>
      <c r="G37" s="1363"/>
      <c r="H37" s="1428" t="s">
        <v>1448</v>
      </c>
      <c r="I37" s="162"/>
      <c r="J37" s="768">
        <v>-2568.479523</v>
      </c>
      <c r="K37" s="1577">
        <f t="shared" si="5"/>
        <v>-0.21311435170655363</v>
      </c>
      <c r="L37" s="1363"/>
      <c r="O37" s="1558" t="s">
        <v>1618</v>
      </c>
      <c r="P37" s="1784"/>
      <c r="Q37" s="1785"/>
      <c r="R37" s="1760"/>
      <c r="S37" s="1786"/>
    </row>
    <row r="38" spans="1:19" s="1396" customFormat="1" ht="15.05" customHeight="1" thickBot="1">
      <c r="A38" s="1424" t="s">
        <v>1449</v>
      </c>
      <c r="B38" s="1425"/>
      <c r="C38" s="1426">
        <v>4992.515206</v>
      </c>
      <c r="D38" s="1082">
        <f t="shared" si="3"/>
        <v>0.41424377028673748</v>
      </c>
      <c r="E38" s="1426">
        <v>4174.9931550000001</v>
      </c>
      <c r="F38" s="1082">
        <f t="shared" si="4"/>
        <v>0.31905860893516524</v>
      </c>
      <c r="G38" s="1363"/>
      <c r="H38" s="1424" t="s">
        <v>1449</v>
      </c>
      <c r="I38" s="1425"/>
      <c r="J38" s="1770">
        <v>4992.515206</v>
      </c>
      <c r="K38" s="1773">
        <f t="shared" si="5"/>
        <v>0.41424377028673748</v>
      </c>
      <c r="L38" s="1363"/>
      <c r="O38" s="1559" t="s">
        <v>1619</v>
      </c>
      <c r="P38" s="1784"/>
      <c r="Q38" s="1785"/>
      <c r="R38" s="1760"/>
      <c r="S38" s="1786"/>
    </row>
    <row r="39" spans="1:19" s="1396" customFormat="1" ht="15.05" customHeight="1" thickBot="1">
      <c r="A39" s="1415" t="s">
        <v>1450</v>
      </c>
      <c r="B39" s="229"/>
      <c r="C39" s="1368">
        <v>8243.7042870000005</v>
      </c>
      <c r="D39" s="1363">
        <f t="shared" si="3"/>
        <v>0.68400455563396056</v>
      </c>
      <c r="E39" s="1368">
        <v>8818.1694800000005</v>
      </c>
      <c r="F39" s="1363">
        <f t="shared" si="4"/>
        <v>0.67389640729682332</v>
      </c>
      <c r="G39" s="1363"/>
      <c r="H39" s="1428" t="s">
        <v>1450</v>
      </c>
      <c r="I39" s="162"/>
      <c r="J39" s="768">
        <v>8243.7042870000005</v>
      </c>
      <c r="K39" s="1577">
        <f t="shared" si="5"/>
        <v>0.68400455563396056</v>
      </c>
      <c r="L39" s="1363"/>
      <c r="N39" s="1522"/>
      <c r="O39" s="1558" t="s">
        <v>1620</v>
      </c>
      <c r="P39" s="1784"/>
      <c r="Q39" s="1785"/>
      <c r="R39" s="1760"/>
      <c r="S39" s="1786"/>
    </row>
    <row r="40" spans="1:19" s="1396" customFormat="1" ht="15.05" customHeight="1" thickBot="1">
      <c r="A40" s="1424" t="s">
        <v>1451</v>
      </c>
      <c r="B40" s="1425"/>
      <c r="C40" s="1426">
        <v>801.09606900000006</v>
      </c>
      <c r="D40" s="1082">
        <f t="shared" si="3"/>
        <v>6.6469313019944035E-2</v>
      </c>
      <c r="E40" s="1426">
        <v>682.83440900000005</v>
      </c>
      <c r="F40" s="1082">
        <f t="shared" si="4"/>
        <v>5.218312667355874E-2</v>
      </c>
      <c r="G40" s="1363"/>
      <c r="H40" s="1424" t="s">
        <v>1451</v>
      </c>
      <c r="I40" s="1425"/>
      <c r="J40" s="1770">
        <v>801.09606900000006</v>
      </c>
      <c r="K40" s="1773">
        <f t="shared" si="5"/>
        <v>6.6469313019944035E-2</v>
      </c>
      <c r="L40" s="1363"/>
      <c r="N40" s="1522"/>
      <c r="O40" s="1559" t="s">
        <v>1621</v>
      </c>
      <c r="P40" s="1784"/>
      <c r="Q40" s="1785"/>
      <c r="R40" s="1760"/>
      <c r="S40" s="1786"/>
    </row>
    <row r="41" spans="1:19" s="1396" customFormat="1" ht="15.05" customHeight="1" thickBot="1">
      <c r="A41" s="1428" t="s">
        <v>1452</v>
      </c>
      <c r="B41" s="641"/>
      <c r="C41" s="1423">
        <v>3427.6309150000002</v>
      </c>
      <c r="D41" s="1520">
        <f t="shared" si="3"/>
        <v>0.28440068678700786</v>
      </c>
      <c r="E41" s="1423">
        <v>3696.5323859999999</v>
      </c>
      <c r="F41" s="1520">
        <f t="shared" si="4"/>
        <v>0.2824939915286992</v>
      </c>
      <c r="G41" s="1520"/>
      <c r="H41" s="1428" t="s">
        <v>1452</v>
      </c>
      <c r="I41" s="1697"/>
      <c r="J41" s="1336">
        <v>3427.6309150000002</v>
      </c>
      <c r="K41" s="1774">
        <f t="shared" si="5"/>
        <v>0.28440068678700786</v>
      </c>
      <c r="L41" s="1520"/>
      <c r="O41" s="1558" t="s">
        <v>1622</v>
      </c>
      <c r="P41" s="1784"/>
      <c r="Q41" s="1785"/>
      <c r="R41" s="1760"/>
      <c r="S41" s="1786"/>
    </row>
    <row r="42" spans="1:19" s="1396" customFormat="1" ht="15.05" customHeight="1" thickBot="1">
      <c r="A42" s="1424" t="s">
        <v>1453</v>
      </c>
      <c r="B42" s="1425"/>
      <c r="C42" s="1427">
        <v>915392.60881100001</v>
      </c>
      <c r="D42" s="1521">
        <f t="shared" si="3"/>
        <v>75.952835378601193</v>
      </c>
      <c r="E42" s="1427">
        <v>969694.263163</v>
      </c>
      <c r="F42" s="1521">
        <f t="shared" si="4"/>
        <v>74.1053437001855</v>
      </c>
      <c r="G42" s="1520"/>
      <c r="H42" s="1424" t="s">
        <v>1453</v>
      </c>
      <c r="I42" s="1425"/>
      <c r="J42" s="1771">
        <v>915392.60881100001</v>
      </c>
      <c r="K42" s="1775">
        <f t="shared" si="5"/>
        <v>75.952835378601193</v>
      </c>
      <c r="L42" s="1520"/>
      <c r="O42" s="1559" t="s">
        <v>1623</v>
      </c>
      <c r="P42" s="1784"/>
      <c r="Q42" s="1785"/>
      <c r="R42" s="1760"/>
      <c r="S42" s="1786"/>
    </row>
    <row r="43" spans="1:19" s="1396" customFormat="1" ht="15.05" customHeight="1" thickBot="1">
      <c r="A43" s="1415" t="s">
        <v>1454</v>
      </c>
      <c r="B43" s="229"/>
      <c r="C43" s="1368">
        <v>915015.93906300003</v>
      </c>
      <c r="D43" s="1363">
        <f t="shared" si="3"/>
        <v>75.921581974229596</v>
      </c>
      <c r="E43" s="1368">
        <v>969395.33621500002</v>
      </c>
      <c r="F43" s="1363">
        <f t="shared" si="4"/>
        <v>74.082499299569434</v>
      </c>
      <c r="G43" s="1363"/>
      <c r="H43" s="1428" t="s">
        <v>1454</v>
      </c>
      <c r="I43" s="162"/>
      <c r="J43" s="768">
        <v>915015.93906300003</v>
      </c>
      <c r="K43" s="1577">
        <f t="shared" si="5"/>
        <v>75.921581974229596</v>
      </c>
      <c r="L43" s="1363"/>
      <c r="O43" s="1558" t="s">
        <v>1624</v>
      </c>
      <c r="P43" s="1784"/>
      <c r="Q43" s="1785"/>
      <c r="R43" s="1760"/>
      <c r="S43" s="1786"/>
    </row>
    <row r="44" spans="1:19" s="1396" customFormat="1" ht="15.05" customHeight="1" thickBot="1">
      <c r="A44" s="1424" t="s">
        <v>1455</v>
      </c>
      <c r="B44" s="1425"/>
      <c r="C44" s="1426">
        <v>376.66974800000003</v>
      </c>
      <c r="D44" s="1082">
        <f t="shared" si="3"/>
        <v>3.1253404371599083E-2</v>
      </c>
      <c r="E44" s="1426">
        <v>298.92694899999998</v>
      </c>
      <c r="F44" s="1082">
        <f t="shared" si="4"/>
        <v>2.2844400692478038E-2</v>
      </c>
      <c r="G44" s="1363"/>
      <c r="H44" s="1424" t="s">
        <v>1455</v>
      </c>
      <c r="I44" s="1425"/>
      <c r="J44" s="1770">
        <v>376.66974800000003</v>
      </c>
      <c r="K44" s="1773">
        <f t="shared" si="5"/>
        <v>3.1253404371599083E-2</v>
      </c>
      <c r="L44" s="1363"/>
      <c r="O44" s="1559" t="s">
        <v>1625</v>
      </c>
      <c r="P44" s="1784"/>
      <c r="Q44" s="1785"/>
      <c r="R44" s="1760"/>
      <c r="S44" s="1786"/>
    </row>
    <row r="45" spans="1:19" s="1396" customFormat="1" ht="15.05" customHeight="1" thickBot="1">
      <c r="A45" s="1428" t="s">
        <v>1456</v>
      </c>
      <c r="B45" s="641"/>
      <c r="C45" s="1423">
        <v>180533.054473</v>
      </c>
      <c r="D45" s="1520">
        <f t="shared" si="3"/>
        <v>14.979362117195015</v>
      </c>
      <c r="E45" s="1423">
        <v>183858.71788400001</v>
      </c>
      <c r="F45" s="1520">
        <f t="shared" si="4"/>
        <v>14.050731244533509</v>
      </c>
      <c r="G45" s="1520"/>
      <c r="H45" s="1428" t="s">
        <v>1456</v>
      </c>
      <c r="I45" s="1697"/>
      <c r="J45" s="1336">
        <v>180533.054473</v>
      </c>
      <c r="K45" s="1774">
        <f t="shared" si="5"/>
        <v>14.979362117195015</v>
      </c>
      <c r="L45" s="1520"/>
      <c r="O45" s="1558" t="s">
        <v>1626</v>
      </c>
      <c r="P45" s="1784"/>
      <c r="Q45" s="1785"/>
      <c r="R45" s="1760"/>
      <c r="S45" s="1786"/>
    </row>
    <row r="46" spans="1:19" s="1396" customFormat="1" ht="15.05" customHeight="1" thickBot="1">
      <c r="A46" s="1424" t="s">
        <v>1457</v>
      </c>
      <c r="B46" s="1425"/>
      <c r="C46" s="1426">
        <v>126218.64558900001</v>
      </c>
      <c r="D46" s="1082">
        <f t="shared" si="3"/>
        <v>10.472734778341074</v>
      </c>
      <c r="E46" s="1426">
        <v>125265.06049600001</v>
      </c>
      <c r="F46" s="1082">
        <f t="shared" si="4"/>
        <v>9.5729249045997733</v>
      </c>
      <c r="G46" s="1363"/>
      <c r="H46" s="1424" t="s">
        <v>1457</v>
      </c>
      <c r="I46" s="1425"/>
      <c r="J46" s="1770">
        <v>126218.64558900001</v>
      </c>
      <c r="K46" s="1773">
        <f t="shared" si="5"/>
        <v>10.472734778341074</v>
      </c>
      <c r="L46" s="1363"/>
      <c r="O46" s="1559" t="s">
        <v>1627</v>
      </c>
      <c r="P46" s="1784"/>
      <c r="Q46" s="1785"/>
      <c r="R46" s="1760"/>
      <c r="S46" s="1786"/>
    </row>
    <row r="47" spans="1:19" s="1396" customFormat="1" ht="15.05" customHeight="1" thickBot="1">
      <c r="A47" s="1428" t="s">
        <v>1458</v>
      </c>
      <c r="B47" s="641"/>
      <c r="C47" s="1429">
        <v>1746.3680939999999</v>
      </c>
      <c r="D47" s="1363">
        <f t="shared" si="3"/>
        <v>0.14490133203753</v>
      </c>
      <c r="E47" s="1429">
        <v>1595.9870659999999</v>
      </c>
      <c r="F47" s="1363">
        <f t="shared" si="4"/>
        <v>0.12196748455662455</v>
      </c>
      <c r="G47" s="1520"/>
      <c r="H47" s="1428" t="s">
        <v>1458</v>
      </c>
      <c r="I47" s="1697"/>
      <c r="J47" s="231">
        <v>1746.3680939999999</v>
      </c>
      <c r="K47" s="1774">
        <f t="shared" si="5"/>
        <v>0.14490133203753</v>
      </c>
      <c r="L47" s="1520"/>
      <c r="O47" s="1558" t="s">
        <v>1628</v>
      </c>
      <c r="P47" s="1787"/>
      <c r="Q47" s="1785"/>
      <c r="R47" s="1760"/>
      <c r="S47" s="1786"/>
    </row>
    <row r="48" spans="1:19" s="1396" customFormat="1" ht="15.05" customHeight="1" thickBot="1">
      <c r="A48" s="1424" t="s">
        <v>1459</v>
      </c>
      <c r="B48" s="1417"/>
      <c r="C48" s="1426">
        <v>124472.277496</v>
      </c>
      <c r="D48" s="1082">
        <f t="shared" si="3"/>
        <v>10.327833446386515</v>
      </c>
      <c r="E48" s="1426">
        <v>123669.073429</v>
      </c>
      <c r="F48" s="1082">
        <f t="shared" si="4"/>
        <v>9.450957419966727</v>
      </c>
      <c r="G48" s="1363"/>
      <c r="H48" s="1424" t="s">
        <v>1459</v>
      </c>
      <c r="I48" s="1417"/>
      <c r="J48" s="1770">
        <v>124472.277496</v>
      </c>
      <c r="K48" s="1773">
        <f t="shared" si="5"/>
        <v>10.327833446386515</v>
      </c>
      <c r="L48" s="1363"/>
      <c r="O48" s="1559" t="s">
        <v>1629</v>
      </c>
      <c r="P48" s="1787"/>
      <c r="Q48" s="1785"/>
      <c r="R48" s="1760"/>
      <c r="S48" s="1786"/>
    </row>
    <row r="49" spans="1:19" s="1396" customFormat="1" ht="15.05" customHeight="1" thickBot="1">
      <c r="A49" s="1421" t="s">
        <v>1460</v>
      </c>
      <c r="B49" s="1422"/>
      <c r="C49" s="833">
        <v>54314.408882999996</v>
      </c>
      <c r="D49" s="1363">
        <f t="shared" si="3"/>
        <v>4.5066273387709703</v>
      </c>
      <c r="E49" s="833">
        <v>58593.657386999999</v>
      </c>
      <c r="F49" s="1363">
        <f t="shared" si="4"/>
        <v>4.4778063398573131</v>
      </c>
      <c r="G49" s="1363"/>
      <c r="H49" s="1768" t="s">
        <v>1460</v>
      </c>
      <c r="I49" s="1769"/>
      <c r="J49" s="231">
        <v>54314.408882999996</v>
      </c>
      <c r="K49" s="1577">
        <f t="shared" si="5"/>
        <v>4.5066273387709703</v>
      </c>
      <c r="L49" s="1363"/>
      <c r="O49" s="1558" t="s">
        <v>1630</v>
      </c>
      <c r="P49" s="1784"/>
      <c r="Q49" s="1785"/>
      <c r="R49" s="1760"/>
      <c r="S49" s="1786"/>
    </row>
    <row r="50" spans="1:19" s="1396" customFormat="1" ht="15.05" customHeight="1" thickBot="1">
      <c r="A50" s="1424" t="s">
        <v>1461</v>
      </c>
      <c r="B50" s="1425"/>
      <c r="C50" s="1427">
        <v>14646.045421999999</v>
      </c>
      <c r="D50" s="1521">
        <f t="shared" si="3"/>
        <v>1.2152257579724017</v>
      </c>
      <c r="E50" s="1427">
        <v>14849.465828</v>
      </c>
      <c r="F50" s="1521">
        <f t="shared" si="4"/>
        <v>1.1348162103781823</v>
      </c>
      <c r="G50" s="1520"/>
      <c r="H50" s="1424" t="s">
        <v>1461</v>
      </c>
      <c r="I50" s="1425"/>
      <c r="J50" s="1771">
        <v>14646.045421999999</v>
      </c>
      <c r="K50" s="1775">
        <f t="shared" si="5"/>
        <v>1.2152257579724017</v>
      </c>
      <c r="L50" s="1520"/>
      <c r="O50" s="1559" t="s">
        <v>1631</v>
      </c>
      <c r="P50" s="1784"/>
      <c r="Q50" s="1785"/>
      <c r="R50" s="1760"/>
      <c r="S50" s="1786"/>
    </row>
    <row r="51" spans="1:19" s="1396" customFormat="1" ht="15.05" customHeight="1" thickBot="1">
      <c r="A51" s="1421" t="s">
        <v>1462</v>
      </c>
      <c r="B51" s="1422"/>
      <c r="C51" s="1423">
        <v>18618.073886999999</v>
      </c>
      <c r="D51" s="1520">
        <f t="shared" si="3"/>
        <v>1.544796721532095</v>
      </c>
      <c r="E51" s="1423">
        <v>58013.888731999999</v>
      </c>
      <c r="F51" s="1520">
        <f t="shared" si="4"/>
        <v>4.4334996371392554</v>
      </c>
      <c r="G51" s="1520"/>
      <c r="H51" s="1768" t="s">
        <v>1462</v>
      </c>
      <c r="I51" s="1769"/>
      <c r="J51" s="1336">
        <v>18618.073886999999</v>
      </c>
      <c r="K51" s="1774">
        <f t="shared" si="5"/>
        <v>1.544796721532095</v>
      </c>
      <c r="L51" s="1520"/>
      <c r="O51" s="1558" t="s">
        <v>1632</v>
      </c>
      <c r="P51" s="1784"/>
      <c r="Q51" s="1785"/>
      <c r="R51" s="1760"/>
      <c r="S51" s="1786"/>
    </row>
    <row r="52" spans="1:19" s="1396" customFormat="1" ht="15.05" customHeight="1" thickBot="1">
      <c r="A52" s="1424" t="s">
        <v>1463</v>
      </c>
      <c r="B52" s="1425"/>
      <c r="C52" s="1426">
        <v>508.94189799999998</v>
      </c>
      <c r="D52" s="1082">
        <f t="shared" si="3"/>
        <v>4.222841633632636E-2</v>
      </c>
      <c r="E52" s="1426">
        <v>30784.864853999999</v>
      </c>
      <c r="F52" s="1082">
        <f t="shared" si="4"/>
        <v>2.352620900662123</v>
      </c>
      <c r="G52" s="1363"/>
      <c r="H52" s="1424" t="s">
        <v>1463</v>
      </c>
      <c r="I52" s="1425"/>
      <c r="J52" s="1770">
        <v>508.94189799999998</v>
      </c>
      <c r="K52" s="1773">
        <f t="shared" si="5"/>
        <v>4.222841633632636E-2</v>
      </c>
      <c r="L52" s="1363"/>
      <c r="O52" s="1559" t="s">
        <v>1633</v>
      </c>
      <c r="P52" s="1784"/>
      <c r="Q52" s="1785"/>
      <c r="R52" s="1760"/>
      <c r="S52" s="1786"/>
    </row>
    <row r="53" spans="1:19" s="1396" customFormat="1" ht="15.05" customHeight="1" thickBot="1">
      <c r="A53" s="1415" t="s">
        <v>1464</v>
      </c>
      <c r="B53" s="229"/>
      <c r="C53" s="1368">
        <v>8347.5118629999997</v>
      </c>
      <c r="D53" s="1363">
        <f t="shared" si="3"/>
        <v>0.69261777760570087</v>
      </c>
      <c r="E53" s="1368">
        <v>17661.869853</v>
      </c>
      <c r="F53" s="1363">
        <f t="shared" si="4"/>
        <v>1.3497439198776628</v>
      </c>
      <c r="G53" s="1363"/>
      <c r="H53" s="1428" t="s">
        <v>1464</v>
      </c>
      <c r="I53" s="162"/>
      <c r="J53" s="768">
        <v>8347.5118629999997</v>
      </c>
      <c r="K53" s="1577">
        <f t="shared" si="5"/>
        <v>0.69261777760570087</v>
      </c>
      <c r="L53" s="1363"/>
      <c r="O53" s="1558" t="s">
        <v>1634</v>
      </c>
      <c r="P53" s="1784"/>
      <c r="Q53" s="1785"/>
      <c r="R53" s="1760"/>
      <c r="S53" s="1786"/>
    </row>
    <row r="54" spans="1:19" s="1396" customFormat="1" ht="15.05" customHeight="1" thickBot="1">
      <c r="A54" s="1424" t="s">
        <v>1436</v>
      </c>
      <c r="B54" s="1417"/>
      <c r="C54" s="1426">
        <v>3274.4286189999998</v>
      </c>
      <c r="D54" s="1082">
        <f t="shared" si="3"/>
        <v>0.27168903863111338</v>
      </c>
      <c r="E54" s="1426">
        <v>3769.3871439999998</v>
      </c>
      <c r="F54" s="1082">
        <f t="shared" si="4"/>
        <v>0.28806165041550474</v>
      </c>
      <c r="G54" s="1363"/>
      <c r="H54" s="1424" t="s">
        <v>1436</v>
      </c>
      <c r="I54" s="1417"/>
      <c r="J54" s="1770">
        <v>3274.4286189999998</v>
      </c>
      <c r="K54" s="1773">
        <f t="shared" si="5"/>
        <v>0.27168903863111338</v>
      </c>
      <c r="L54" s="1363"/>
      <c r="O54" s="1559" t="s">
        <v>1635</v>
      </c>
      <c r="P54" s="1784"/>
      <c r="Q54" s="1785"/>
      <c r="R54" s="1760"/>
      <c r="S54" s="1786"/>
    </row>
    <row r="55" spans="1:19" s="1396" customFormat="1" ht="15.05" customHeight="1" thickBot="1">
      <c r="A55" s="1428" t="s">
        <v>1437</v>
      </c>
      <c r="B55" s="641"/>
      <c r="C55" s="1429">
        <v>5073.083243</v>
      </c>
      <c r="D55" s="1363">
        <f t="shared" si="3"/>
        <v>0.42092873889161453</v>
      </c>
      <c r="E55" s="1429">
        <v>13892.482709</v>
      </c>
      <c r="F55" s="1363">
        <f t="shared" si="4"/>
        <v>1.0616822694621579</v>
      </c>
      <c r="G55" s="1363"/>
      <c r="H55" s="1428" t="s">
        <v>1437</v>
      </c>
      <c r="I55" s="1697"/>
      <c r="J55" s="231">
        <v>5073.083243</v>
      </c>
      <c r="K55" s="1577">
        <f t="shared" si="5"/>
        <v>0.42092873889161453</v>
      </c>
      <c r="L55" s="1363"/>
      <c r="O55" s="1558" t="s">
        <v>1636</v>
      </c>
      <c r="P55" s="1784"/>
      <c r="Q55" s="1785"/>
      <c r="R55" s="1760"/>
      <c r="S55" s="1786"/>
    </row>
    <row r="56" spans="1:19" s="1396" customFormat="1" ht="15.05" customHeight="1" thickBot="1">
      <c r="A56" s="1424" t="s">
        <v>1465</v>
      </c>
      <c r="B56" s="1425"/>
      <c r="C56" s="1426">
        <v>9761.6201259999998</v>
      </c>
      <c r="D56" s="1082">
        <f t="shared" si="3"/>
        <v>0.80995052759006803</v>
      </c>
      <c r="E56" s="1426">
        <v>9567.1540229999991</v>
      </c>
      <c r="F56" s="1082">
        <f t="shared" si="4"/>
        <v>0.73113481644662703</v>
      </c>
      <c r="G56" s="1363"/>
      <c r="H56" s="1424" t="s">
        <v>1465</v>
      </c>
      <c r="I56" s="1425"/>
      <c r="J56" s="1770">
        <v>9761.6201259999998</v>
      </c>
      <c r="K56" s="1773">
        <f t="shared" si="5"/>
        <v>0.80995052759006803</v>
      </c>
      <c r="L56" s="1363"/>
      <c r="O56" s="1559" t="s">
        <v>1637</v>
      </c>
      <c r="P56" s="1784"/>
      <c r="Q56" s="1785"/>
      <c r="R56" s="1760"/>
      <c r="S56" s="1786"/>
    </row>
    <row r="57" spans="1:19" s="1396" customFormat="1" ht="15.05" customHeight="1">
      <c r="A57" s="1431" t="s">
        <v>238</v>
      </c>
      <c r="B57" s="1432"/>
      <c r="C57" s="1433">
        <v>1205211.8955320001</v>
      </c>
      <c r="D57" s="1777">
        <f t="shared" si="3"/>
        <v>99.999999799620298</v>
      </c>
      <c r="E57" s="1433">
        <v>1308534.8674310001</v>
      </c>
      <c r="F57" s="1777">
        <f t="shared" si="4"/>
        <v>99.999999771423759</v>
      </c>
      <c r="G57" s="1520"/>
      <c r="H57" s="1431" t="s">
        <v>238</v>
      </c>
      <c r="I57" s="1432"/>
      <c r="J57" s="1433">
        <v>1205211.8955320001</v>
      </c>
      <c r="K57" s="1776">
        <f t="shared" si="5"/>
        <v>99.999999799620298</v>
      </c>
      <c r="L57" s="1520"/>
      <c r="N57" s="1398"/>
      <c r="O57" s="1558" t="s">
        <v>1638</v>
      </c>
      <c r="P57" s="1784"/>
      <c r="Q57" s="1785"/>
      <c r="R57" s="1760"/>
      <c r="S57" s="1786"/>
    </row>
    <row r="58" spans="1:19" s="1396" customFormat="1" ht="11.95" customHeight="1">
      <c r="G58" s="1760"/>
      <c r="H58" s="1760"/>
      <c r="I58" s="1760"/>
      <c r="J58" s="1760"/>
      <c r="K58" s="1760"/>
      <c r="L58" s="1760"/>
      <c r="P58" s="1760"/>
      <c r="Q58" s="1760"/>
      <c r="R58" s="1760"/>
      <c r="S58" s="1760"/>
    </row>
    <row r="59" spans="1:19" ht="74.45" customHeight="1">
      <c r="A59" s="1972" t="s">
        <v>1762</v>
      </c>
      <c r="B59" s="1972"/>
      <c r="C59" s="1972"/>
      <c r="D59" s="1972"/>
      <c r="E59" s="1972"/>
      <c r="F59" s="1972"/>
      <c r="G59" s="1761"/>
      <c r="H59" s="1761"/>
      <c r="I59" s="1761"/>
      <c r="J59" s="1761"/>
      <c r="K59" s="1761"/>
      <c r="L59" s="1761"/>
      <c r="M59" s="832"/>
      <c r="N59" s="832"/>
      <c r="O59" s="1396"/>
      <c r="P59" s="1760"/>
      <c r="Q59" s="1760"/>
    </row>
    <row r="60" spans="1:19" ht="68.099999999999994" customHeight="1">
      <c r="A60" s="1410"/>
      <c r="B60" s="1410"/>
      <c r="C60" s="1410"/>
      <c r="D60" s="1410"/>
      <c r="E60" s="1696"/>
      <c r="F60" s="1696"/>
      <c r="G60" s="1762"/>
      <c r="H60" s="1762"/>
      <c r="I60" s="1762"/>
      <c r="J60" s="1762"/>
      <c r="K60" s="1762"/>
      <c r="L60" s="1762"/>
      <c r="M60" s="1410"/>
      <c r="N60" s="1410"/>
      <c r="O60" s="1396"/>
      <c r="P60" s="1760"/>
      <c r="Q60" s="1760"/>
    </row>
    <row r="61" spans="1:19" ht="68.099999999999994" customHeight="1">
      <c r="A61" s="1410"/>
      <c r="B61" s="1410"/>
      <c r="C61" s="1410"/>
      <c r="D61" s="1410"/>
      <c r="E61" s="1696"/>
      <c r="F61" s="1696"/>
      <c r="G61" s="1762"/>
      <c r="H61" s="1762"/>
      <c r="I61" s="1762"/>
      <c r="J61" s="1762"/>
      <c r="K61" s="1762"/>
      <c r="L61" s="1762"/>
      <c r="M61" s="1410"/>
      <c r="N61" s="1410"/>
      <c r="O61" s="832"/>
      <c r="P61" s="1788"/>
    </row>
    <row r="62" spans="1:19" ht="68.099999999999994" customHeight="1">
      <c r="A62" s="1410"/>
      <c r="B62" s="1410"/>
      <c r="C62" s="1410"/>
      <c r="D62" s="1410"/>
      <c r="E62" s="1696"/>
      <c r="F62" s="1696"/>
      <c r="G62" s="1762"/>
      <c r="H62" s="1762"/>
      <c r="I62" s="1762"/>
      <c r="J62" s="1762"/>
      <c r="K62" s="1762"/>
      <c r="L62" s="1762"/>
      <c r="M62" s="1410"/>
      <c r="N62" s="1410"/>
      <c r="O62" s="1410"/>
      <c r="P62" s="1762"/>
    </row>
    <row r="63" spans="1:19" ht="68.099999999999994" customHeight="1">
      <c r="A63" s="1410"/>
      <c r="B63" s="1410"/>
      <c r="C63" s="1410"/>
      <c r="D63" s="1410"/>
      <c r="E63" s="1696"/>
      <c r="F63" s="1696"/>
      <c r="G63" s="1762"/>
      <c r="H63" s="1762"/>
      <c r="I63" s="1762"/>
      <c r="J63" s="1762"/>
      <c r="K63" s="1762"/>
      <c r="L63" s="1762"/>
      <c r="M63" s="1410"/>
      <c r="N63" s="1410"/>
      <c r="O63" s="1410"/>
      <c r="P63" s="1762"/>
    </row>
    <row r="64" spans="1:19" ht="68.099999999999994" customHeight="1">
      <c r="A64" s="1410"/>
      <c r="B64" s="1410"/>
      <c r="C64" s="1410"/>
      <c r="D64" s="1410"/>
      <c r="E64" s="1696"/>
      <c r="F64" s="1696"/>
      <c r="G64" s="1762"/>
      <c r="H64" s="1762"/>
      <c r="I64" s="1762"/>
      <c r="J64" s="1762"/>
      <c r="K64" s="1762"/>
      <c r="L64" s="1762"/>
      <c r="M64" s="1410"/>
      <c r="N64" s="1410"/>
      <c r="O64" s="1410"/>
      <c r="P64" s="1762"/>
    </row>
    <row r="65" spans="1:16" ht="68.099999999999994" customHeight="1">
      <c r="A65" s="1410"/>
      <c r="B65" s="1410"/>
      <c r="C65" s="1410"/>
      <c r="D65" s="1410"/>
      <c r="E65" s="1696"/>
      <c r="F65" s="1696"/>
      <c r="G65" s="1762"/>
      <c r="H65" s="1762"/>
      <c r="I65" s="1762"/>
      <c r="J65" s="1762"/>
      <c r="K65" s="1762"/>
      <c r="L65" s="1762"/>
      <c r="M65" s="1410"/>
      <c r="N65" s="1410"/>
      <c r="O65" s="1410"/>
      <c r="P65" s="1762"/>
    </row>
    <row r="66" spans="1:16" ht="68.099999999999994" customHeight="1">
      <c r="A66" s="1410"/>
      <c r="B66" s="1410"/>
      <c r="C66" s="1410"/>
      <c r="D66" s="1410"/>
      <c r="E66" s="1696"/>
      <c r="F66" s="1696"/>
      <c r="G66" s="1762"/>
      <c r="H66" s="1762"/>
      <c r="I66" s="1762"/>
      <c r="J66" s="1762"/>
      <c r="K66" s="1762"/>
      <c r="L66" s="1762"/>
      <c r="M66" s="1410"/>
      <c r="N66" s="1410"/>
      <c r="O66" s="1410"/>
      <c r="P66" s="1762"/>
    </row>
    <row r="67" spans="1:16" ht="68.099999999999994" customHeight="1">
      <c r="A67" s="1410"/>
      <c r="B67" s="1410"/>
      <c r="C67" s="1410"/>
      <c r="D67" s="1410"/>
      <c r="E67" s="1696"/>
      <c r="F67" s="1696"/>
      <c r="G67" s="1762"/>
      <c r="H67" s="1762"/>
      <c r="I67" s="1762"/>
      <c r="J67" s="1762"/>
      <c r="K67" s="1762"/>
      <c r="L67" s="1762"/>
      <c r="M67" s="1410"/>
      <c r="N67" s="1410"/>
      <c r="O67" s="1410"/>
      <c r="P67" s="1762"/>
    </row>
    <row r="68" spans="1:16" ht="15.05" customHeight="1">
      <c r="A68" s="1410"/>
      <c r="B68" s="1410"/>
      <c r="C68" s="1410"/>
      <c r="D68" s="1410"/>
      <c r="E68" s="1696"/>
      <c r="F68" s="1696"/>
      <c r="G68" s="1762"/>
      <c r="H68" s="1762"/>
      <c r="I68" s="1762"/>
      <c r="J68" s="1762"/>
      <c r="K68" s="1762"/>
      <c r="L68" s="1762"/>
      <c r="M68" s="1410"/>
      <c r="N68" s="1410"/>
      <c r="O68" s="1410"/>
      <c r="P68" s="1762"/>
    </row>
    <row r="69" spans="1:16" ht="15.05" customHeight="1">
      <c r="A69" s="1410"/>
      <c r="B69" s="1410"/>
      <c r="C69" s="1410"/>
      <c r="D69" s="1410"/>
      <c r="E69" s="1696"/>
      <c r="F69" s="1696"/>
      <c r="G69" s="1762"/>
      <c r="H69" s="1762"/>
      <c r="I69" s="1762"/>
      <c r="J69" s="1762"/>
      <c r="K69" s="1762"/>
      <c r="L69" s="1762"/>
      <c r="M69" s="1410"/>
      <c r="N69" s="1410"/>
      <c r="O69" s="1410"/>
      <c r="P69" s="1762"/>
    </row>
    <row r="70" spans="1:16" ht="15.05" customHeight="1">
      <c r="A70" s="1410"/>
      <c r="B70" s="1410"/>
      <c r="C70" s="1410"/>
      <c r="D70" s="1410"/>
      <c r="E70" s="1696"/>
      <c r="F70" s="1696"/>
      <c r="G70" s="1762"/>
      <c r="H70" s="1762"/>
      <c r="I70" s="1762"/>
      <c r="J70" s="1762"/>
      <c r="K70" s="1762"/>
      <c r="L70" s="1762"/>
      <c r="M70" s="1410"/>
      <c r="N70" s="1410"/>
      <c r="O70" s="1410"/>
      <c r="P70" s="1762"/>
    </row>
    <row r="71" spans="1:16" ht="15.05" customHeight="1">
      <c r="A71" s="1410"/>
      <c r="B71" s="1410"/>
      <c r="C71" s="1410"/>
      <c r="D71" s="1410"/>
      <c r="E71" s="1696"/>
      <c r="F71" s="1696"/>
      <c r="G71" s="1762"/>
      <c r="H71" s="1762"/>
      <c r="I71" s="1762"/>
      <c r="J71" s="1762"/>
      <c r="K71" s="1762"/>
      <c r="L71" s="1762"/>
      <c r="M71" s="1410"/>
      <c r="N71" s="1410"/>
      <c r="O71" s="1410"/>
      <c r="P71" s="1762"/>
    </row>
    <row r="72" spans="1:16">
      <c r="O72" s="1410"/>
      <c r="P72" s="1762"/>
    </row>
    <row r="73" spans="1:16">
      <c r="O73" s="1410"/>
      <c r="P73" s="1762"/>
    </row>
  </sheetData>
  <mergeCells count="3">
    <mergeCell ref="A2:F2"/>
    <mergeCell ref="A3:F3"/>
    <mergeCell ref="A59:F59"/>
  </mergeCells>
  <printOptions horizontalCentered="1"/>
  <pageMargins left="0.59055118110236227" right="0.59055118110236227" top="0.59055118110236227" bottom="0.39370078740157483" header="0.31496062992125984" footer="0.31496062992125984"/>
  <pageSetup paperSize="9" orientation="landscape" r:id="rId1"/>
  <colBreaks count="1" manualBreakCount="1">
    <brk id="12" max="59"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Foglio64">
    <tabColor rgb="FF92D050"/>
  </sheetPr>
  <dimension ref="A1:E42"/>
  <sheetViews>
    <sheetView showGridLines="0" zoomScale="94" zoomScaleNormal="94" workbookViewId="0">
      <selection activeCell="E22" sqref="E22"/>
    </sheetView>
  </sheetViews>
  <sheetFormatPr defaultColWidth="9.44140625" defaultRowHeight="11.8"/>
  <cols>
    <col min="1" max="1" width="3.6640625" style="162" customWidth="1"/>
    <col min="2" max="2" width="70.6640625" style="162" customWidth="1"/>
    <col min="3" max="4" width="11" style="162" customWidth="1"/>
    <col min="5" max="5" width="15.6640625" style="162" customWidth="1"/>
    <col min="6" max="16384" width="9.44140625" style="162"/>
  </cols>
  <sheetData>
    <row r="1" spans="1:5" s="1016" customFormat="1" ht="11.95" customHeight="1">
      <c r="A1" s="990" t="str">
        <f ca="1">(MID(CELL("nomefile",R2),FIND("]",CELL("nomefile",R2),1)+1,20))</f>
        <v>Tavola 5.3.10</v>
      </c>
      <c r="B1" s="1026"/>
      <c r="C1" s="1026"/>
      <c r="D1" s="1026"/>
    </row>
    <row r="2" spans="1:5" ht="9.35" customHeight="1"/>
    <row r="3" spans="1:5" ht="16.55" customHeight="1">
      <c r="A3" s="2005" t="s">
        <v>1503</v>
      </c>
      <c r="B3" s="2005"/>
      <c r="C3" s="2005"/>
      <c r="D3" s="2005"/>
    </row>
    <row r="4" spans="1:5" ht="10" customHeight="1" thickBot="1">
      <c r="A4" s="2042" t="s">
        <v>379</v>
      </c>
      <c r="B4" s="2042"/>
      <c r="C4" s="2042"/>
      <c r="D4" s="2042"/>
    </row>
    <row r="5" spans="1:5" ht="15.05" customHeight="1">
      <c r="A5" s="2115"/>
      <c r="B5" s="2115"/>
      <c r="C5" s="1695">
        <v>2023</v>
      </c>
      <c r="D5" s="1409">
        <v>2024</v>
      </c>
    </row>
    <row r="6" spans="1:5" ht="15.05" customHeight="1">
      <c r="A6" s="387" t="s">
        <v>168</v>
      </c>
      <c r="B6" s="1436" t="s">
        <v>1504</v>
      </c>
      <c r="C6" s="1437">
        <v>83451.316055000003</v>
      </c>
      <c r="D6" s="1437">
        <v>91903.653906000007</v>
      </c>
      <c r="E6" s="1434"/>
    </row>
    <row r="7" spans="1:5" ht="15.05" customHeight="1">
      <c r="A7" s="18" t="s">
        <v>173</v>
      </c>
      <c r="B7" s="1438" t="s">
        <v>1505</v>
      </c>
      <c r="C7" s="1439">
        <v>73578.566571000003</v>
      </c>
      <c r="D7" s="1439">
        <v>78322.436478000003</v>
      </c>
      <c r="E7" s="229"/>
    </row>
    <row r="8" spans="1:5" ht="15.05" customHeight="1">
      <c r="A8" s="387" t="s">
        <v>174</v>
      </c>
      <c r="B8" s="1436" t="s">
        <v>1506</v>
      </c>
      <c r="C8" s="1437">
        <v>7677.6569840000002</v>
      </c>
      <c r="D8" s="1437">
        <v>5584.0243760000003</v>
      </c>
      <c r="E8" s="229"/>
    </row>
    <row r="9" spans="1:5" ht="15.05" customHeight="1">
      <c r="A9" s="18" t="s">
        <v>175</v>
      </c>
      <c r="B9" s="1438" t="s">
        <v>1507</v>
      </c>
      <c r="C9" s="1439">
        <v>6311.8045110000003</v>
      </c>
      <c r="D9" s="1439">
        <v>7175.1697450000001</v>
      </c>
      <c r="E9" s="455"/>
    </row>
    <row r="10" spans="1:5" ht="15.05" customHeight="1">
      <c r="A10" s="94" t="s">
        <v>178</v>
      </c>
      <c r="B10" s="1440" t="s">
        <v>1508</v>
      </c>
      <c r="C10" s="1441">
        <v>11238.601956</v>
      </c>
      <c r="D10" s="1441">
        <v>11990.072061999999</v>
      </c>
      <c r="E10" s="456"/>
    </row>
    <row r="11" spans="1:5" ht="15.05" customHeight="1">
      <c r="A11" s="18" t="s">
        <v>179</v>
      </c>
      <c r="B11" s="1442" t="s">
        <v>1510</v>
      </c>
      <c r="C11" s="1439">
        <v>25535.213455000001</v>
      </c>
      <c r="D11" s="1439">
        <v>30958.571624</v>
      </c>
      <c r="E11" s="457"/>
    </row>
    <row r="12" spans="1:5" ht="15.05" customHeight="1">
      <c r="A12" s="387" t="s">
        <v>180</v>
      </c>
      <c r="B12" s="1436" t="s">
        <v>1511</v>
      </c>
      <c r="C12" s="1437">
        <v>975.63811099999998</v>
      </c>
      <c r="D12" s="1437">
        <v>676.14189899999997</v>
      </c>
      <c r="E12" s="1434"/>
    </row>
    <row r="13" spans="1:5" ht="15.05" customHeight="1">
      <c r="A13" s="18" t="s">
        <v>186</v>
      </c>
      <c r="B13" s="1442" t="s">
        <v>1512</v>
      </c>
      <c r="C13" s="1439">
        <v>15557.271565999999</v>
      </c>
      <c r="D13" s="1439">
        <v>17961.326934000001</v>
      </c>
      <c r="E13" s="229"/>
    </row>
    <row r="14" spans="1:5" ht="15.05" customHeight="1">
      <c r="A14" s="387"/>
      <c r="B14" s="1436" t="s">
        <v>1466</v>
      </c>
      <c r="C14" s="1437">
        <v>17335.585406999999</v>
      </c>
      <c r="D14" s="1437">
        <v>19031.558483000001</v>
      </c>
      <c r="E14" s="229"/>
    </row>
    <row r="15" spans="1:5" ht="15.05" customHeight="1">
      <c r="A15" s="18"/>
      <c r="B15" s="1438" t="s">
        <v>1467</v>
      </c>
      <c r="C15" s="1439">
        <v>1697.9466769999999</v>
      </c>
      <c r="D15" s="1439">
        <v>2136.920713</v>
      </c>
      <c r="E15" s="229"/>
    </row>
    <row r="16" spans="1:5" ht="15.05" customHeight="1">
      <c r="A16" s="387"/>
      <c r="B16" s="1436" t="s">
        <v>1468</v>
      </c>
      <c r="C16" s="1437">
        <v>2605.503162</v>
      </c>
      <c r="D16" s="1437">
        <v>2872.737928</v>
      </c>
      <c r="E16" s="229"/>
    </row>
    <row r="17" spans="1:5" ht="15.05" customHeight="1">
      <c r="A17" s="18"/>
      <c r="B17" s="1438" t="s">
        <v>1469</v>
      </c>
      <c r="C17" s="1439">
        <v>-880.21643099999994</v>
      </c>
      <c r="D17" s="1439">
        <v>-1065.0736919999999</v>
      </c>
      <c r="E17" s="455"/>
    </row>
    <row r="18" spans="1:5" ht="15.05" customHeight="1">
      <c r="A18" s="387"/>
      <c r="B18" s="1436" t="s">
        <v>1470</v>
      </c>
      <c r="C18" s="1437">
        <v>-1805.6538969999999</v>
      </c>
      <c r="D18" s="1437">
        <v>-740.97507299999995</v>
      </c>
      <c r="E18" s="458"/>
    </row>
    <row r="19" spans="1:5" ht="15.05" customHeight="1">
      <c r="A19" s="18"/>
      <c r="B19" s="1438" t="s">
        <v>1471</v>
      </c>
      <c r="C19" s="1439">
        <v>-92.183077999999995</v>
      </c>
      <c r="D19" s="1439">
        <v>-44.154783000000002</v>
      </c>
      <c r="E19" s="1434"/>
    </row>
    <row r="20" spans="1:5" ht="15.05" customHeight="1">
      <c r="A20" s="94" t="s">
        <v>187</v>
      </c>
      <c r="B20" s="1440" t="s">
        <v>1509</v>
      </c>
      <c r="C20" s="1441">
        <v>42068.123129</v>
      </c>
      <c r="D20" s="1441">
        <v>49596.040458000003</v>
      </c>
      <c r="E20" s="229"/>
    </row>
    <row r="21" spans="1:5" ht="15.05" customHeight="1">
      <c r="A21" s="18" t="s">
        <v>188</v>
      </c>
      <c r="B21" s="1442" t="s">
        <v>1513</v>
      </c>
      <c r="C21" s="1439">
        <v>-38375.456000999999</v>
      </c>
      <c r="D21" s="1439">
        <v>-46264.150645000002</v>
      </c>
      <c r="E21" s="457"/>
    </row>
    <row r="22" spans="1:5" ht="15.05" customHeight="1">
      <c r="A22" s="387" t="s">
        <v>206</v>
      </c>
      <c r="B22" s="1436" t="s">
        <v>1514</v>
      </c>
      <c r="C22" s="1437">
        <v>8.696332</v>
      </c>
      <c r="D22" s="1437">
        <v>184.479446</v>
      </c>
      <c r="E22" s="455"/>
    </row>
    <row r="23" spans="1:5" ht="11.8" customHeight="1">
      <c r="A23" s="1124" t="s">
        <v>207</v>
      </c>
      <c r="B23" s="1443" t="s">
        <v>1523</v>
      </c>
      <c r="C23" s="1778">
        <v>3701.3634590000001</v>
      </c>
      <c r="D23" s="1778">
        <v>3516.3692620000002</v>
      </c>
      <c r="E23" s="228"/>
    </row>
    <row r="24" spans="1:5" ht="15.05" customHeight="1">
      <c r="A24" s="227" t="s">
        <v>208</v>
      </c>
      <c r="B24" s="1445" t="s">
        <v>1524</v>
      </c>
      <c r="C24" s="1445">
        <v>3613.1033550000002</v>
      </c>
      <c r="D24" s="1446">
        <v>4676.2381949999999</v>
      </c>
      <c r="E24" s="1434"/>
    </row>
    <row r="25" spans="1:5" ht="15.05" customHeight="1">
      <c r="A25" s="456" t="s">
        <v>214</v>
      </c>
      <c r="B25" s="1447" t="s">
        <v>1525</v>
      </c>
      <c r="C25" s="1447">
        <v>2818.8426530000002</v>
      </c>
      <c r="D25" s="1448">
        <v>3710.9982709999999</v>
      </c>
      <c r="E25" s="229"/>
    </row>
    <row r="26" spans="1:5" ht="15.05" customHeight="1">
      <c r="A26" s="227"/>
      <c r="B26" s="1445" t="s">
        <v>1472</v>
      </c>
      <c r="C26" s="1445">
        <v>328.73001799999997</v>
      </c>
      <c r="D26" s="1446">
        <v>312.93400700000001</v>
      </c>
      <c r="E26" s="229"/>
    </row>
    <row r="27" spans="1:5" ht="15.05" customHeight="1">
      <c r="A27" s="4"/>
      <c r="B27" s="1442" t="s">
        <v>1473</v>
      </c>
      <c r="C27" s="1439">
        <v>2490.1126370000002</v>
      </c>
      <c r="D27" s="1439">
        <v>3398.0642640000001</v>
      </c>
      <c r="E27" s="229"/>
    </row>
    <row r="28" spans="1:5" ht="15.05" customHeight="1">
      <c r="A28" s="227">
        <v>15</v>
      </c>
      <c r="B28" s="1445" t="s">
        <v>1526</v>
      </c>
      <c r="C28" s="1445">
        <v>-396.10007400000001</v>
      </c>
      <c r="D28" s="1446">
        <v>-279.60338300000001</v>
      </c>
      <c r="E28" s="229"/>
    </row>
    <row r="29" spans="1:5" ht="15.05" customHeight="1">
      <c r="A29" s="456">
        <v>16</v>
      </c>
      <c r="B29" s="1447" t="s">
        <v>1522</v>
      </c>
      <c r="C29" s="1447">
        <v>-553.01825099999996</v>
      </c>
      <c r="D29" s="1448">
        <v>-835.030216</v>
      </c>
      <c r="E29" s="1434"/>
    </row>
    <row r="30" spans="1:5" ht="15.05" customHeight="1">
      <c r="A30" s="227">
        <v>17</v>
      </c>
      <c r="B30" s="1445" t="s">
        <v>1521</v>
      </c>
      <c r="C30" s="1445">
        <v>-464.93280499999997</v>
      </c>
      <c r="D30" s="1446">
        <v>-627.07525299999998</v>
      </c>
      <c r="E30" s="229"/>
    </row>
    <row r="31" spans="1:5" ht="15.05" customHeight="1">
      <c r="A31" s="456"/>
      <c r="B31" s="1447" t="s">
        <v>1474</v>
      </c>
      <c r="C31" s="1447">
        <v>-44.822996000000003</v>
      </c>
      <c r="D31" s="1448">
        <v>-46.879100999999999</v>
      </c>
      <c r="E31" s="229"/>
    </row>
    <row r="32" spans="1:5" ht="15.05" customHeight="1">
      <c r="A32" s="227">
        <v>18</v>
      </c>
      <c r="B32" s="1445" t="s">
        <v>1520</v>
      </c>
      <c r="C32" s="1445">
        <v>-2165.6440280000002</v>
      </c>
      <c r="D32" s="1446">
        <v>-1842.2586269999999</v>
      </c>
      <c r="E32" s="229"/>
    </row>
    <row r="33" spans="1:5" ht="15.05" customHeight="1">
      <c r="A33" s="1124">
        <v>19</v>
      </c>
      <c r="B33" s="1443" t="s">
        <v>1519</v>
      </c>
      <c r="C33" s="1444">
        <v>12154.530962000001</v>
      </c>
      <c r="D33" s="1444">
        <v>12887.713766000001</v>
      </c>
      <c r="E33" s="99"/>
    </row>
    <row r="34" spans="1:5">
      <c r="A34" s="1454">
        <v>20</v>
      </c>
      <c r="B34" s="1453" t="s">
        <v>1518</v>
      </c>
      <c r="C34" s="1453">
        <v>3191.5119960000002</v>
      </c>
      <c r="D34" s="1789">
        <v>3386.902223</v>
      </c>
      <c r="E34" s="1434"/>
    </row>
    <row r="35" spans="1:5">
      <c r="A35" s="1454">
        <v>21</v>
      </c>
      <c r="B35" s="1453" t="s">
        <v>1517</v>
      </c>
      <c r="C35" s="1453">
        <v>8963.0189659999996</v>
      </c>
      <c r="D35" s="1789">
        <v>9500.8115440000001</v>
      </c>
      <c r="E35" s="1434"/>
    </row>
    <row r="36" spans="1:5">
      <c r="A36" s="1790">
        <v>22</v>
      </c>
      <c r="B36" s="1791" t="s">
        <v>1516</v>
      </c>
      <c r="C36" s="1791">
        <v>81.781299000000004</v>
      </c>
      <c r="D36" s="1792">
        <v>0.19234699999999999</v>
      </c>
      <c r="E36" s="229"/>
    </row>
    <row r="37" spans="1:5">
      <c r="A37" s="1454">
        <v>23</v>
      </c>
      <c r="B37" s="1453" t="s">
        <v>1515</v>
      </c>
      <c r="C37" s="1453">
        <v>9044.8002629999992</v>
      </c>
      <c r="D37" s="1789">
        <v>9501.0038910000003</v>
      </c>
      <c r="E37" s="1434"/>
    </row>
    <row r="38" spans="1:5">
      <c r="A38" s="456"/>
      <c r="B38" s="1447" t="s">
        <v>1475</v>
      </c>
      <c r="C38" s="1447">
        <v>8243.7043630000007</v>
      </c>
      <c r="D38" s="1448">
        <v>8818.1694430000007</v>
      </c>
      <c r="E38" s="229"/>
    </row>
    <row r="39" spans="1:5">
      <c r="A39" s="1449"/>
      <c r="B39" s="1450" t="s">
        <v>1476</v>
      </c>
      <c r="C39" s="1450">
        <v>801.09588900000006</v>
      </c>
      <c r="D39" s="1451">
        <v>682.83440800000005</v>
      </c>
      <c r="E39" s="1434"/>
    </row>
    <row r="40" spans="1:5" ht="12.45">
      <c r="A40" s="1793" t="s">
        <v>1763</v>
      </c>
      <c r="B40" s="1452"/>
      <c r="C40" s="1452"/>
      <c r="D40" s="456"/>
      <c r="E40" s="1434"/>
    </row>
    <row r="41" spans="1:5" s="1411" customFormat="1" ht="91.65" customHeight="1">
      <c r="A41" s="1989" t="s">
        <v>1541</v>
      </c>
      <c r="B41" s="1989"/>
      <c r="C41" s="1989"/>
      <c r="D41" s="1989"/>
      <c r="E41" s="1435"/>
    </row>
    <row r="42" spans="1:5">
      <c r="E42" s="1434"/>
    </row>
  </sheetData>
  <mergeCells count="4">
    <mergeCell ref="A5:B5"/>
    <mergeCell ref="A3:D3"/>
    <mergeCell ref="A41:D41"/>
    <mergeCell ref="A4:D4"/>
  </mergeCells>
  <printOptions horizontalCentered="1"/>
  <pageMargins left="0.59055118110236227" right="0.59055118110236227" top="0.59055118110236227" bottom="0.39370078740157483" header="0.31496062992125984" footer="0.31496062992125984"/>
  <pageSetup paperSize="9" scale="80"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Foglio65">
    <tabColor rgb="FF92D050"/>
  </sheetPr>
  <dimension ref="A1:L33"/>
  <sheetViews>
    <sheetView showGridLines="0" zoomScaleNormal="100" workbookViewId="0">
      <selection activeCell="E22" sqref="E22"/>
    </sheetView>
  </sheetViews>
  <sheetFormatPr defaultColWidth="9.44140625" defaultRowHeight="11.8"/>
  <cols>
    <col min="1" max="1" width="4.6640625" style="162" customWidth="1"/>
    <col min="2" max="2" width="75.6640625" style="162" customWidth="1"/>
    <col min="3" max="4" width="11" style="162" customWidth="1"/>
    <col min="5" max="5" width="0" style="162" hidden="1" customWidth="1"/>
    <col min="6" max="6" width="12.44140625" style="162" hidden="1" customWidth="1"/>
    <col min="7" max="7" width="14.33203125" style="162" hidden="1" customWidth="1"/>
    <col min="8" max="8" width="18.77734375" style="162" hidden="1" customWidth="1"/>
    <col min="9" max="9" width="75.6640625" style="162" hidden="1" customWidth="1"/>
    <col min="10" max="10" width="12.88671875" style="162" hidden="1" customWidth="1"/>
    <col min="11" max="12" width="0" style="162" hidden="1" customWidth="1"/>
    <col min="13" max="16384" width="9.44140625" style="162"/>
  </cols>
  <sheetData>
    <row r="1" spans="1:12" s="1016" customFormat="1">
      <c r="A1" s="997" t="str">
        <f ca="1">(MID(CELL("nomefile",I2),FIND("]",CELL("nomefile",I2),1)+1,20))</f>
        <v>Tavola 5.3.11</v>
      </c>
      <c r="B1" s="1026"/>
      <c r="C1" s="1026"/>
      <c r="D1" s="1026"/>
    </row>
    <row r="3" spans="1:12">
      <c r="A3" s="2005" t="s">
        <v>1548</v>
      </c>
      <c r="B3" s="2005"/>
      <c r="C3" s="2005"/>
      <c r="D3" s="2005"/>
    </row>
    <row r="4" spans="1:12" ht="12.45" thickBot="1">
      <c r="A4" s="2042" t="s">
        <v>379</v>
      </c>
      <c r="B4" s="2042"/>
      <c r="C4" s="2042"/>
      <c r="D4" s="2042"/>
    </row>
    <row r="5" spans="1:12" ht="12.45">
      <c r="A5" s="2115"/>
      <c r="B5" s="2115"/>
      <c r="C5" s="1695">
        <v>2023</v>
      </c>
      <c r="D5" s="1409">
        <v>2024</v>
      </c>
      <c r="H5" s="1560" t="s">
        <v>1586</v>
      </c>
      <c r="I5" s="1560" t="s">
        <v>1587</v>
      </c>
      <c r="J5" s="1561" t="s">
        <v>240</v>
      </c>
    </row>
    <row r="6" spans="1:12" ht="15.05" customHeight="1">
      <c r="A6" s="94">
        <v>1</v>
      </c>
      <c r="B6" s="1453" t="s">
        <v>1527</v>
      </c>
      <c r="C6" s="1779">
        <v>9044.8002510000006</v>
      </c>
      <c r="D6" s="1454">
        <v>9501.0038490000006</v>
      </c>
      <c r="E6" s="1455">
        <v>1</v>
      </c>
      <c r="F6" s="1250">
        <v>2270235461.1299996</v>
      </c>
      <c r="G6" s="1434"/>
      <c r="H6" s="1558" t="s">
        <v>1588</v>
      </c>
      <c r="I6" s="1558" t="s">
        <v>1639</v>
      </c>
      <c r="J6" s="1573">
        <v>9501003849</v>
      </c>
      <c r="L6" s="227">
        <f>J6/1000000</f>
        <v>9501.0038490000006</v>
      </c>
    </row>
    <row r="7" spans="1:12" ht="15.05" customHeight="1">
      <c r="A7" s="119">
        <v>2</v>
      </c>
      <c r="B7" s="1456" t="s">
        <v>1528</v>
      </c>
      <c r="C7" s="96">
        <v>15.854061</v>
      </c>
      <c r="D7" s="96">
        <v>395.78153200000003</v>
      </c>
      <c r="E7" s="1455">
        <v>2</v>
      </c>
      <c r="F7" s="1250">
        <v>2313116521.46</v>
      </c>
      <c r="G7" s="229"/>
      <c r="H7" s="1559" t="s">
        <v>1590</v>
      </c>
      <c r="I7" s="1559" t="s">
        <v>1640</v>
      </c>
      <c r="J7" s="1574">
        <v>395781532</v>
      </c>
      <c r="L7" s="227">
        <f t="shared" ref="L7:L30" si="0">J7/1000000</f>
        <v>395.78153200000003</v>
      </c>
    </row>
    <row r="8" spans="1:12" ht="15.05" customHeight="1">
      <c r="A8" s="93"/>
      <c r="B8" s="1457" t="s">
        <v>1477</v>
      </c>
      <c r="C8" s="1372">
        <v>6.7158280000000001</v>
      </c>
      <c r="D8" s="1372">
        <v>13.157139000000001</v>
      </c>
      <c r="E8" s="1455">
        <v>3</v>
      </c>
      <c r="F8" s="1250">
        <v>42881060.329999998</v>
      </c>
      <c r="G8" s="229"/>
      <c r="H8" s="1558" t="s">
        <v>1641</v>
      </c>
      <c r="I8" s="1558" t="s">
        <v>1642</v>
      </c>
      <c r="J8" s="1573">
        <v>13157139</v>
      </c>
      <c r="L8" s="227">
        <f t="shared" si="0"/>
        <v>13.157139000000001</v>
      </c>
    </row>
    <row r="9" spans="1:12" ht="15.05" customHeight="1">
      <c r="A9" s="119"/>
      <c r="B9" s="1442" t="s">
        <v>1478</v>
      </c>
      <c r="C9" s="1371">
        <v>-0.08</v>
      </c>
      <c r="D9" s="1371">
        <v>0</v>
      </c>
      <c r="E9" s="1455">
        <v>4</v>
      </c>
      <c r="F9" s="1250">
        <v>134775323.90000001</v>
      </c>
      <c r="G9" s="825"/>
      <c r="H9" s="1575"/>
      <c r="I9" s="1575"/>
      <c r="J9" s="1576"/>
      <c r="L9" s="227">
        <f t="shared" si="0"/>
        <v>0</v>
      </c>
    </row>
    <row r="10" spans="1:12" ht="15.05" customHeight="1">
      <c r="A10" s="106"/>
      <c r="B10" s="1457" t="s">
        <v>1479</v>
      </c>
      <c r="C10" s="1372">
        <v>0.52233300000000005</v>
      </c>
      <c r="D10" s="1372">
        <v>-9.8720000000000006E-3</v>
      </c>
      <c r="E10" s="1455">
        <v>5</v>
      </c>
      <c r="F10" s="1250">
        <v>2043021691.02</v>
      </c>
      <c r="G10" s="456"/>
      <c r="H10" s="1559" t="s">
        <v>1643</v>
      </c>
      <c r="I10" s="1559" t="s">
        <v>1644</v>
      </c>
      <c r="J10" s="1574">
        <v>-9872</v>
      </c>
      <c r="L10" s="227">
        <f t="shared" si="0"/>
        <v>-9.8720000000000006E-3</v>
      </c>
    </row>
    <row r="11" spans="1:12" ht="15.05" customHeight="1">
      <c r="A11" s="119"/>
      <c r="B11" s="1442" t="s">
        <v>1480</v>
      </c>
      <c r="C11" s="1371">
        <v>-36.782798</v>
      </c>
      <c r="D11" s="1371">
        <v>-32.450313999999999</v>
      </c>
      <c r="E11" s="1455">
        <v>37</v>
      </c>
      <c r="F11" s="1250">
        <v>0</v>
      </c>
      <c r="G11" s="825"/>
      <c r="H11" s="1558" t="s">
        <v>1645</v>
      </c>
      <c r="I11" s="1558" t="s">
        <v>1646</v>
      </c>
      <c r="J11" s="1573">
        <v>-32450314</v>
      </c>
      <c r="L11" s="227">
        <f t="shared" si="0"/>
        <v>-32.450313999999999</v>
      </c>
    </row>
    <row r="12" spans="1:12" ht="21.95" customHeight="1">
      <c r="A12" s="93"/>
      <c r="B12" s="1458" t="s">
        <v>1481</v>
      </c>
      <c r="C12" s="1459">
        <v>1.6417999999999999E-2</v>
      </c>
      <c r="D12" s="1459">
        <v>0.94090799999999997</v>
      </c>
      <c r="E12" s="1455">
        <v>6</v>
      </c>
      <c r="F12" s="1250">
        <v>4771988.0599999996</v>
      </c>
      <c r="G12" s="229"/>
      <c r="H12" s="1559" t="s">
        <v>1647</v>
      </c>
      <c r="I12" s="1559" t="s">
        <v>1648</v>
      </c>
      <c r="J12" s="1574">
        <v>940908</v>
      </c>
      <c r="L12" s="227">
        <f t="shared" si="0"/>
        <v>0.94090799999999997</v>
      </c>
    </row>
    <row r="13" spans="1:12" ht="15.05" customHeight="1">
      <c r="A13" s="119"/>
      <c r="B13" s="1442" t="s">
        <v>1482</v>
      </c>
      <c r="C13" s="99">
        <v>-166.53945300000001</v>
      </c>
      <c r="D13" s="99">
        <v>51.110480000000003</v>
      </c>
      <c r="E13" s="1455">
        <v>7</v>
      </c>
      <c r="F13" s="1250">
        <v>47875131.080000006</v>
      </c>
      <c r="G13" s="1434"/>
      <c r="H13" s="1558" t="s">
        <v>1649</v>
      </c>
      <c r="I13" s="1558" t="s">
        <v>1650</v>
      </c>
      <c r="J13" s="1573">
        <v>51110480</v>
      </c>
      <c r="L13" s="227">
        <f t="shared" si="0"/>
        <v>51.110480000000003</v>
      </c>
    </row>
    <row r="14" spans="1:12" ht="15.05" customHeight="1">
      <c r="A14" s="106"/>
      <c r="B14" s="1436" t="s">
        <v>1483</v>
      </c>
      <c r="C14" s="387">
        <v>212.74630300000001</v>
      </c>
      <c r="D14" s="387">
        <v>363.51232700000003</v>
      </c>
      <c r="E14" s="1455">
        <v>8</v>
      </c>
      <c r="F14" s="1250">
        <v>38089271.390000001</v>
      </c>
      <c r="G14" s="229"/>
      <c r="H14" s="1559" t="s">
        <v>1651</v>
      </c>
      <c r="I14" s="1559" t="s">
        <v>1652</v>
      </c>
      <c r="J14" s="1574">
        <v>363512327</v>
      </c>
      <c r="L14" s="227">
        <f t="shared" si="0"/>
        <v>363.51232700000003</v>
      </c>
    </row>
    <row r="15" spans="1:12" ht="21.95" customHeight="1">
      <c r="A15" s="119"/>
      <c r="B15" s="1442" t="s">
        <v>1484</v>
      </c>
      <c r="C15" s="1371">
        <v>-0.74456999999999995</v>
      </c>
      <c r="D15" s="1371">
        <v>0</v>
      </c>
      <c r="E15" s="1455">
        <v>9</v>
      </c>
      <c r="F15" s="1250">
        <v>7276421.4900000002</v>
      </c>
      <c r="G15" s="229"/>
      <c r="H15" s="1575"/>
      <c r="I15" s="1575"/>
      <c r="J15" s="1576"/>
      <c r="L15" s="227">
        <f t="shared" si="0"/>
        <v>0</v>
      </c>
    </row>
    <row r="16" spans="1:12" ht="15.05" customHeight="1">
      <c r="A16" s="106"/>
      <c r="B16" s="1436" t="s">
        <v>1485</v>
      </c>
      <c r="C16" s="387">
        <v>0</v>
      </c>
      <c r="D16" s="387">
        <v>-0.47913699999999998</v>
      </c>
      <c r="E16" s="1455">
        <v>10</v>
      </c>
      <c r="F16" s="1250">
        <v>500300.69</v>
      </c>
      <c r="G16" s="229"/>
      <c r="H16" s="1558" t="s">
        <v>1653</v>
      </c>
      <c r="I16" s="1558" t="s">
        <v>1654</v>
      </c>
      <c r="J16" s="1573">
        <v>-479137</v>
      </c>
      <c r="L16" s="227">
        <f t="shared" si="0"/>
        <v>-0.47913699999999998</v>
      </c>
    </row>
    <row r="17" spans="1:12" ht="15.05" customHeight="1">
      <c r="A17" s="119">
        <v>3</v>
      </c>
      <c r="B17" s="1456" t="s">
        <v>1529</v>
      </c>
      <c r="C17" s="96">
        <v>1141.519366</v>
      </c>
      <c r="D17" s="96">
        <v>-297.13256899999999</v>
      </c>
      <c r="E17" s="1455">
        <v>11</v>
      </c>
      <c r="F17" s="1250">
        <v>2009137.51</v>
      </c>
      <c r="G17" s="229"/>
      <c r="H17" s="1559" t="s">
        <v>1591</v>
      </c>
      <c r="I17" s="1559" t="s">
        <v>1655</v>
      </c>
      <c r="J17" s="1574">
        <v>-297132569</v>
      </c>
      <c r="L17" s="227">
        <f t="shared" si="0"/>
        <v>-297.13256899999999</v>
      </c>
    </row>
    <row r="18" spans="1:12" ht="15.05" customHeight="1">
      <c r="A18" s="106"/>
      <c r="B18" s="1436" t="s">
        <v>1486</v>
      </c>
      <c r="C18" s="387">
        <v>-294.048385</v>
      </c>
      <c r="D18" s="387">
        <v>59.103577999999999</v>
      </c>
      <c r="E18" s="1455">
        <v>12</v>
      </c>
      <c r="F18" s="1250">
        <v>246288368.44999999</v>
      </c>
      <c r="G18" s="229"/>
      <c r="H18" s="1558" t="s">
        <v>1592</v>
      </c>
      <c r="I18" s="1558" t="s">
        <v>1656</v>
      </c>
      <c r="J18" s="1573">
        <v>59103578</v>
      </c>
      <c r="L18" s="227">
        <f t="shared" si="0"/>
        <v>59.103577999999999</v>
      </c>
    </row>
    <row r="19" spans="1:12" ht="21.95" customHeight="1">
      <c r="A19" s="119"/>
      <c r="B19" s="1442" t="s">
        <v>1487</v>
      </c>
      <c r="C19" s="99">
        <v>21740.429442000001</v>
      </c>
      <c r="D19" s="99">
        <v>5797.7727519999999</v>
      </c>
      <c r="E19" s="1455">
        <v>13</v>
      </c>
      <c r="F19" s="1250">
        <v>4746967963.6400003</v>
      </c>
      <c r="G19" s="1434"/>
      <c r="H19" s="1559" t="s">
        <v>1593</v>
      </c>
      <c r="I19" s="1564" t="s">
        <v>1657</v>
      </c>
      <c r="J19" s="1574">
        <v>5797772752</v>
      </c>
      <c r="L19" s="227">
        <f t="shared" si="0"/>
        <v>5797.7727519999999</v>
      </c>
    </row>
    <row r="20" spans="1:12" ht="15.05" customHeight="1">
      <c r="A20" s="106"/>
      <c r="B20" s="1436" t="s">
        <v>1488</v>
      </c>
      <c r="C20" s="387">
        <v>393.153661</v>
      </c>
      <c r="D20" s="387">
        <v>427.99251900000002</v>
      </c>
      <c r="E20" s="1455">
        <v>14</v>
      </c>
      <c r="F20" s="1250">
        <v>4279798537.3300004</v>
      </c>
      <c r="G20" s="1434"/>
      <c r="H20" s="1558" t="s">
        <v>1658</v>
      </c>
      <c r="I20" s="1558" t="s">
        <v>1659</v>
      </c>
      <c r="J20" s="1573">
        <v>427992519</v>
      </c>
      <c r="L20" s="227">
        <f t="shared" si="0"/>
        <v>427.99251900000002</v>
      </c>
    </row>
    <row r="21" spans="1:12" ht="15.05" customHeight="1">
      <c r="A21" s="119"/>
      <c r="B21" s="1442" t="s">
        <v>1489</v>
      </c>
      <c r="C21" s="99">
        <v>-29.709440000000001</v>
      </c>
      <c r="D21" s="99">
        <v>-5.1947369999999999</v>
      </c>
      <c r="E21" s="1455">
        <v>15</v>
      </c>
      <c r="F21" s="1250">
        <v>4315249122.5500002</v>
      </c>
      <c r="G21" s="229"/>
      <c r="H21" s="1559" t="s">
        <v>1660</v>
      </c>
      <c r="I21" s="1559" t="s">
        <v>1661</v>
      </c>
      <c r="J21" s="1574">
        <v>-5194737</v>
      </c>
      <c r="L21" s="227">
        <f t="shared" si="0"/>
        <v>-5.1947369999999999</v>
      </c>
    </row>
    <row r="22" spans="1:12" ht="15.05" customHeight="1">
      <c r="A22" s="106"/>
      <c r="B22" s="1436" t="s">
        <v>1490</v>
      </c>
      <c r="C22" s="387">
        <v>21.626988999999998</v>
      </c>
      <c r="D22" s="387">
        <v>54.854771999999997</v>
      </c>
      <c r="E22" s="1455">
        <v>16</v>
      </c>
      <c r="F22" s="1250">
        <v>35450585.219999999</v>
      </c>
      <c r="G22" s="229"/>
      <c r="H22" s="1558" t="s">
        <v>1662</v>
      </c>
      <c r="I22" s="1558" t="s">
        <v>1663</v>
      </c>
      <c r="J22" s="1573">
        <v>54854772</v>
      </c>
      <c r="L22" s="227">
        <f t="shared" si="0"/>
        <v>54.854771999999997</v>
      </c>
    </row>
    <row r="23" spans="1:12" ht="15.05" customHeight="1">
      <c r="A23" s="119"/>
      <c r="B23" s="1442" t="s">
        <v>1491</v>
      </c>
      <c r="C23" s="99">
        <v>-21008.078758</v>
      </c>
      <c r="D23" s="99">
        <v>-6759.1476810000004</v>
      </c>
      <c r="E23" s="1455">
        <v>17</v>
      </c>
      <c r="F23" s="1250">
        <v>66948731.409999996</v>
      </c>
      <c r="G23" s="825"/>
      <c r="H23" s="1559" t="s">
        <v>1664</v>
      </c>
      <c r="I23" s="1559" t="s">
        <v>1665</v>
      </c>
      <c r="J23" s="1574">
        <v>-6759147681</v>
      </c>
      <c r="L23" s="227">
        <f t="shared" si="0"/>
        <v>-6759.1476810000004</v>
      </c>
    </row>
    <row r="24" spans="1:12" ht="15.05" customHeight="1">
      <c r="A24" s="106"/>
      <c r="B24" s="1436" t="s">
        <v>1492</v>
      </c>
      <c r="C24" s="387">
        <v>175.67124799999999</v>
      </c>
      <c r="D24" s="387">
        <v>102.75679599999999</v>
      </c>
      <c r="E24" s="1455">
        <v>18</v>
      </c>
      <c r="F24" s="1250">
        <v>14706350.449999999</v>
      </c>
      <c r="G24" s="825"/>
      <c r="H24" s="1558" t="s">
        <v>1666</v>
      </c>
      <c r="I24" s="1558" t="s">
        <v>1667</v>
      </c>
      <c r="J24" s="1573">
        <v>102756796</v>
      </c>
      <c r="L24" s="227">
        <f t="shared" si="0"/>
        <v>102.75679599999999</v>
      </c>
    </row>
    <row r="25" spans="1:12" ht="21.95" customHeight="1">
      <c r="A25" s="119"/>
      <c r="B25" s="1442" t="s">
        <v>1493</v>
      </c>
      <c r="C25" s="99">
        <v>142.90684200000001</v>
      </c>
      <c r="D25" s="99">
        <v>9.8621750000000006</v>
      </c>
      <c r="E25" s="1455">
        <v>19</v>
      </c>
      <c r="F25" s="1250">
        <v>24349286.369999997</v>
      </c>
      <c r="G25" s="229"/>
      <c r="H25" s="1559" t="s">
        <v>1668</v>
      </c>
      <c r="I25" s="1559" t="s">
        <v>1669</v>
      </c>
      <c r="J25" s="1574">
        <v>9862175</v>
      </c>
      <c r="L25" s="227">
        <f t="shared" si="0"/>
        <v>9.8621750000000006</v>
      </c>
    </row>
    <row r="26" spans="1:12" ht="15.05" customHeight="1">
      <c r="A26" s="106"/>
      <c r="B26" s="1436" t="s">
        <v>1494</v>
      </c>
      <c r="C26" s="387">
        <v>-0.43223200000000001</v>
      </c>
      <c r="D26" s="387">
        <v>14.867253</v>
      </c>
      <c r="E26" s="1455">
        <v>20</v>
      </c>
      <c r="F26" s="1250">
        <v>3741355.37</v>
      </c>
      <c r="G26" s="229"/>
      <c r="H26" s="1558" t="s">
        <v>1670</v>
      </c>
      <c r="I26" s="1558" t="s">
        <v>1671</v>
      </c>
      <c r="J26" s="1573">
        <v>14867253</v>
      </c>
      <c r="L26" s="227">
        <f t="shared" si="0"/>
        <v>14.867253</v>
      </c>
    </row>
    <row r="27" spans="1:12" ht="15.05" customHeight="1">
      <c r="A27" s="119">
        <v>4</v>
      </c>
      <c r="B27" s="1456" t="s">
        <v>1530</v>
      </c>
      <c r="C27" s="96">
        <v>1157.3734280000001</v>
      </c>
      <c r="D27" s="96">
        <v>98.648960000000002</v>
      </c>
      <c r="E27" s="1455">
        <v>21</v>
      </c>
      <c r="F27" s="1250">
        <v>1635449.49</v>
      </c>
      <c r="G27" s="229"/>
      <c r="H27" s="1559" t="s">
        <v>1594</v>
      </c>
      <c r="I27" s="1559" t="s">
        <v>1672</v>
      </c>
      <c r="J27" s="1574">
        <v>98648960</v>
      </c>
      <c r="L27" s="227">
        <f t="shared" si="0"/>
        <v>98.648960000000002</v>
      </c>
    </row>
    <row r="28" spans="1:12" ht="15.05" customHeight="1">
      <c r="A28" s="94">
        <v>5</v>
      </c>
      <c r="B28" s="1453" t="s">
        <v>1531</v>
      </c>
      <c r="C28" s="1454">
        <v>10202.173682000001</v>
      </c>
      <c r="D28" s="1454">
        <v>9599.6528130000006</v>
      </c>
      <c r="E28" s="1455">
        <v>22</v>
      </c>
      <c r="F28" s="1250">
        <v>940852.2</v>
      </c>
      <c r="G28" s="229"/>
      <c r="H28" s="1558" t="s">
        <v>1603</v>
      </c>
      <c r="I28" s="1558" t="s">
        <v>1673</v>
      </c>
      <c r="J28" s="1573">
        <v>9599652813</v>
      </c>
      <c r="L28" s="227">
        <f t="shared" si="0"/>
        <v>9599.6528130000006</v>
      </c>
    </row>
    <row r="29" spans="1:12" ht="15.05" customHeight="1">
      <c r="A29" s="119"/>
      <c r="B29" s="1456" t="s">
        <v>1495</v>
      </c>
      <c r="C29" s="96">
        <v>9470.6153159999994</v>
      </c>
      <c r="D29" s="96">
        <v>9048.9688370000003</v>
      </c>
      <c r="E29" s="1455">
        <v>23</v>
      </c>
      <c r="F29" s="1250">
        <v>18031629.310000002</v>
      </c>
      <c r="G29" s="229"/>
      <c r="H29" s="1559" t="s">
        <v>1674</v>
      </c>
      <c r="I29" s="1559" t="s">
        <v>1675</v>
      </c>
      <c r="J29" s="1574">
        <v>9048968837</v>
      </c>
      <c r="L29" s="227">
        <f t="shared" si="0"/>
        <v>9048.9688370000003</v>
      </c>
    </row>
    <row r="30" spans="1:12" ht="15.05" customHeight="1">
      <c r="A30" s="94"/>
      <c r="B30" s="1453" t="s">
        <v>1496</v>
      </c>
      <c r="C30" s="1454">
        <v>731.55823299999997</v>
      </c>
      <c r="D30" s="1454">
        <v>550.68406300000004</v>
      </c>
      <c r="E30" s="1455">
        <v>24</v>
      </c>
      <c r="F30" s="1250">
        <v>172132906.27000001</v>
      </c>
      <c r="G30" s="229"/>
      <c r="H30" s="1558" t="s">
        <v>1676</v>
      </c>
      <c r="I30" s="1558" t="s">
        <v>1677</v>
      </c>
      <c r="J30" s="1573">
        <v>550684063</v>
      </c>
      <c r="L30" s="227">
        <f t="shared" si="0"/>
        <v>550.68406300000004</v>
      </c>
    </row>
    <row r="31" spans="1:12" s="229" customFormat="1">
      <c r="A31" s="1460"/>
      <c r="B31" s="1461"/>
      <c r="C31" s="1461"/>
      <c r="D31" s="1462"/>
      <c r="E31" s="1455"/>
      <c r="F31" s="1463"/>
      <c r="H31" s="1373"/>
      <c r="I31" s="162"/>
      <c r="J31" s="162"/>
    </row>
    <row r="32" spans="1:12" ht="74" customHeight="1">
      <c r="A32" s="1989" t="s">
        <v>1541</v>
      </c>
      <c r="B32" s="1989"/>
      <c r="C32" s="1989"/>
      <c r="D32" s="1989"/>
      <c r="H32" s="1373"/>
    </row>
    <row r="33" spans="8:10">
      <c r="H33" s="1373"/>
      <c r="I33" s="229"/>
      <c r="J33" s="229"/>
    </row>
  </sheetData>
  <mergeCells count="4">
    <mergeCell ref="A5:B5"/>
    <mergeCell ref="A32:D32"/>
    <mergeCell ref="A4:D4"/>
    <mergeCell ref="A3:D3"/>
  </mergeCells>
  <printOptions horizontalCentered="1"/>
  <pageMargins left="0.59055118110236227" right="0.59055118110236227" top="0.59055118110236227" bottom="0.39370078740157483" header="0.31496062992125984" footer="0.31496062992125984"/>
  <pageSetup paperSize="9" scale="80"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Foglio66">
    <tabColor rgb="FF92D050"/>
  </sheetPr>
  <dimension ref="A1:J29"/>
  <sheetViews>
    <sheetView showGridLines="0" zoomScaleNormal="100" workbookViewId="0">
      <selection activeCell="E22" sqref="E22"/>
    </sheetView>
  </sheetViews>
  <sheetFormatPr defaultColWidth="8.5546875" defaultRowHeight="15.05"/>
  <cols>
    <col min="1" max="1" width="10.6640625" style="570" customWidth="1"/>
    <col min="2" max="2" width="11.44140625" style="570" customWidth="1"/>
    <col min="3" max="3" width="15.44140625" style="570" customWidth="1"/>
    <col min="4" max="4" width="13" style="570" customWidth="1"/>
    <col min="5" max="8" width="15.44140625" style="570" customWidth="1"/>
    <col min="9" max="16384" width="8.5546875" style="570"/>
  </cols>
  <sheetData>
    <row r="1" spans="1:10" s="994" customFormat="1">
      <c r="A1" s="990" t="str">
        <f ca="1">(MID(CELL("nomefile",J2),FIND("]",CELL("nomefile",J2),1)+1,20))</f>
        <v>Tavola 5.4.1</v>
      </c>
      <c r="B1" s="993"/>
      <c r="C1" s="993"/>
      <c r="D1" s="993"/>
      <c r="E1" s="993"/>
      <c r="F1" s="993"/>
      <c r="G1" s="993"/>
      <c r="H1" s="992"/>
      <c r="I1" s="993"/>
      <c r="J1" s="993"/>
    </row>
    <row r="3" spans="1:10">
      <c r="A3" s="2109" t="s">
        <v>1366</v>
      </c>
      <c r="B3" s="2109"/>
      <c r="C3" s="2109"/>
      <c r="D3" s="2109"/>
      <c r="E3" s="2109"/>
      <c r="F3" s="2109"/>
      <c r="G3" s="2109"/>
      <c r="H3" s="2109"/>
      <c r="I3" s="2109"/>
    </row>
    <row r="4" spans="1:10" ht="15.75" thickBot="1">
      <c r="A4" s="2116" t="s">
        <v>338</v>
      </c>
      <c r="B4" s="2116"/>
      <c r="C4" s="2116"/>
      <c r="D4" s="2116"/>
      <c r="E4" s="2116"/>
      <c r="F4" s="2116"/>
      <c r="G4" s="2116"/>
      <c r="H4" s="2116"/>
      <c r="I4" s="2116"/>
    </row>
    <row r="5" spans="1:10" ht="15.75" thickBot="1">
      <c r="A5" s="1347" t="s">
        <v>1388</v>
      </c>
      <c r="B5" s="1347">
        <v>2018</v>
      </c>
      <c r="C5" s="1347">
        <v>2019</v>
      </c>
      <c r="D5" s="1347">
        <v>2020</v>
      </c>
      <c r="E5" s="1347">
        <v>2021</v>
      </c>
      <c r="F5" s="1347">
        <v>2022</v>
      </c>
      <c r="G5" s="1347">
        <v>2023</v>
      </c>
      <c r="H5" s="1347">
        <v>2024</v>
      </c>
      <c r="I5" s="1347">
        <v>2025</v>
      </c>
    </row>
    <row r="6" spans="1:10">
      <c r="A6" s="1348" t="s">
        <v>892</v>
      </c>
      <c r="B6" s="602">
        <v>2.4E-2</v>
      </c>
      <c r="C6" s="602">
        <v>2.1999999999999999E-2</v>
      </c>
      <c r="D6" s="602">
        <v>2.7E-2</v>
      </c>
      <c r="E6" s="602">
        <v>3.2000000000000001E-2</v>
      </c>
      <c r="F6" s="602">
        <v>4.2000000000000003E-2</v>
      </c>
      <c r="G6" s="602">
        <v>4.7E-2</v>
      </c>
      <c r="H6" s="602">
        <v>0.05</v>
      </c>
      <c r="I6" s="602">
        <v>5.7000000000000002E-2</v>
      </c>
    </row>
    <row r="7" spans="1:10">
      <c r="A7" s="1349" t="s">
        <v>893</v>
      </c>
      <c r="B7" s="603">
        <v>4.9000000000000002E-2</v>
      </c>
      <c r="C7" s="603">
        <v>5.1999999999999998E-2</v>
      </c>
      <c r="D7" s="603">
        <v>7.0000000000000007E-2</v>
      </c>
      <c r="E7" s="603">
        <v>7.2999999999999995E-2</v>
      </c>
      <c r="F7" s="603">
        <v>0.10100000000000001</v>
      </c>
      <c r="G7" s="603">
        <v>0.128</v>
      </c>
      <c r="H7" s="603">
        <v>0.13500000000000001</v>
      </c>
      <c r="I7" s="603">
        <v>7.400000000000001E-2</v>
      </c>
    </row>
    <row r="8" spans="1:10">
      <c r="A8" s="1348" t="s">
        <v>241</v>
      </c>
      <c r="B8" s="602">
        <v>6.2E-2</v>
      </c>
      <c r="C8" s="602">
        <v>7.400000000000001E-2</v>
      </c>
      <c r="D8" s="602">
        <v>0.08</v>
      </c>
      <c r="E8" s="602">
        <v>8.3000000000000004E-2</v>
      </c>
      <c r="F8" s="602">
        <v>7.6999999999999999E-2</v>
      </c>
      <c r="G8" s="602">
        <v>8.6999999999999994E-2</v>
      </c>
      <c r="H8" s="602">
        <v>0.1</v>
      </c>
      <c r="I8" s="602">
        <v>0.191</v>
      </c>
    </row>
    <row r="9" spans="1:10">
      <c r="A9" s="1349" t="s">
        <v>894</v>
      </c>
      <c r="B9" s="603">
        <v>0.86099999999999999</v>
      </c>
      <c r="C9" s="603">
        <v>0.84299999999999997</v>
      </c>
      <c r="D9" s="603">
        <v>0.81799999999999995</v>
      </c>
      <c r="E9" s="603">
        <v>0.80400000000000005</v>
      </c>
      <c r="F9" s="603">
        <v>0.77200000000000002</v>
      </c>
      <c r="G9" s="603">
        <v>0.73299999999999998</v>
      </c>
      <c r="H9" s="603">
        <v>0.71</v>
      </c>
      <c r="I9" s="603">
        <v>0.67099999999999993</v>
      </c>
    </row>
    <row r="10" spans="1:10">
      <c r="A10" s="1350" t="s">
        <v>895</v>
      </c>
      <c r="B10" s="604">
        <v>3.0000000000000001E-3</v>
      </c>
      <c r="C10" s="604">
        <v>1E-3</v>
      </c>
      <c r="D10" s="604">
        <v>2E-3</v>
      </c>
      <c r="E10" s="604">
        <v>3.0000000000000001E-3</v>
      </c>
      <c r="F10" s="604">
        <v>3.0000000000000001E-3</v>
      </c>
      <c r="G10" s="604">
        <v>2E-3</v>
      </c>
      <c r="H10" s="604">
        <v>4.0000000000000001E-3</v>
      </c>
      <c r="I10" s="604">
        <v>5.0000000000000001E-3</v>
      </c>
    </row>
    <row r="11" spans="1:10">
      <c r="A11" s="1349" t="s">
        <v>1389</v>
      </c>
      <c r="B11" s="603">
        <v>0</v>
      </c>
      <c r="C11" s="603">
        <v>1E-3</v>
      </c>
      <c r="D11" s="603">
        <v>1E-3</v>
      </c>
      <c r="E11" s="603">
        <v>1E-3</v>
      </c>
      <c r="F11" s="603">
        <v>1E-3</v>
      </c>
      <c r="G11" s="603">
        <v>1E-3</v>
      </c>
      <c r="H11" s="603">
        <v>1E-3</v>
      </c>
      <c r="I11" s="603">
        <v>1E-3</v>
      </c>
    </row>
    <row r="12" spans="1:10">
      <c r="A12" s="1348" t="s">
        <v>896</v>
      </c>
      <c r="B12" s="602">
        <v>2E-3</v>
      </c>
      <c r="C12" s="602">
        <v>6.9999999999999993E-3</v>
      </c>
      <c r="D12" s="602">
        <v>2E-3</v>
      </c>
      <c r="E12" s="602">
        <v>3.0000000000000001E-3</v>
      </c>
      <c r="F12" s="602">
        <v>4.0000000000000001E-3</v>
      </c>
      <c r="G12" s="602">
        <v>2E-3</v>
      </c>
      <c r="H12" s="602">
        <v>2E-3</v>
      </c>
      <c r="I12" s="602">
        <v>2E-3</v>
      </c>
    </row>
    <row r="13" spans="1:10" ht="14.1" customHeight="1">
      <c r="A13" s="601"/>
      <c r="B13" s="1197"/>
      <c r="C13" s="1197"/>
      <c r="D13" s="1197"/>
      <c r="E13" s="1197"/>
      <c r="F13" s="1197"/>
      <c r="G13" s="1197"/>
      <c r="H13" s="1197"/>
    </row>
    <row r="14" spans="1:10">
      <c r="B14" s="1198"/>
      <c r="C14" s="1198"/>
      <c r="D14" s="1198"/>
      <c r="E14" s="1198"/>
      <c r="F14" s="1198"/>
      <c r="G14" s="1198"/>
      <c r="H14" s="1198"/>
    </row>
    <row r="15" spans="1:10">
      <c r="B15" s="1198"/>
      <c r="C15" s="1198"/>
      <c r="D15" s="1198"/>
      <c r="E15" s="1198"/>
      <c r="F15" s="1198"/>
      <c r="G15" s="1198"/>
      <c r="H15" s="1198"/>
    </row>
    <row r="16" spans="1:10">
      <c r="B16" s="1198"/>
      <c r="C16" s="1198"/>
      <c r="D16" s="1198"/>
      <c r="E16" s="1198"/>
      <c r="F16" s="1198"/>
      <c r="G16" s="1198"/>
      <c r="H16" s="1198"/>
    </row>
    <row r="17" spans="1:9">
      <c r="A17"/>
      <c r="B17"/>
      <c r="C17"/>
      <c r="D17"/>
      <c r="E17"/>
      <c r="F17"/>
      <c r="G17"/>
      <c r="H17"/>
      <c r="I17"/>
    </row>
    <row r="18" spans="1:9">
      <c r="A18"/>
      <c r="B18"/>
      <c r="C18"/>
      <c r="D18"/>
      <c r="E18"/>
      <c r="F18"/>
      <c r="G18"/>
      <c r="H18"/>
      <c r="I18"/>
    </row>
    <row r="19" spans="1:9">
      <c r="A19"/>
      <c r="B19"/>
      <c r="C19"/>
      <c r="D19"/>
      <c r="E19"/>
      <c r="F19"/>
      <c r="G19"/>
      <c r="H19"/>
      <c r="I19"/>
    </row>
    <row r="20" spans="1:9">
      <c r="A20"/>
      <c r="B20"/>
      <c r="C20"/>
      <c r="D20"/>
      <c r="E20"/>
      <c r="F20"/>
      <c r="G20"/>
      <c r="H20"/>
      <c r="I20"/>
    </row>
    <row r="21" spans="1:9">
      <c r="A21"/>
      <c r="B21"/>
      <c r="C21"/>
      <c r="D21"/>
      <c r="E21"/>
      <c r="F21"/>
      <c r="G21"/>
      <c r="H21"/>
      <c r="I21"/>
    </row>
    <row r="22" spans="1:9">
      <c r="A22"/>
      <c r="B22"/>
      <c r="C22"/>
      <c r="D22"/>
      <c r="E22"/>
      <c r="F22"/>
      <c r="G22"/>
      <c r="H22"/>
      <c r="I22"/>
    </row>
    <row r="23" spans="1:9">
      <c r="A23"/>
      <c r="B23"/>
      <c r="C23"/>
      <c r="D23"/>
      <c r="E23"/>
      <c r="F23"/>
      <c r="G23"/>
      <c r="H23"/>
      <c r="I23"/>
    </row>
    <row r="24" spans="1:9">
      <c r="A24"/>
      <c r="B24"/>
      <c r="C24"/>
      <c r="D24"/>
      <c r="E24"/>
      <c r="F24"/>
      <c r="G24"/>
      <c r="H24"/>
      <c r="I24"/>
    </row>
    <row r="25" spans="1:9">
      <c r="A25"/>
      <c r="B25"/>
      <c r="C25"/>
      <c r="D25"/>
      <c r="E25"/>
      <c r="F25"/>
      <c r="G25"/>
      <c r="H25"/>
      <c r="I25"/>
    </row>
    <row r="26" spans="1:9">
      <c r="A26"/>
      <c r="B26"/>
      <c r="C26"/>
      <c r="D26"/>
      <c r="E26"/>
      <c r="F26"/>
      <c r="G26"/>
      <c r="H26"/>
      <c r="I26"/>
    </row>
    <row r="27" spans="1:9">
      <c r="A27"/>
      <c r="B27"/>
      <c r="C27"/>
      <c r="D27"/>
      <c r="E27"/>
      <c r="F27"/>
      <c r="G27"/>
      <c r="H27"/>
      <c r="I27"/>
    </row>
    <row r="28" spans="1:9">
      <c r="A28"/>
      <c r="B28"/>
      <c r="C28"/>
      <c r="D28"/>
      <c r="E28"/>
      <c r="F28"/>
      <c r="G28"/>
      <c r="H28"/>
      <c r="I28"/>
    </row>
    <row r="29" spans="1:9">
      <c r="A29"/>
      <c r="B29"/>
      <c r="C29"/>
      <c r="D29"/>
      <c r="E29"/>
      <c r="F29"/>
      <c r="G29"/>
      <c r="H29"/>
      <c r="I29"/>
    </row>
  </sheetData>
  <mergeCells count="2">
    <mergeCell ref="A4:I4"/>
    <mergeCell ref="A3:I3"/>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6">
    <tabColor rgb="FF92D050"/>
  </sheetPr>
  <dimension ref="A1:N21"/>
  <sheetViews>
    <sheetView showGridLines="0" zoomScaleNormal="100" workbookViewId="0">
      <selection activeCell="E22" sqref="E22"/>
    </sheetView>
  </sheetViews>
  <sheetFormatPr defaultColWidth="9.44140625" defaultRowHeight="11.8"/>
  <cols>
    <col min="1" max="1" width="12.5546875" style="162" bestFit="1" customWidth="1"/>
    <col min="2" max="2" width="8.5546875" style="162" bestFit="1" customWidth="1"/>
    <col min="3" max="3" width="10.6640625" style="162" customWidth="1"/>
    <col min="4" max="5" width="9.44140625" style="162" customWidth="1"/>
    <col min="6" max="7" width="18.6640625" style="162" customWidth="1"/>
    <col min="8" max="8" width="11.5546875" style="162" customWidth="1"/>
    <col min="9" max="10" width="12" style="162" customWidth="1"/>
    <col min="11" max="11" width="12.5546875" style="162" customWidth="1"/>
    <col min="12" max="12" width="14.44140625" style="162" customWidth="1"/>
    <col min="13" max="13" width="9.44140625" style="162"/>
    <col min="14" max="14" width="9.44140625" style="1264"/>
    <col min="15" max="16384" width="9.44140625" style="162"/>
  </cols>
  <sheetData>
    <row r="1" spans="1:14" s="992" customFormat="1" ht="15.05">
      <c r="A1" s="990" t="str">
        <f ca="1">(MID(CELL("nomefile",L2),FIND("]",CELL("nomefile",L2),1)+1,20))</f>
        <v>Tavola 2.1.1</v>
      </c>
      <c r="B1" s="1016"/>
      <c r="C1" s="1016"/>
      <c r="D1" s="990"/>
      <c r="E1" s="1016"/>
      <c r="F1" s="1016"/>
      <c r="G1" s="1016"/>
      <c r="H1" s="1016"/>
      <c r="I1" s="1016"/>
      <c r="J1" s="1016"/>
      <c r="K1" s="1016"/>
      <c r="L1" s="1016"/>
      <c r="M1" s="1016"/>
      <c r="N1" s="1029"/>
    </row>
    <row r="2" spans="1:14" ht="15.05">
      <c r="A2" s="50"/>
      <c r="B2"/>
      <c r="C2"/>
      <c r="D2"/>
      <c r="E2"/>
      <c r="F2"/>
      <c r="G2"/>
      <c r="H2"/>
      <c r="I2"/>
      <c r="J2"/>
      <c r="K2"/>
      <c r="L2"/>
      <c r="M2"/>
    </row>
    <row r="3" spans="1:14" ht="12.45" thickBot="1">
      <c r="A3" s="1932" t="s">
        <v>1555</v>
      </c>
      <c r="B3" s="1932"/>
      <c r="C3" s="1932"/>
      <c r="D3" s="1932"/>
      <c r="E3" s="1932"/>
      <c r="F3" s="1932"/>
      <c r="G3" s="1932"/>
      <c r="H3" s="1932"/>
      <c r="I3" s="1932"/>
      <c r="J3" s="1932"/>
      <c r="K3" s="1932"/>
      <c r="L3" s="1932"/>
      <c r="M3" s="1932"/>
    </row>
    <row r="4" spans="1:14" ht="36" thickBot="1">
      <c r="A4" s="941" t="s">
        <v>361</v>
      </c>
      <c r="B4" s="1933" t="s">
        <v>0</v>
      </c>
      <c r="C4" s="1934"/>
      <c r="D4" s="1934"/>
      <c r="E4" s="1934"/>
      <c r="F4" s="1934"/>
      <c r="G4" s="1935"/>
      <c r="H4" s="1933" t="s">
        <v>350</v>
      </c>
      <c r="I4" s="1934"/>
      <c r="J4" s="1934"/>
      <c r="K4" s="1935"/>
      <c r="L4" s="1936" t="s">
        <v>364</v>
      </c>
      <c r="M4" s="940" t="s">
        <v>363</v>
      </c>
    </row>
    <row r="5" spans="1:14" ht="24.25" thickBot="1">
      <c r="A5" s="239"/>
      <c r="B5" s="1933" t="s">
        <v>1391</v>
      </c>
      <c r="C5" s="1934"/>
      <c r="D5" s="1934"/>
      <c r="E5" s="1934"/>
      <c r="F5" s="1355" t="s">
        <v>1392</v>
      </c>
      <c r="G5" s="1936" t="s">
        <v>1</v>
      </c>
      <c r="H5" s="155"/>
      <c r="I5" s="155"/>
      <c r="J5" s="155"/>
      <c r="K5" s="155"/>
      <c r="L5" s="1937"/>
      <c r="M5" s="1346"/>
    </row>
    <row r="6" spans="1:14" ht="47.8" thickBot="1">
      <c r="A6" s="239" t="s">
        <v>362</v>
      </c>
      <c r="B6" s="75" t="s">
        <v>1393</v>
      </c>
      <c r="C6" s="75" t="s">
        <v>1394</v>
      </c>
      <c r="D6" s="75" t="s">
        <v>1395</v>
      </c>
      <c r="E6" s="103" t="s">
        <v>1</v>
      </c>
      <c r="F6" s="75" t="s">
        <v>1393</v>
      </c>
      <c r="G6" s="1938"/>
      <c r="H6" s="1361" t="s">
        <v>460</v>
      </c>
      <c r="I6" s="1361" t="s">
        <v>1135</v>
      </c>
      <c r="J6" s="1361" t="s">
        <v>1136</v>
      </c>
      <c r="K6" s="1361" t="s">
        <v>461</v>
      </c>
      <c r="L6" s="1938"/>
      <c r="M6" s="151" t="s">
        <v>462</v>
      </c>
    </row>
    <row r="7" spans="1:14">
      <c r="A7" s="1578">
        <v>2014</v>
      </c>
      <c r="B7" s="1113">
        <v>118</v>
      </c>
      <c r="C7" s="1578">
        <v>1</v>
      </c>
      <c r="D7" s="1578">
        <v>3</v>
      </c>
      <c r="E7" s="943">
        <v>122</v>
      </c>
      <c r="F7" s="943" t="s">
        <v>5</v>
      </c>
      <c r="G7" s="943">
        <v>122</v>
      </c>
      <c r="H7" s="1119">
        <v>2</v>
      </c>
      <c r="I7" s="1578">
        <v>91</v>
      </c>
      <c r="J7" s="1578">
        <v>7</v>
      </c>
      <c r="K7" s="1578">
        <v>98</v>
      </c>
      <c r="L7" s="1120">
        <v>222</v>
      </c>
      <c r="M7" s="1579">
        <v>1005</v>
      </c>
    </row>
    <row r="8" spans="1:14">
      <c r="A8" s="1264">
        <v>2015</v>
      </c>
      <c r="B8" s="1114">
        <v>110</v>
      </c>
      <c r="C8" s="1264">
        <v>1</v>
      </c>
      <c r="D8" s="1264">
        <v>3</v>
      </c>
      <c r="E8" s="942">
        <v>114</v>
      </c>
      <c r="F8" s="942" t="s">
        <v>5</v>
      </c>
      <c r="G8" s="942">
        <v>114</v>
      </c>
      <c r="H8" s="1118">
        <v>3</v>
      </c>
      <c r="I8" s="1264">
        <v>96</v>
      </c>
      <c r="J8" s="1264">
        <v>7</v>
      </c>
      <c r="K8" s="1264">
        <v>103</v>
      </c>
      <c r="L8" s="1121">
        <v>220</v>
      </c>
      <c r="M8" s="767">
        <v>1007</v>
      </c>
    </row>
    <row r="9" spans="1:14">
      <c r="A9" s="1578">
        <v>2016</v>
      </c>
      <c r="B9" s="1113">
        <v>104</v>
      </c>
      <c r="C9" s="1578">
        <v>1</v>
      </c>
      <c r="D9" s="1578">
        <v>3</v>
      </c>
      <c r="E9" s="943">
        <v>108</v>
      </c>
      <c r="F9" s="943" t="s">
        <v>5</v>
      </c>
      <c r="G9" s="943">
        <v>108</v>
      </c>
      <c r="H9" s="1119">
        <v>3</v>
      </c>
      <c r="I9" s="1578">
        <v>97</v>
      </c>
      <c r="J9" s="1578">
        <v>7</v>
      </c>
      <c r="K9" s="1578">
        <v>104</v>
      </c>
      <c r="L9" s="1120">
        <v>215</v>
      </c>
      <c r="M9" s="1579">
        <v>1008</v>
      </c>
    </row>
    <row r="10" spans="1:14">
      <c r="A10" s="1264">
        <v>2017</v>
      </c>
      <c r="B10" s="1114">
        <v>96</v>
      </c>
      <c r="C10" s="1264">
        <v>1</v>
      </c>
      <c r="D10" s="1264">
        <v>3</v>
      </c>
      <c r="E10" s="942">
        <v>100</v>
      </c>
      <c r="F10" s="942" t="s">
        <v>5</v>
      </c>
      <c r="G10" s="942">
        <v>100</v>
      </c>
      <c r="H10" s="1118">
        <v>3</v>
      </c>
      <c r="I10" s="1264">
        <v>103</v>
      </c>
      <c r="J10" s="1264">
        <v>7</v>
      </c>
      <c r="K10" s="1264">
        <v>110</v>
      </c>
      <c r="L10" s="1121">
        <v>213</v>
      </c>
      <c r="M10" s="855">
        <v>985</v>
      </c>
    </row>
    <row r="11" spans="1:14">
      <c r="A11" s="1578">
        <v>2018</v>
      </c>
      <c r="B11" s="1113">
        <v>93</v>
      </c>
      <c r="C11" s="1578">
        <v>1</v>
      </c>
      <c r="D11" s="1578">
        <v>3</v>
      </c>
      <c r="E11" s="943">
        <v>97</v>
      </c>
      <c r="F11" s="943" t="s">
        <v>5</v>
      </c>
      <c r="G11" s="943">
        <v>97</v>
      </c>
      <c r="H11" s="1119">
        <v>3</v>
      </c>
      <c r="I11" s="1578">
        <v>110</v>
      </c>
      <c r="J11" s="1578">
        <v>7</v>
      </c>
      <c r="K11" s="1578">
        <v>117</v>
      </c>
      <c r="L11" s="1120">
        <v>217</v>
      </c>
      <c r="M11" s="1579">
        <v>1055</v>
      </c>
    </row>
    <row r="12" spans="1:14">
      <c r="A12" s="1264">
        <v>2019</v>
      </c>
      <c r="B12" s="1114">
        <v>94</v>
      </c>
      <c r="C12" s="1264">
        <v>1</v>
      </c>
      <c r="D12" s="1264">
        <v>3</v>
      </c>
      <c r="E12" s="942">
        <v>98</v>
      </c>
      <c r="F12" s="942" t="s">
        <v>5</v>
      </c>
      <c r="G12" s="942">
        <v>98</v>
      </c>
      <c r="H12" s="1118">
        <v>3</v>
      </c>
      <c r="I12" s="1264">
        <v>107</v>
      </c>
      <c r="J12" s="1264">
        <v>6</v>
      </c>
      <c r="K12" s="1264">
        <v>113</v>
      </c>
      <c r="L12" s="1121">
        <v>214</v>
      </c>
      <c r="M12" s="767">
        <v>1049</v>
      </c>
    </row>
    <row r="13" spans="1:14">
      <c r="A13" s="1578">
        <v>2020</v>
      </c>
      <c r="B13" s="1113">
        <v>92</v>
      </c>
      <c r="C13" s="1578">
        <v>1</v>
      </c>
      <c r="D13" s="1578">
        <v>3</v>
      </c>
      <c r="E13" s="943">
        <v>96</v>
      </c>
      <c r="F13" s="943" t="s">
        <v>5</v>
      </c>
      <c r="G13" s="943">
        <v>96</v>
      </c>
      <c r="H13" s="1119">
        <v>3</v>
      </c>
      <c r="I13" s="1578">
        <v>103</v>
      </c>
      <c r="J13" s="1578">
        <v>6</v>
      </c>
      <c r="K13" s="1578">
        <v>109</v>
      </c>
      <c r="L13" s="1120">
        <v>208</v>
      </c>
      <c r="M13" s="1579">
        <v>1048</v>
      </c>
    </row>
    <row r="14" spans="1:14">
      <c r="A14" s="1264">
        <v>2021</v>
      </c>
      <c r="B14" s="1114">
        <v>87</v>
      </c>
      <c r="C14" s="1264" t="s">
        <v>5</v>
      </c>
      <c r="D14" s="1264">
        <v>3</v>
      </c>
      <c r="E14" s="942">
        <v>90</v>
      </c>
      <c r="F14" s="942" t="s">
        <v>5</v>
      </c>
      <c r="G14" s="942">
        <v>90</v>
      </c>
      <c r="H14" s="1118">
        <v>4</v>
      </c>
      <c r="I14" s="1264">
        <v>91</v>
      </c>
      <c r="J14" s="1264">
        <v>7</v>
      </c>
      <c r="K14" s="1264">
        <v>98</v>
      </c>
      <c r="L14" s="1121">
        <v>192</v>
      </c>
      <c r="M14" s="767">
        <v>884</v>
      </c>
    </row>
    <row r="15" spans="1:14">
      <c r="A15" s="1578">
        <v>2022</v>
      </c>
      <c r="B15" s="1113">
        <v>82</v>
      </c>
      <c r="C15" s="1578" t="s">
        <v>5</v>
      </c>
      <c r="D15" s="1578">
        <v>3</v>
      </c>
      <c r="E15" s="943">
        <v>85</v>
      </c>
      <c r="F15" s="943" t="s">
        <v>5</v>
      </c>
      <c r="G15" s="943">
        <v>85</v>
      </c>
      <c r="H15" s="1119">
        <v>4</v>
      </c>
      <c r="I15" s="1578">
        <v>89</v>
      </c>
      <c r="J15" s="1578">
        <v>7</v>
      </c>
      <c r="K15" s="1578">
        <v>96</v>
      </c>
      <c r="L15" s="1120">
        <v>188</v>
      </c>
      <c r="M15" s="1579">
        <v>889</v>
      </c>
    </row>
    <row r="16" spans="1:14">
      <c r="A16" s="1264">
        <v>2023</v>
      </c>
      <c r="B16" s="1114">
        <v>82</v>
      </c>
      <c r="C16" s="1264" t="s">
        <v>5</v>
      </c>
      <c r="D16" s="1264">
        <v>3</v>
      </c>
      <c r="E16" s="942">
        <v>85</v>
      </c>
      <c r="F16" s="942" t="s">
        <v>5</v>
      </c>
      <c r="G16" s="942">
        <v>85</v>
      </c>
      <c r="H16" s="1118">
        <v>4</v>
      </c>
      <c r="I16" s="1264">
        <v>88</v>
      </c>
      <c r="J16" s="1264">
        <v>6</v>
      </c>
      <c r="K16" s="1264">
        <v>94</v>
      </c>
      <c r="L16" s="1121">
        <v>183</v>
      </c>
      <c r="M16" s="767">
        <v>897</v>
      </c>
    </row>
    <row r="17" spans="1:13">
      <c r="A17" s="1674">
        <v>2024</v>
      </c>
      <c r="B17" s="1675">
        <v>80</v>
      </c>
      <c r="C17" s="1674" t="s">
        <v>5</v>
      </c>
      <c r="D17" s="1674">
        <v>3</v>
      </c>
      <c r="E17" s="1676">
        <v>83</v>
      </c>
      <c r="F17" s="1677">
        <v>2</v>
      </c>
      <c r="G17" s="1674">
        <v>85</v>
      </c>
      <c r="H17" s="1678">
        <v>4</v>
      </c>
      <c r="I17" s="1674">
        <v>85</v>
      </c>
      <c r="J17" s="1674">
        <v>7</v>
      </c>
      <c r="K17" s="1674">
        <v>92</v>
      </c>
      <c r="L17" s="1680">
        <v>181</v>
      </c>
      <c r="M17" s="1681">
        <v>895</v>
      </c>
    </row>
    <row r="18" spans="1:13" ht="12.45" thickBot="1">
      <c r="A18" s="1531">
        <v>2025</v>
      </c>
      <c r="B18" s="1532">
        <v>76</v>
      </c>
      <c r="C18" s="1531" t="s">
        <v>5</v>
      </c>
      <c r="D18" s="1531">
        <v>3</v>
      </c>
      <c r="E18" s="1533">
        <v>79</v>
      </c>
      <c r="F18" s="1534">
        <v>2</v>
      </c>
      <c r="G18" s="1534">
        <v>81</v>
      </c>
      <c r="H18" s="1535">
        <v>4</v>
      </c>
      <c r="I18" s="1679">
        <v>84</v>
      </c>
      <c r="J18" s="1531">
        <v>6</v>
      </c>
      <c r="K18" s="1531">
        <v>90</v>
      </c>
      <c r="L18" s="1536">
        <v>175</v>
      </c>
      <c r="M18" s="1682">
        <v>885</v>
      </c>
    </row>
    <row r="19" spans="1:13">
      <c r="B19" s="1264"/>
      <c r="C19" s="1264"/>
      <c r="D19" s="1264"/>
      <c r="E19" s="1264"/>
      <c r="F19" s="1264"/>
      <c r="G19" s="1264"/>
      <c r="H19" s="1264"/>
      <c r="I19" s="1264"/>
      <c r="J19" s="1264"/>
      <c r="K19" s="1264"/>
      <c r="L19" s="1264"/>
    </row>
    <row r="20" spans="1:13" ht="26.85" customHeight="1">
      <c r="A20" s="1931" t="s">
        <v>1400</v>
      </c>
      <c r="B20" s="1931"/>
      <c r="C20" s="1931"/>
      <c r="D20" s="1931"/>
      <c r="E20" s="1931"/>
      <c r="F20" s="1931"/>
      <c r="G20" s="1931"/>
      <c r="H20" s="1931"/>
      <c r="I20" s="1931"/>
      <c r="J20" s="1931"/>
      <c r="K20" s="1931"/>
      <c r="L20" s="1931"/>
      <c r="M20" s="1931"/>
    </row>
    <row r="21" spans="1:13" ht="14.75" customHeight="1"/>
  </sheetData>
  <mergeCells count="7">
    <mergeCell ref="A20:M20"/>
    <mergeCell ref="A3:M3"/>
    <mergeCell ref="H4:K4"/>
    <mergeCell ref="L4:L6"/>
    <mergeCell ref="B5:E5"/>
    <mergeCell ref="B4:G4"/>
    <mergeCell ref="G5:G6"/>
  </mergeCells>
  <printOptions horizontalCentered="1"/>
  <pageMargins left="0.59055118110236227" right="0.59055118110236227" top="0.59055118110236227" bottom="0.39370078740157483" header="0.31496062992125984" footer="0.31496062992125984"/>
  <pageSetup paperSize="9" scale="83"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Foglio67">
    <tabColor rgb="FF92D050"/>
  </sheetPr>
  <dimension ref="A1:O17"/>
  <sheetViews>
    <sheetView showGridLines="0" zoomScaleNormal="100" workbookViewId="0">
      <selection activeCell="E22" sqref="E22"/>
    </sheetView>
  </sheetViews>
  <sheetFormatPr defaultRowHeight="15.05"/>
  <cols>
    <col min="1" max="8" width="12.44140625" customWidth="1"/>
  </cols>
  <sheetData>
    <row r="1" spans="1:15" s="996" customFormat="1">
      <c r="A1" s="990" t="str">
        <f ca="1">(MID(CELL("nomefile",J2),FIND("]",CELL("nomefile",J2),1)+1,20))</f>
        <v>Tavola 5.4.2</v>
      </c>
      <c r="B1" s="995"/>
      <c r="C1" s="995"/>
      <c r="D1" s="995"/>
      <c r="E1" s="995"/>
      <c r="F1" s="995"/>
      <c r="G1" s="995"/>
      <c r="H1" s="992"/>
      <c r="I1" s="995"/>
      <c r="J1" s="995"/>
    </row>
    <row r="3" spans="1:15">
      <c r="A3" s="2109" t="s">
        <v>1367</v>
      </c>
      <c r="B3" s="2109"/>
      <c r="C3" s="2109"/>
      <c r="D3" s="2109"/>
      <c r="E3" s="2109"/>
      <c r="F3" s="2109"/>
      <c r="G3" s="2109"/>
      <c r="H3" s="2109"/>
      <c r="I3" s="2109"/>
    </row>
    <row r="4" spans="1:15" ht="15.75" thickBot="1">
      <c r="A4" s="2117" t="s">
        <v>338</v>
      </c>
      <c r="B4" s="2117"/>
      <c r="C4" s="2117"/>
      <c r="D4" s="2117"/>
      <c r="E4" s="2117"/>
      <c r="F4" s="2117"/>
      <c r="G4" s="2117"/>
      <c r="H4" s="2117"/>
      <c r="I4" s="2117"/>
    </row>
    <row r="5" spans="1:15" ht="15.75" thickBot="1">
      <c r="A5" s="1347" t="s">
        <v>1388</v>
      </c>
      <c r="B5" s="1347">
        <v>2018</v>
      </c>
      <c r="C5" s="1347">
        <v>2019</v>
      </c>
      <c r="D5" s="1347">
        <v>2020</v>
      </c>
      <c r="E5" s="1347">
        <v>2021</v>
      </c>
      <c r="F5" s="1347">
        <v>2022</v>
      </c>
      <c r="G5" s="1347">
        <v>2023</v>
      </c>
      <c r="H5" s="1347">
        <v>2024</v>
      </c>
      <c r="I5" s="1347">
        <v>2025</v>
      </c>
    </row>
    <row r="6" spans="1:15">
      <c r="A6" s="1348" t="s">
        <v>892</v>
      </c>
      <c r="B6" s="602">
        <v>2.3E-2</v>
      </c>
      <c r="C6" s="602">
        <v>0.02</v>
      </c>
      <c r="D6" s="602">
        <v>1.7000000000000001E-2</v>
      </c>
      <c r="E6" s="602">
        <v>1.7000000000000001E-2</v>
      </c>
      <c r="F6" s="602">
        <v>1.7000000000000001E-2</v>
      </c>
      <c r="G6" s="602">
        <v>0.02</v>
      </c>
      <c r="H6" s="602">
        <v>2.1000000000000001E-2</v>
      </c>
      <c r="I6" s="602">
        <v>0.02</v>
      </c>
      <c r="J6" s="758"/>
      <c r="K6" s="758"/>
      <c r="L6" s="758"/>
      <c r="M6" s="758"/>
      <c r="N6" s="758"/>
      <c r="O6" s="758"/>
    </row>
    <row r="7" spans="1:15">
      <c r="A7" s="1349" t="s">
        <v>893</v>
      </c>
      <c r="B7" s="603">
        <v>7.400000000000001E-2</v>
      </c>
      <c r="C7" s="603">
        <v>6.6000000000000003E-2</v>
      </c>
      <c r="D7" s="603">
        <v>6.8000000000000005E-2</v>
      </c>
      <c r="E7" s="603">
        <v>6.4000000000000001E-2</v>
      </c>
      <c r="F7" s="603">
        <v>6.2E-2</v>
      </c>
      <c r="G7" s="603">
        <v>6.0999999999999999E-2</v>
      </c>
      <c r="H7" s="603">
        <v>6.0999999999999999E-2</v>
      </c>
      <c r="I7" s="603">
        <v>5.4000000000000013E-2</v>
      </c>
      <c r="J7" s="758"/>
      <c r="K7" s="758"/>
      <c r="L7" s="758"/>
      <c r="M7" s="758"/>
      <c r="N7" s="758"/>
      <c r="O7" s="758"/>
    </row>
    <row r="8" spans="1:15">
      <c r="A8" s="1348" t="s">
        <v>241</v>
      </c>
      <c r="B8" s="602">
        <v>0.23499999999999999</v>
      </c>
      <c r="C8" s="602">
        <v>0.26400000000000001</v>
      </c>
      <c r="D8" s="602">
        <v>0.26900000000000002</v>
      </c>
      <c r="E8" s="602">
        <v>0.27500000000000002</v>
      </c>
      <c r="F8" s="602">
        <v>0.29099999999999998</v>
      </c>
      <c r="G8" s="602">
        <v>0.32400000000000001</v>
      </c>
      <c r="H8" s="602">
        <v>0.32300000000000001</v>
      </c>
      <c r="I8" s="602">
        <v>0.36499999999999999</v>
      </c>
      <c r="J8" s="758"/>
      <c r="K8" s="758"/>
      <c r="L8" s="758"/>
      <c r="M8" s="758"/>
      <c r="N8" s="758"/>
      <c r="O8" s="758"/>
    </row>
    <row r="9" spans="1:15">
      <c r="A9" s="1349" t="s">
        <v>894</v>
      </c>
      <c r="B9" s="603">
        <v>0.56499999999999995</v>
      </c>
      <c r="C9" s="603">
        <v>0.53799999999999992</v>
      </c>
      <c r="D9" s="603">
        <v>0.51400000000000001</v>
      </c>
      <c r="E9" s="603">
        <v>0.51400000000000001</v>
      </c>
      <c r="F9" s="603">
        <v>0.505</v>
      </c>
      <c r="G9" s="603">
        <v>0.48799999999999999</v>
      </c>
      <c r="H9" s="603">
        <v>0.51</v>
      </c>
      <c r="I9" s="603">
        <v>0.48199999999999998</v>
      </c>
      <c r="J9" s="758"/>
      <c r="K9" s="758"/>
      <c r="L9" s="758"/>
      <c r="M9" s="758"/>
      <c r="N9" s="758"/>
      <c r="O9" s="758"/>
    </row>
    <row r="10" spans="1:15">
      <c r="A10" s="1350" t="s">
        <v>895</v>
      </c>
      <c r="B10" s="604">
        <v>8.3000000000000004E-2</v>
      </c>
      <c r="C10" s="604">
        <v>6.8000000000000005E-2</v>
      </c>
      <c r="D10" s="604">
        <v>8.3000000000000004E-2</v>
      </c>
      <c r="E10" s="604">
        <v>8.4000000000000005E-2</v>
      </c>
      <c r="F10" s="604">
        <v>8.4000000000000005E-2</v>
      </c>
      <c r="G10" s="604">
        <v>7.5999999999999998E-2</v>
      </c>
      <c r="H10" s="604">
        <v>6.0999999999999999E-2</v>
      </c>
      <c r="I10" s="604">
        <v>5.7000000000000002E-2</v>
      </c>
      <c r="J10" s="758"/>
      <c r="K10" s="758"/>
      <c r="L10" s="758"/>
      <c r="M10" s="758"/>
      <c r="N10" s="758"/>
      <c r="O10" s="758"/>
    </row>
    <row r="11" spans="1:15">
      <c r="A11" s="1349" t="s">
        <v>1389</v>
      </c>
      <c r="B11" s="603">
        <v>1.0999999999999999E-2</v>
      </c>
      <c r="C11" s="603">
        <v>9.0000000000000011E-3</v>
      </c>
      <c r="D11" s="603">
        <v>1.0999999999999999E-2</v>
      </c>
      <c r="E11" s="603">
        <v>1.2999999999999999E-2</v>
      </c>
      <c r="F11" s="603">
        <v>1.7000000000000001E-2</v>
      </c>
      <c r="G11" s="603">
        <v>1.2999999999999999E-2</v>
      </c>
      <c r="H11" s="603">
        <v>8.0000000000000002E-3</v>
      </c>
      <c r="I11" s="603">
        <v>4.0000000000000001E-3</v>
      </c>
      <c r="J11" s="758"/>
      <c r="K11" s="758"/>
      <c r="L11" s="758"/>
      <c r="M11" s="758"/>
      <c r="N11" s="758"/>
      <c r="O11" s="758"/>
    </row>
    <row r="12" spans="1:15">
      <c r="A12" s="1348" t="s">
        <v>896</v>
      </c>
      <c r="B12" s="602">
        <v>0.01</v>
      </c>
      <c r="C12" s="602">
        <v>3.5999999999999997E-2</v>
      </c>
      <c r="D12" s="602">
        <v>3.7999999999999999E-2</v>
      </c>
      <c r="E12" s="602">
        <v>3.4000000000000002E-2</v>
      </c>
      <c r="F12" s="602">
        <v>2.3E-2</v>
      </c>
      <c r="G12" s="602">
        <v>1.9E-2</v>
      </c>
      <c r="H12" s="602">
        <v>1.7000000000000001E-2</v>
      </c>
      <c r="I12" s="602">
        <v>1.7000000000000001E-2</v>
      </c>
      <c r="J12" s="758"/>
      <c r="K12" s="758"/>
      <c r="L12" s="758"/>
      <c r="M12" s="758"/>
      <c r="N12" s="758"/>
      <c r="O12" s="758"/>
    </row>
    <row r="13" spans="1:15">
      <c r="B13" s="758"/>
      <c r="C13" s="758"/>
      <c r="D13" s="758"/>
      <c r="E13" s="758"/>
      <c r="F13" s="758"/>
      <c r="G13" s="758"/>
      <c r="H13" s="758"/>
    </row>
    <row r="14" spans="1:15">
      <c r="B14" s="758"/>
      <c r="C14" s="758"/>
      <c r="D14" s="758"/>
      <c r="E14" s="758"/>
      <c r="F14" s="758"/>
      <c r="G14" s="758"/>
      <c r="H14" s="758"/>
    </row>
    <row r="15" spans="1:15">
      <c r="B15" s="758"/>
      <c r="C15" s="758"/>
      <c r="D15" s="758"/>
      <c r="E15" s="758"/>
      <c r="F15" s="758"/>
      <c r="G15" s="758"/>
      <c r="H15" s="758"/>
    </row>
    <row r="16" spans="1:15">
      <c r="B16" s="758"/>
      <c r="C16" s="758"/>
      <c r="D16" s="758"/>
      <c r="E16" s="758"/>
      <c r="F16" s="758"/>
      <c r="G16" s="758"/>
      <c r="H16" s="758"/>
    </row>
    <row r="17" spans="2:8">
      <c r="B17" s="758"/>
      <c r="C17" s="758"/>
      <c r="D17" s="758"/>
      <c r="E17" s="758"/>
      <c r="F17" s="758"/>
      <c r="G17" s="758"/>
      <c r="H17" s="758"/>
    </row>
  </sheetData>
  <mergeCells count="2">
    <mergeCell ref="A4:I4"/>
    <mergeCell ref="A3:I3"/>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Foglio68">
    <tabColor rgb="FF92D050"/>
  </sheetPr>
  <dimension ref="A1:W32"/>
  <sheetViews>
    <sheetView showGridLines="0" zoomScaleNormal="100" workbookViewId="0">
      <selection activeCell="E22" sqref="E22"/>
    </sheetView>
  </sheetViews>
  <sheetFormatPr defaultColWidth="9.44140625" defaultRowHeight="13.1"/>
  <cols>
    <col min="1" max="1" width="67.5546875" style="640" customWidth="1"/>
    <col min="2" max="2" width="10.44140625" style="640" customWidth="1"/>
    <col min="3" max="3" width="6.44140625" style="640" customWidth="1"/>
    <col min="4" max="4" width="10.44140625" style="640" customWidth="1"/>
    <col min="5" max="5" width="7.44140625" style="640" customWidth="1"/>
    <col min="6" max="6" width="13.44140625" style="640" bestFit="1" customWidth="1"/>
    <col min="7" max="7" width="10.44140625" style="640" bestFit="1" customWidth="1"/>
    <col min="8" max="8" width="9.44140625" style="640" bestFit="1" customWidth="1"/>
    <col min="9" max="9" width="10.44140625" style="640" bestFit="1" customWidth="1"/>
    <col min="10" max="11" width="9.44140625" style="640" bestFit="1" customWidth="1"/>
    <col min="12" max="16384" width="9.44140625" style="640"/>
  </cols>
  <sheetData>
    <row r="1" spans="1:23" s="1010" customFormat="1" ht="14.4">
      <c r="A1" s="990" t="str">
        <f ca="1">(MID(CELL("nomefile",J2),FIND("]",CELL("nomefile",J2),1)+1,20))</f>
        <v>Tavola 5.4.3</v>
      </c>
      <c r="B1" s="992"/>
      <c r="C1" s="992"/>
      <c r="D1" s="992"/>
      <c r="E1" s="992"/>
      <c r="F1" s="992"/>
      <c r="G1" s="1009"/>
      <c r="H1" s="1009"/>
      <c r="I1" s="1009"/>
      <c r="J1" s="1009"/>
    </row>
    <row r="2" spans="1:23">
      <c r="A2" s="641"/>
      <c r="B2" s="641"/>
      <c r="C2" s="641"/>
      <c r="D2" s="641"/>
      <c r="E2" s="641"/>
      <c r="F2" s="642"/>
    </row>
    <row r="3" spans="1:23">
      <c r="A3" s="2059" t="s">
        <v>1008</v>
      </c>
      <c r="B3" s="2059"/>
      <c r="C3" s="2059"/>
      <c r="D3" s="2059"/>
      <c r="E3" s="2059"/>
      <c r="F3" s="2059"/>
      <c r="G3" s="643"/>
    </row>
    <row r="4" spans="1:23" ht="13.75" thickBot="1">
      <c r="A4" s="2118" t="s">
        <v>77</v>
      </c>
      <c r="B4" s="2118"/>
      <c r="C4" s="2118"/>
      <c r="D4" s="2118"/>
      <c r="E4" s="2118"/>
      <c r="F4" s="2118"/>
    </row>
    <row r="5" spans="1:23" ht="15.05">
      <c r="A5" s="644"/>
      <c r="B5" s="2119">
        <v>2024</v>
      </c>
      <c r="C5" s="2121" t="s">
        <v>38</v>
      </c>
      <c r="D5" s="2119">
        <v>2025</v>
      </c>
      <c r="E5" s="2121" t="s">
        <v>38</v>
      </c>
      <c r="F5" s="645" t="s">
        <v>72</v>
      </c>
      <c r="G5" s="643"/>
      <c r="I5"/>
      <c r="J5"/>
      <c r="K5"/>
      <c r="L5"/>
      <c r="M5"/>
      <c r="N5"/>
      <c r="O5"/>
      <c r="P5"/>
      <c r="Q5"/>
      <c r="R5"/>
      <c r="S5"/>
      <c r="T5"/>
      <c r="U5"/>
      <c r="V5"/>
      <c r="W5"/>
    </row>
    <row r="6" spans="1:23" ht="16.55" customHeight="1" thickBot="1">
      <c r="A6" s="646"/>
      <c r="B6" s="2120"/>
      <c r="C6" s="2122"/>
      <c r="D6" s="2120"/>
      <c r="E6" s="2122"/>
      <c r="F6" s="647" t="s">
        <v>1728</v>
      </c>
      <c r="I6"/>
      <c r="J6"/>
      <c r="K6"/>
      <c r="L6"/>
      <c r="M6"/>
      <c r="N6"/>
      <c r="O6"/>
      <c r="P6"/>
      <c r="Q6"/>
      <c r="R6"/>
      <c r="S6"/>
      <c r="T6"/>
      <c r="U6"/>
      <c r="V6"/>
      <c r="W6"/>
    </row>
    <row r="7" spans="1:23" ht="15.05">
      <c r="A7" s="648" t="s">
        <v>925</v>
      </c>
      <c r="B7" s="649"/>
      <c r="C7" s="650"/>
      <c r="D7" s="649"/>
      <c r="E7" s="650"/>
      <c r="F7" s="651"/>
      <c r="G7"/>
      <c r="H7"/>
      <c r="I7"/>
      <c r="J7"/>
      <c r="K7"/>
      <c r="L7"/>
      <c r="M7"/>
      <c r="N7"/>
      <c r="O7"/>
      <c r="P7"/>
      <c r="Q7"/>
      <c r="R7"/>
      <c r="S7"/>
      <c r="T7"/>
      <c r="U7"/>
      <c r="V7"/>
      <c r="W7"/>
    </row>
    <row r="8" spans="1:23" ht="12.8" customHeight="1">
      <c r="A8" s="652" t="s">
        <v>926</v>
      </c>
      <c r="B8" s="653">
        <v>344349</v>
      </c>
      <c r="C8" s="654">
        <v>47.3</v>
      </c>
      <c r="D8" s="653">
        <v>345311</v>
      </c>
      <c r="E8" s="654">
        <v>45.9</v>
      </c>
      <c r="F8" s="655">
        <v>0.3</v>
      </c>
      <c r="G8"/>
      <c r="H8"/>
      <c r="I8"/>
      <c r="J8"/>
      <c r="K8"/>
      <c r="L8"/>
      <c r="M8"/>
      <c r="N8"/>
      <c r="O8"/>
      <c r="P8"/>
      <c r="Q8"/>
      <c r="R8"/>
      <c r="S8"/>
      <c r="T8"/>
      <c r="U8"/>
      <c r="V8"/>
      <c r="W8"/>
    </row>
    <row r="9" spans="1:23" ht="13.6" customHeight="1">
      <c r="A9" s="656" t="s">
        <v>927</v>
      </c>
      <c r="B9" s="657">
        <v>233075</v>
      </c>
      <c r="C9" s="658">
        <v>32</v>
      </c>
      <c r="D9" s="657">
        <v>222742</v>
      </c>
      <c r="E9" s="658">
        <v>29.6</v>
      </c>
      <c r="F9" s="659">
        <v>-4.4000000000000004</v>
      </c>
      <c r="G9"/>
      <c r="H9"/>
      <c r="I9"/>
      <c r="J9"/>
      <c r="K9"/>
      <c r="L9"/>
      <c r="M9"/>
      <c r="N9"/>
      <c r="O9"/>
      <c r="P9"/>
      <c r="Q9"/>
      <c r="R9"/>
      <c r="S9"/>
      <c r="T9"/>
      <c r="U9"/>
      <c r="V9"/>
      <c r="W9"/>
    </row>
    <row r="10" spans="1:23" ht="13.6" customHeight="1">
      <c r="A10" s="652" t="s">
        <v>928</v>
      </c>
      <c r="B10" s="653">
        <v>142918</v>
      </c>
      <c r="C10" s="654">
        <v>19.600000000000001</v>
      </c>
      <c r="D10" s="653">
        <v>152164</v>
      </c>
      <c r="E10" s="654">
        <v>20.2</v>
      </c>
      <c r="F10" s="655">
        <v>6.5</v>
      </c>
      <c r="G10"/>
      <c r="H10"/>
      <c r="I10"/>
      <c r="J10"/>
      <c r="K10"/>
      <c r="L10"/>
      <c r="M10"/>
      <c r="N10"/>
      <c r="O10"/>
      <c r="P10"/>
      <c r="Q10"/>
      <c r="R10"/>
      <c r="S10"/>
      <c r="T10"/>
      <c r="U10"/>
      <c r="V10"/>
      <c r="W10"/>
    </row>
    <row r="11" spans="1:23" ht="13.6" customHeight="1">
      <c r="A11" s="656" t="s">
        <v>929</v>
      </c>
      <c r="B11" s="657">
        <v>7753</v>
      </c>
      <c r="C11" s="658">
        <v>1.1000000000000001</v>
      </c>
      <c r="D11" s="657">
        <v>10259</v>
      </c>
      <c r="E11" s="658">
        <v>1.4</v>
      </c>
      <c r="F11" s="659">
        <v>32.299999999999997</v>
      </c>
      <c r="G11"/>
      <c r="H11"/>
      <c r="I11"/>
      <c r="J11"/>
      <c r="K11"/>
      <c r="L11"/>
      <c r="M11"/>
      <c r="N11"/>
      <c r="O11"/>
      <c r="P11"/>
      <c r="Q11"/>
      <c r="R11"/>
      <c r="S11"/>
      <c r="T11"/>
      <c r="U11"/>
      <c r="V11"/>
      <c r="W11"/>
    </row>
    <row r="12" spans="1:23" ht="13.6" customHeight="1">
      <c r="A12" s="652" t="s">
        <v>930</v>
      </c>
      <c r="B12" s="653">
        <v>6309</v>
      </c>
      <c r="C12" s="654">
        <v>0.9</v>
      </c>
      <c r="D12" s="653">
        <v>6033</v>
      </c>
      <c r="E12" s="654">
        <v>0.8</v>
      </c>
      <c r="F12" s="655">
        <v>-4.4000000000000004</v>
      </c>
      <c r="G12"/>
      <c r="H12"/>
      <c r="I12"/>
      <c r="J12"/>
      <c r="K12"/>
      <c r="L12"/>
      <c r="M12"/>
      <c r="N12"/>
      <c r="O12"/>
      <c r="P12"/>
      <c r="Q12"/>
      <c r="R12"/>
      <c r="S12"/>
      <c r="T12"/>
      <c r="U12"/>
      <c r="V12"/>
      <c r="W12"/>
    </row>
    <row r="13" spans="1:23" ht="13.6" customHeight="1">
      <c r="A13" s="656" t="s">
        <v>931</v>
      </c>
      <c r="B13" s="657">
        <v>101963</v>
      </c>
      <c r="C13" s="658">
        <v>14</v>
      </c>
      <c r="D13" s="657">
        <v>101663</v>
      </c>
      <c r="E13" s="658">
        <v>13.5</v>
      </c>
      <c r="F13" s="659">
        <v>-0.3</v>
      </c>
      <c r="G13"/>
      <c r="H13"/>
      <c r="I13"/>
      <c r="J13"/>
      <c r="K13"/>
      <c r="L13"/>
      <c r="M13"/>
      <c r="N13"/>
      <c r="O13"/>
      <c r="P13"/>
      <c r="Q13"/>
      <c r="R13"/>
      <c r="S13"/>
      <c r="T13"/>
      <c r="U13"/>
      <c r="V13"/>
      <c r="W13"/>
    </row>
    <row r="14" spans="1:23" ht="13.6" customHeight="1">
      <c r="A14" s="652" t="s">
        <v>932</v>
      </c>
      <c r="B14" s="653">
        <v>17008</v>
      </c>
      <c r="C14" s="654">
        <v>2.2999999999999998</v>
      </c>
      <c r="D14" s="653">
        <v>20398</v>
      </c>
      <c r="E14" s="654">
        <v>2.7</v>
      </c>
      <c r="F14" s="655">
        <v>19.899999999999999</v>
      </c>
      <c r="G14"/>
      <c r="H14"/>
      <c r="I14"/>
      <c r="J14"/>
      <c r="K14"/>
      <c r="L14"/>
      <c r="M14"/>
      <c r="N14"/>
      <c r="O14"/>
      <c r="P14"/>
      <c r="Q14"/>
      <c r="R14"/>
      <c r="S14"/>
      <c r="T14"/>
      <c r="U14"/>
      <c r="V14"/>
      <c r="W14"/>
    </row>
    <row r="15" spans="1:23" ht="13.6" customHeight="1">
      <c r="A15" s="656" t="s">
        <v>933</v>
      </c>
      <c r="B15" s="657">
        <v>2150</v>
      </c>
      <c r="C15" s="658">
        <v>0.3</v>
      </c>
      <c r="D15" s="657">
        <v>2612</v>
      </c>
      <c r="E15" s="658">
        <v>0.3</v>
      </c>
      <c r="F15" s="659">
        <v>21.5</v>
      </c>
      <c r="G15"/>
      <c r="H15"/>
      <c r="I15"/>
      <c r="J15"/>
      <c r="K15"/>
      <c r="L15"/>
      <c r="M15"/>
      <c r="N15"/>
      <c r="O15"/>
      <c r="P15"/>
      <c r="Q15"/>
      <c r="R15"/>
      <c r="S15"/>
      <c r="T15"/>
      <c r="U15"/>
      <c r="V15"/>
      <c r="W15"/>
    </row>
    <row r="16" spans="1:23" ht="13.6" customHeight="1">
      <c r="A16" s="652" t="s">
        <v>934</v>
      </c>
      <c r="B16" s="653">
        <v>614</v>
      </c>
      <c r="C16" s="654">
        <v>0.1</v>
      </c>
      <c r="D16" s="653">
        <v>1384</v>
      </c>
      <c r="E16" s="654">
        <v>0.2</v>
      </c>
      <c r="F16" s="655">
        <v>125.3</v>
      </c>
      <c r="G16"/>
      <c r="H16"/>
      <c r="I16"/>
      <c r="J16"/>
      <c r="K16"/>
      <c r="L16"/>
      <c r="M16"/>
      <c r="N16"/>
      <c r="O16"/>
      <c r="P16"/>
      <c r="Q16"/>
      <c r="R16"/>
      <c r="S16"/>
      <c r="T16"/>
      <c r="U16"/>
      <c r="V16"/>
      <c r="W16"/>
    </row>
    <row r="17" spans="1:23" ht="13.6" customHeight="1">
      <c r="A17" s="656" t="s">
        <v>935</v>
      </c>
      <c r="B17" s="657">
        <v>3792</v>
      </c>
      <c r="C17" s="658">
        <v>0.5</v>
      </c>
      <c r="D17" s="657">
        <v>3567</v>
      </c>
      <c r="E17" s="658">
        <v>0.5</v>
      </c>
      <c r="F17" s="659">
        <v>-5.9</v>
      </c>
      <c r="G17"/>
      <c r="H17"/>
      <c r="I17"/>
      <c r="J17"/>
      <c r="K17"/>
      <c r="L17"/>
      <c r="M17"/>
      <c r="N17"/>
      <c r="O17"/>
      <c r="P17"/>
      <c r="Q17"/>
      <c r="R17"/>
      <c r="S17"/>
      <c r="T17"/>
      <c r="U17"/>
      <c r="V17"/>
      <c r="W17"/>
    </row>
    <row r="18" spans="1:23" ht="15.05">
      <c r="A18" s="652" t="s">
        <v>223</v>
      </c>
      <c r="B18" s="653">
        <v>0</v>
      </c>
      <c r="C18" s="654">
        <v>0</v>
      </c>
      <c r="D18" s="653">
        <v>0</v>
      </c>
      <c r="E18" s="654">
        <v>0</v>
      </c>
      <c r="F18" s="655">
        <v>15.3</v>
      </c>
      <c r="G18"/>
      <c r="H18"/>
      <c r="I18"/>
      <c r="J18"/>
      <c r="K18"/>
      <c r="L18"/>
      <c r="M18"/>
      <c r="N18"/>
      <c r="O18"/>
      <c r="P18"/>
      <c r="Q18"/>
      <c r="R18"/>
      <c r="S18"/>
      <c r="T18"/>
      <c r="U18"/>
      <c r="V18"/>
      <c r="W18"/>
    </row>
    <row r="19" spans="1:23" ht="13.6" customHeight="1">
      <c r="A19" s="656" t="s">
        <v>936</v>
      </c>
      <c r="B19" s="657">
        <v>386</v>
      </c>
      <c r="C19" s="658">
        <v>0.1</v>
      </c>
      <c r="D19" s="657">
        <v>827</v>
      </c>
      <c r="E19" s="658">
        <v>0.1</v>
      </c>
      <c r="F19" s="659">
        <v>114.3</v>
      </c>
      <c r="G19"/>
      <c r="H19"/>
      <c r="I19"/>
      <c r="J19"/>
      <c r="K19"/>
      <c r="L19"/>
      <c r="M19"/>
      <c r="N19"/>
      <c r="O19"/>
      <c r="P19"/>
      <c r="Q19"/>
      <c r="R19"/>
      <c r="S19"/>
      <c r="T19"/>
      <c r="U19"/>
      <c r="V19"/>
      <c r="W19"/>
    </row>
    <row r="20" spans="1:23" ht="15.05">
      <c r="A20" s="652" t="s">
        <v>937</v>
      </c>
      <c r="B20" s="653">
        <v>100992</v>
      </c>
      <c r="C20" s="654">
        <v>13.9</v>
      </c>
      <c r="D20" s="653">
        <v>107276</v>
      </c>
      <c r="E20" s="654">
        <v>14.3</v>
      </c>
      <c r="F20" s="655">
        <v>6.2</v>
      </c>
      <c r="G20"/>
      <c r="H20"/>
      <c r="I20"/>
      <c r="J20"/>
      <c r="K20"/>
      <c r="L20"/>
      <c r="M20"/>
      <c r="N20"/>
      <c r="O20"/>
      <c r="P20"/>
      <c r="Q20"/>
      <c r="R20"/>
      <c r="S20"/>
      <c r="T20"/>
      <c r="U20"/>
      <c r="V20"/>
      <c r="W20"/>
    </row>
    <row r="21" spans="1:23" ht="13.6" customHeight="1" thickBot="1">
      <c r="A21" s="660" t="s">
        <v>938</v>
      </c>
      <c r="B21" s="661">
        <v>728234</v>
      </c>
      <c r="C21" s="662">
        <v>100</v>
      </c>
      <c r="D21" s="661">
        <v>751496</v>
      </c>
      <c r="E21" s="662">
        <v>100</v>
      </c>
      <c r="F21" s="663">
        <v>3.2</v>
      </c>
      <c r="G21" s="1692"/>
      <c r="H21" s="1692"/>
      <c r="I21" s="1692"/>
      <c r="J21"/>
      <c r="K21"/>
      <c r="L21"/>
      <c r="M21"/>
      <c r="N21"/>
      <c r="O21"/>
      <c r="P21"/>
      <c r="Q21"/>
      <c r="R21"/>
      <c r="S21"/>
      <c r="T21"/>
      <c r="U21"/>
      <c r="V21"/>
      <c r="W21"/>
    </row>
    <row r="22" spans="1:23" ht="15.75" thickBot="1">
      <c r="A22" s="664" t="s">
        <v>939</v>
      </c>
      <c r="B22" s="665"/>
      <c r="C22" s="666"/>
      <c r="D22" s="665"/>
      <c r="E22" s="666"/>
      <c r="F22" s="667"/>
      <c r="G22"/>
      <c r="H22"/>
      <c r="I22"/>
      <c r="J22"/>
      <c r="K22"/>
      <c r="L22"/>
      <c r="M22"/>
      <c r="N22"/>
      <c r="O22"/>
      <c r="P22"/>
      <c r="Q22"/>
      <c r="R22"/>
      <c r="S22"/>
      <c r="T22"/>
      <c r="U22"/>
      <c r="V22"/>
      <c r="W22"/>
    </row>
    <row r="23" spans="1:23" customFormat="1" ht="15.05">
      <c r="A23" s="656" t="s">
        <v>926</v>
      </c>
      <c r="B23" s="657">
        <v>21326</v>
      </c>
      <c r="C23" s="668">
        <v>7.6</v>
      </c>
      <c r="D23" s="657">
        <v>26250</v>
      </c>
      <c r="E23" s="658">
        <v>8.6999999999999993</v>
      </c>
      <c r="F23" s="669">
        <v>23.089186907999615</v>
      </c>
      <c r="G23" s="1692"/>
      <c r="H23" s="1692"/>
      <c r="I23" s="1692"/>
      <c r="J23" s="1692"/>
    </row>
    <row r="24" spans="1:23" ht="15.05">
      <c r="A24" s="652" t="s">
        <v>928</v>
      </c>
      <c r="B24" s="653">
        <v>10026</v>
      </c>
      <c r="C24" s="654">
        <v>3.6</v>
      </c>
      <c r="D24" s="653">
        <v>12438</v>
      </c>
      <c r="E24" s="654">
        <v>4.0999999999999996</v>
      </c>
      <c r="F24" s="655">
        <v>24.05745062836624</v>
      </c>
      <c r="G24"/>
      <c r="H24"/>
      <c r="I24"/>
      <c r="J24"/>
      <c r="K24"/>
      <c r="L24"/>
      <c r="M24"/>
      <c r="N24"/>
      <c r="O24"/>
      <c r="P24"/>
      <c r="Q24"/>
      <c r="R24"/>
      <c r="S24"/>
      <c r="T24"/>
      <c r="U24"/>
      <c r="V24"/>
      <c r="W24"/>
    </row>
    <row r="25" spans="1:23" ht="15.05">
      <c r="A25" s="656" t="s">
        <v>940</v>
      </c>
      <c r="B25" s="657">
        <v>11252</v>
      </c>
      <c r="C25" s="658">
        <v>4</v>
      </c>
      <c r="D25" s="657">
        <v>13492</v>
      </c>
      <c r="E25" s="658">
        <v>4.5</v>
      </c>
      <c r="F25" s="659">
        <v>19.907571987202278</v>
      </c>
      <c r="G25"/>
      <c r="H25"/>
      <c r="I25"/>
      <c r="J25"/>
      <c r="K25"/>
      <c r="L25"/>
      <c r="M25"/>
      <c r="N25"/>
      <c r="O25"/>
      <c r="P25"/>
      <c r="Q25"/>
      <c r="R25"/>
      <c r="S25"/>
      <c r="T25"/>
      <c r="U25"/>
      <c r="V25"/>
      <c r="W25"/>
    </row>
    <row r="26" spans="1:23" ht="15.05">
      <c r="A26" s="652" t="s">
        <v>931</v>
      </c>
      <c r="B26" s="653">
        <v>235683</v>
      </c>
      <c r="C26" s="654">
        <v>83.5</v>
      </c>
      <c r="D26" s="653">
        <v>244476</v>
      </c>
      <c r="E26" s="654">
        <v>81.2</v>
      </c>
      <c r="F26" s="655">
        <v>3.730858823080152</v>
      </c>
      <c r="G26"/>
      <c r="H26"/>
      <c r="I26"/>
      <c r="J26"/>
      <c r="K26"/>
      <c r="L26"/>
      <c r="M26"/>
      <c r="N26"/>
      <c r="O26"/>
      <c r="P26"/>
      <c r="Q26"/>
      <c r="R26"/>
      <c r="S26"/>
      <c r="T26"/>
      <c r="U26"/>
      <c r="V26"/>
      <c r="W26"/>
    </row>
    <row r="27" spans="1:23" ht="15.05">
      <c r="A27" s="656" t="s">
        <v>223</v>
      </c>
      <c r="B27" s="657">
        <v>3890</v>
      </c>
      <c r="C27" s="658">
        <v>1.4</v>
      </c>
      <c r="D27" s="657">
        <v>4589</v>
      </c>
      <c r="E27" s="658">
        <v>1.5</v>
      </c>
      <c r="F27" s="659">
        <v>17.969151670951167</v>
      </c>
      <c r="G27"/>
      <c r="H27"/>
      <c r="I27"/>
      <c r="J27"/>
      <c r="K27"/>
      <c r="L27"/>
      <c r="M27"/>
      <c r="N27"/>
      <c r="O27"/>
      <c r="P27"/>
      <c r="Q27"/>
      <c r="R27"/>
      <c r="S27"/>
      <c r="T27"/>
      <c r="U27"/>
      <c r="V27"/>
      <c r="W27"/>
    </row>
    <row r="28" spans="1:23" ht="13.6" customHeight="1">
      <c r="A28" s="670" t="s">
        <v>941</v>
      </c>
      <c r="B28" s="1639">
        <v>282177</v>
      </c>
      <c r="C28" s="1879">
        <v>100</v>
      </c>
      <c r="D28" s="1639">
        <v>301245</v>
      </c>
      <c r="E28" s="1879">
        <v>100</v>
      </c>
      <c r="F28" s="1880">
        <v>6.7574607427253186</v>
      </c>
      <c r="G28"/>
      <c r="H28"/>
      <c r="I28"/>
      <c r="J28"/>
      <c r="K28"/>
      <c r="L28"/>
      <c r="M28"/>
      <c r="N28"/>
      <c r="O28"/>
      <c r="P28"/>
      <c r="Q28"/>
      <c r="R28"/>
      <c r="S28"/>
      <c r="T28"/>
      <c r="U28"/>
      <c r="V28"/>
      <c r="W28"/>
    </row>
    <row r="29" spans="1:23" ht="15.05">
      <c r="A29" s="671" t="s">
        <v>942</v>
      </c>
      <c r="B29" s="1881">
        <v>1010412</v>
      </c>
      <c r="C29" s="1508" t="s">
        <v>977</v>
      </c>
      <c r="D29" s="1881">
        <v>1052741</v>
      </c>
      <c r="E29" s="1508" t="s">
        <v>977</v>
      </c>
      <c r="F29" s="672">
        <v>4.2</v>
      </c>
      <c r="G29" s="758"/>
      <c r="H29"/>
      <c r="I29"/>
      <c r="J29"/>
      <c r="K29"/>
      <c r="L29"/>
      <c r="M29"/>
      <c r="N29"/>
      <c r="O29"/>
      <c r="P29"/>
      <c r="Q29"/>
      <c r="R29"/>
      <c r="S29"/>
      <c r="T29"/>
      <c r="U29"/>
      <c r="V29"/>
      <c r="W29"/>
    </row>
    <row r="30" spans="1:23" ht="15.05">
      <c r="B30" s="1916"/>
      <c r="C30" s="1916"/>
      <c r="D30" s="1916"/>
      <c r="F30" s="673"/>
      <c r="I30"/>
      <c r="J30"/>
      <c r="K30"/>
      <c r="L30"/>
      <c r="M30"/>
      <c r="N30"/>
      <c r="O30"/>
      <c r="P30"/>
      <c r="Q30"/>
      <c r="R30"/>
      <c r="S30"/>
      <c r="T30"/>
      <c r="U30"/>
      <c r="V30"/>
      <c r="W30"/>
    </row>
    <row r="31" spans="1:23" ht="15.05">
      <c r="I31"/>
      <c r="J31"/>
      <c r="K31"/>
      <c r="L31"/>
      <c r="M31"/>
      <c r="N31"/>
      <c r="O31"/>
      <c r="P31"/>
      <c r="Q31"/>
      <c r="R31"/>
      <c r="S31"/>
      <c r="T31"/>
      <c r="U31"/>
      <c r="V31"/>
      <c r="W31"/>
    </row>
    <row r="32" spans="1:23" ht="15.05">
      <c r="I32"/>
      <c r="J32"/>
      <c r="K32"/>
      <c r="L32"/>
      <c r="M32"/>
      <c r="N32"/>
      <c r="O32"/>
      <c r="P32"/>
      <c r="Q32"/>
      <c r="R32"/>
      <c r="S32"/>
      <c r="T32"/>
      <c r="U32"/>
      <c r="V32"/>
      <c r="W32"/>
    </row>
  </sheetData>
  <mergeCells count="6">
    <mergeCell ref="A3:F3"/>
    <mergeCell ref="A4:F4"/>
    <mergeCell ref="B5:B6"/>
    <mergeCell ref="C5:C6"/>
    <mergeCell ref="D5:D6"/>
    <mergeCell ref="E5:E6"/>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Foglio69">
    <tabColor rgb="FF92D050"/>
  </sheetPr>
  <dimension ref="A1:J37"/>
  <sheetViews>
    <sheetView showGridLines="0" zoomScaleNormal="100" workbookViewId="0">
      <selection activeCell="E22" sqref="E22"/>
    </sheetView>
  </sheetViews>
  <sheetFormatPr defaultColWidth="9.44140625" defaultRowHeight="13.1"/>
  <cols>
    <col min="1" max="1" width="41.44140625" style="640" customWidth="1"/>
    <col min="2" max="2" width="14.5546875" style="640" customWidth="1"/>
    <col min="3" max="3" width="10.5546875" style="640" customWidth="1"/>
    <col min="4" max="4" width="14.5546875" style="640" customWidth="1"/>
    <col min="5" max="5" width="16.5546875" style="640" customWidth="1"/>
    <col min="6" max="6" width="10.5546875" style="640" customWidth="1"/>
    <col min="7" max="7" width="16.5546875" style="640" customWidth="1"/>
    <col min="8" max="16384" width="9.44140625" style="640"/>
  </cols>
  <sheetData>
    <row r="1" spans="1:10" s="1010" customFormat="1" ht="14.4">
      <c r="A1" s="990" t="str">
        <f ca="1">(MID(CELL("nomefile",J2),FIND("]",CELL("nomefile",J2),1)+1,20))</f>
        <v>Tavola 5.4.4</v>
      </c>
      <c r="B1" s="992"/>
      <c r="C1" s="992"/>
      <c r="D1" s="992"/>
      <c r="E1" s="992"/>
      <c r="F1" s="992"/>
      <c r="G1" s="992"/>
      <c r="H1" s="1009"/>
      <c r="I1" s="1009"/>
      <c r="J1" s="1009"/>
    </row>
    <row r="2" spans="1:10">
      <c r="A2" s="641"/>
      <c r="B2" s="641"/>
      <c r="C2" s="641"/>
      <c r="D2" s="641"/>
      <c r="E2" s="641"/>
      <c r="F2" s="641"/>
      <c r="G2" s="641"/>
    </row>
    <row r="3" spans="1:10">
      <c r="A3" s="2059" t="s">
        <v>1174</v>
      </c>
      <c r="B3" s="2059"/>
      <c r="C3" s="2059"/>
      <c r="D3" s="2059"/>
      <c r="E3" s="2059"/>
      <c r="F3" s="2059"/>
      <c r="G3" s="2059"/>
    </row>
    <row r="4" spans="1:10">
      <c r="A4" s="2046" t="s">
        <v>338</v>
      </c>
      <c r="B4" s="2046"/>
      <c r="C4" s="2046"/>
      <c r="D4" s="2046"/>
      <c r="E4" s="2046"/>
      <c r="F4" s="2046"/>
      <c r="G4" s="2046"/>
    </row>
    <row r="5" spans="1:10" ht="14.9" customHeight="1">
      <c r="A5" s="1650"/>
      <c r="B5" s="2123">
        <v>2024</v>
      </c>
      <c r="C5" s="2124"/>
      <c r="D5" s="2124"/>
      <c r="E5" s="2123">
        <v>2025</v>
      </c>
      <c r="F5" s="2124"/>
      <c r="G5" s="2125"/>
    </row>
    <row r="6" spans="1:10" ht="6.05" customHeight="1">
      <c r="A6" s="1651"/>
      <c r="B6" s="2126" t="s">
        <v>982</v>
      </c>
      <c r="C6" s="674"/>
      <c r="D6" s="2130" t="s">
        <v>984</v>
      </c>
      <c r="E6" s="2126" t="s">
        <v>981</v>
      </c>
      <c r="F6" s="674"/>
      <c r="G6" s="2128" t="s">
        <v>943</v>
      </c>
    </row>
    <row r="7" spans="1:10" ht="52.55" customHeight="1">
      <c r="A7" s="1652"/>
      <c r="B7" s="2127"/>
      <c r="C7" s="1653" t="s">
        <v>983</v>
      </c>
      <c r="D7" s="2131"/>
      <c r="E7" s="2127"/>
      <c r="F7" s="1653" t="s">
        <v>983</v>
      </c>
      <c r="G7" s="2129"/>
    </row>
    <row r="8" spans="1:10" ht="12.8" customHeight="1">
      <c r="A8" s="1261" t="s">
        <v>944</v>
      </c>
      <c r="B8" s="1869">
        <v>46</v>
      </c>
      <c r="C8" s="1870">
        <v>31.8</v>
      </c>
      <c r="D8" s="1871">
        <v>78</v>
      </c>
      <c r="E8" s="1645">
        <v>44.9</v>
      </c>
      <c r="F8" s="675">
        <v>29.5</v>
      </c>
      <c r="G8" s="1641">
        <v>80</v>
      </c>
      <c r="H8" s="679"/>
      <c r="I8" s="679"/>
      <c r="J8" s="679"/>
    </row>
    <row r="9" spans="1:10">
      <c r="A9" s="1202" t="s">
        <v>945</v>
      </c>
      <c r="B9" s="1872">
        <v>61.3</v>
      </c>
      <c r="C9" s="1873">
        <v>46.3</v>
      </c>
      <c r="D9" s="1874">
        <v>29.9</v>
      </c>
      <c r="E9" s="1646">
        <v>62.6</v>
      </c>
      <c r="F9" s="677">
        <v>42.3</v>
      </c>
      <c r="G9" s="1642">
        <v>28.7</v>
      </c>
      <c r="H9" s="679"/>
      <c r="I9" s="679"/>
      <c r="J9" s="679"/>
    </row>
    <row r="10" spans="1:10">
      <c r="A10" s="684" t="s">
        <v>946</v>
      </c>
      <c r="B10" s="1875">
        <v>32.700000000000003</v>
      </c>
      <c r="C10" s="1871">
        <v>17.8</v>
      </c>
      <c r="D10" s="1871">
        <v>23.4</v>
      </c>
      <c r="E10" s="1647">
        <v>30.6</v>
      </c>
      <c r="F10" s="676">
        <v>16.600000000000001</v>
      </c>
      <c r="G10" s="1641">
        <v>23.5</v>
      </c>
      <c r="H10" s="679"/>
      <c r="I10" s="679"/>
      <c r="J10" s="679"/>
    </row>
    <row r="11" spans="1:10">
      <c r="A11" s="1202" t="s">
        <v>947</v>
      </c>
      <c r="B11" s="1872">
        <v>61.2</v>
      </c>
      <c r="C11" s="1873">
        <v>50.1</v>
      </c>
      <c r="D11" s="1874">
        <v>24.7</v>
      </c>
      <c r="E11" s="1646">
        <v>58.2</v>
      </c>
      <c r="F11" s="677">
        <v>44.9</v>
      </c>
      <c r="G11" s="1642">
        <v>27.6</v>
      </c>
      <c r="H11" s="679"/>
      <c r="I11" s="679"/>
      <c r="J11" s="679"/>
    </row>
    <row r="12" spans="1:10">
      <c r="A12" s="684" t="s">
        <v>948</v>
      </c>
      <c r="B12" s="1875">
        <v>70</v>
      </c>
      <c r="C12" s="1871">
        <v>62.9</v>
      </c>
      <c r="D12" s="1871">
        <v>0.1</v>
      </c>
      <c r="E12" s="1647">
        <v>69.599999999999994</v>
      </c>
      <c r="F12" s="676">
        <v>59.4</v>
      </c>
      <c r="G12" s="1641">
        <v>0.1</v>
      </c>
      <c r="H12" s="679"/>
      <c r="I12" s="679"/>
      <c r="J12" s="679"/>
    </row>
    <row r="13" spans="1:10">
      <c r="A13" s="1262" t="s">
        <v>949</v>
      </c>
      <c r="B13" s="1876">
        <v>52.1</v>
      </c>
      <c r="C13" s="1874">
        <v>32.799999999999997</v>
      </c>
      <c r="D13" s="1874">
        <v>22</v>
      </c>
      <c r="E13" s="1648">
        <v>50.2</v>
      </c>
      <c r="F13" s="678">
        <v>30.1</v>
      </c>
      <c r="G13" s="1642">
        <v>20</v>
      </c>
      <c r="H13" s="679"/>
      <c r="I13" s="679"/>
      <c r="J13" s="679"/>
    </row>
    <row r="14" spans="1:10">
      <c r="A14" s="684" t="s">
        <v>950</v>
      </c>
      <c r="B14" s="1875">
        <v>45.3</v>
      </c>
      <c r="C14" s="1871">
        <v>27.3</v>
      </c>
      <c r="D14" s="1871">
        <v>9.5</v>
      </c>
      <c r="E14" s="1647">
        <v>42.6</v>
      </c>
      <c r="F14" s="676">
        <v>24.2</v>
      </c>
      <c r="G14" s="1641">
        <v>8.3000000000000007</v>
      </c>
      <c r="H14" s="679"/>
      <c r="I14" s="679"/>
      <c r="J14" s="679"/>
    </row>
    <row r="15" spans="1:10">
      <c r="A15" s="1262" t="s">
        <v>951</v>
      </c>
      <c r="B15" s="1876">
        <v>59.4</v>
      </c>
      <c r="C15" s="1874">
        <v>38.6</v>
      </c>
      <c r="D15" s="1874">
        <v>12.5</v>
      </c>
      <c r="E15" s="1648">
        <v>58.4</v>
      </c>
      <c r="F15" s="678">
        <v>36.299999999999997</v>
      </c>
      <c r="G15" s="1642">
        <v>11.7</v>
      </c>
      <c r="H15" s="679"/>
      <c r="I15" s="679"/>
      <c r="J15" s="679"/>
    </row>
    <row r="16" spans="1:10">
      <c r="A16" s="1640" t="s">
        <v>1</v>
      </c>
      <c r="B16" s="1877">
        <v>47.3</v>
      </c>
      <c r="C16" s="1878">
        <v>32</v>
      </c>
      <c r="D16" s="1878">
        <v>100</v>
      </c>
      <c r="E16" s="1649">
        <v>45.9</v>
      </c>
      <c r="F16" s="1643">
        <v>29.6</v>
      </c>
      <c r="G16" s="1644">
        <v>100</v>
      </c>
      <c r="H16" s="679"/>
      <c r="I16" s="679"/>
      <c r="J16" s="679"/>
    </row>
    <row r="17" spans="1:7">
      <c r="A17" s="641" t="s">
        <v>952</v>
      </c>
      <c r="B17" s="643"/>
      <c r="C17" s="643"/>
      <c r="D17" s="643"/>
    </row>
    <row r="19" spans="1:7">
      <c r="B19" s="679"/>
      <c r="E19" s="679"/>
      <c r="F19" s="679"/>
      <c r="G19" s="679"/>
    </row>
    <row r="20" spans="1:7">
      <c r="E20" s="679"/>
      <c r="F20" s="679"/>
      <c r="G20" s="679"/>
    </row>
    <row r="21" spans="1:7">
      <c r="E21" s="679"/>
      <c r="F21" s="679"/>
      <c r="G21" s="679"/>
    </row>
    <row r="22" spans="1:7">
      <c r="E22" s="679"/>
      <c r="F22" s="679"/>
      <c r="G22" s="679"/>
    </row>
    <row r="23" spans="1:7">
      <c r="E23" s="679"/>
      <c r="F23" s="679"/>
      <c r="G23" s="679"/>
    </row>
    <row r="24" spans="1:7">
      <c r="E24" s="679"/>
      <c r="F24" s="679"/>
      <c r="G24" s="679"/>
    </row>
    <row r="25" spans="1:7">
      <c r="E25" s="679"/>
      <c r="F25" s="679"/>
      <c r="G25" s="679"/>
    </row>
    <row r="26" spans="1:7">
      <c r="E26" s="679"/>
      <c r="F26" s="679"/>
      <c r="G26" s="679"/>
    </row>
    <row r="27" spans="1:7">
      <c r="E27" s="679"/>
      <c r="F27" s="679"/>
      <c r="G27" s="679"/>
    </row>
    <row r="28" spans="1:7">
      <c r="E28" s="1199"/>
      <c r="F28" s="1199"/>
      <c r="G28" s="1199"/>
    </row>
    <row r="29" spans="1:7">
      <c r="E29" s="1199"/>
      <c r="F29" s="1199"/>
      <c r="G29" s="1199"/>
    </row>
    <row r="30" spans="1:7">
      <c r="E30" s="1199"/>
      <c r="F30" s="1199"/>
      <c r="G30" s="1199"/>
    </row>
    <row r="31" spans="1:7">
      <c r="E31" s="1199"/>
      <c r="F31" s="1199"/>
      <c r="G31" s="1199"/>
    </row>
    <row r="32" spans="1:7">
      <c r="E32" s="1199"/>
      <c r="F32" s="1199"/>
      <c r="G32" s="1199"/>
    </row>
    <row r="33" spans="5:7">
      <c r="E33" s="1199"/>
      <c r="F33" s="1199"/>
      <c r="G33" s="1199"/>
    </row>
    <row r="34" spans="5:7">
      <c r="E34" s="1199"/>
      <c r="F34" s="1199"/>
      <c r="G34" s="1199"/>
    </row>
    <row r="35" spans="5:7">
      <c r="E35" s="1199"/>
      <c r="F35" s="1199"/>
      <c r="G35" s="1199"/>
    </row>
    <row r="36" spans="5:7">
      <c r="E36" s="1199"/>
      <c r="F36" s="1199"/>
      <c r="G36" s="1199"/>
    </row>
    <row r="37" spans="5:7">
      <c r="E37" s="1199"/>
      <c r="F37" s="1199"/>
      <c r="G37" s="1199"/>
    </row>
  </sheetData>
  <mergeCells count="8">
    <mergeCell ref="E5:G5"/>
    <mergeCell ref="E6:E7"/>
    <mergeCell ref="G6:G7"/>
    <mergeCell ref="A3:G3"/>
    <mergeCell ref="A4:G4"/>
    <mergeCell ref="B5:D5"/>
    <mergeCell ref="B6:B7"/>
    <mergeCell ref="D6:D7"/>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Foglio70">
    <tabColor rgb="FF92D050"/>
  </sheetPr>
  <dimension ref="A1:R22"/>
  <sheetViews>
    <sheetView showGridLines="0" zoomScaleNormal="100" workbookViewId="0">
      <selection activeCell="E22" sqref="E22"/>
    </sheetView>
  </sheetViews>
  <sheetFormatPr defaultColWidth="8.5546875" defaultRowHeight="15.05"/>
  <cols>
    <col min="1" max="1" width="36.5546875" style="162" customWidth="1"/>
    <col min="2" max="2" width="11" style="162" bestFit="1" customWidth="1"/>
    <col min="3" max="3" width="6.5546875" style="162" customWidth="1"/>
    <col min="4" max="4" width="8.6640625" style="162" bestFit="1" customWidth="1"/>
    <col min="5" max="5" width="6.5546875" style="162" customWidth="1"/>
    <col min="6" max="6" width="8.6640625" style="162" bestFit="1" customWidth="1"/>
    <col min="7" max="7" width="6.5546875" style="162" customWidth="1"/>
    <col min="8" max="8" width="8.6640625" style="162" bestFit="1" customWidth="1"/>
    <col min="9" max="9" width="6.5546875" style="162" customWidth="1"/>
    <col min="10" max="10" width="8.6640625" style="162" bestFit="1" customWidth="1"/>
    <col min="11" max="11" width="6.5546875" style="162" customWidth="1"/>
    <col min="12" max="12" width="8.6640625" style="162" bestFit="1" customWidth="1"/>
    <col min="13" max="13" width="6.5546875" style="162" customWidth="1"/>
    <col min="14" max="16384" width="8.5546875" style="843"/>
  </cols>
  <sheetData>
    <row r="1" spans="1:17" s="1001" customFormat="1">
      <c r="A1" s="990" t="str">
        <f ca="1">(MID(CELL("nomefile",J2),FIND("]",CELL("nomefile",J2),1)+1,20))</f>
        <v>Tavola 5.5.1</v>
      </c>
      <c r="B1" s="997"/>
      <c r="C1" s="997"/>
      <c r="D1" s="997"/>
      <c r="E1" s="997"/>
      <c r="F1" s="997"/>
      <c r="G1" s="997"/>
      <c r="H1" s="997"/>
      <c r="I1" s="997"/>
      <c r="J1" s="997"/>
      <c r="K1" s="997"/>
      <c r="L1" s="1000"/>
      <c r="M1" s="1002"/>
    </row>
    <row r="2" spans="1:17">
      <c r="L2" s="830"/>
      <c r="M2" s="842"/>
    </row>
    <row r="3" spans="1:17" ht="14.9" customHeight="1">
      <c r="A3" s="2059" t="s">
        <v>1200</v>
      </c>
      <c r="B3" s="2059"/>
      <c r="C3" s="2059"/>
      <c r="D3" s="2059"/>
      <c r="E3" s="2059"/>
      <c r="F3" s="2059"/>
      <c r="G3" s="2059"/>
      <c r="H3" s="2059"/>
      <c r="I3" s="2059"/>
      <c r="J3" s="2059"/>
      <c r="K3" s="2059"/>
      <c r="L3" s="2059"/>
      <c r="M3" s="2059"/>
      <c r="N3" s="2059"/>
      <c r="O3" s="2059"/>
      <c r="P3" s="2059"/>
      <c r="Q3" s="2059"/>
    </row>
    <row r="4" spans="1:17" ht="15.9" customHeight="1" thickBot="1">
      <c r="A4" s="2132" t="s">
        <v>2</v>
      </c>
      <c r="B4" s="2132"/>
      <c r="C4" s="2132"/>
      <c r="D4" s="2132"/>
      <c r="E4" s="2132"/>
      <c r="F4" s="2132"/>
      <c r="G4" s="2132"/>
      <c r="H4" s="2132"/>
      <c r="I4" s="2132"/>
      <c r="J4" s="2132"/>
      <c r="K4" s="2132"/>
      <c r="L4" s="2132"/>
      <c r="M4" s="2132"/>
      <c r="N4" s="2132"/>
      <c r="O4" s="2132"/>
      <c r="P4" s="2132"/>
      <c r="Q4" s="2132"/>
    </row>
    <row r="5" spans="1:17" ht="15.9" customHeight="1" thickBot="1">
      <c r="A5" s="918"/>
      <c r="B5" s="814">
        <v>2018</v>
      </c>
      <c r="C5" s="814" t="s">
        <v>38</v>
      </c>
      <c r="D5" s="814">
        <v>2019</v>
      </c>
      <c r="E5" s="814" t="s">
        <v>38</v>
      </c>
      <c r="F5" s="814">
        <v>2020</v>
      </c>
      <c r="G5" s="814" t="s">
        <v>38</v>
      </c>
      <c r="H5" s="814">
        <v>2021</v>
      </c>
      <c r="I5" s="814" t="s">
        <v>38</v>
      </c>
      <c r="J5" s="814">
        <v>2022</v>
      </c>
      <c r="K5" s="814" t="s">
        <v>38</v>
      </c>
      <c r="L5" s="814">
        <v>2023</v>
      </c>
      <c r="M5" s="814" t="s">
        <v>38</v>
      </c>
      <c r="N5" s="814">
        <v>2024</v>
      </c>
      <c r="O5" s="814" t="s">
        <v>38</v>
      </c>
      <c r="P5" s="814">
        <v>2025</v>
      </c>
      <c r="Q5" s="814"/>
    </row>
    <row r="6" spans="1:17" ht="24.05" customHeight="1">
      <c r="A6" s="837" t="s">
        <v>1084</v>
      </c>
      <c r="B6" s="1795">
        <v>537752</v>
      </c>
      <c r="C6" s="1796">
        <v>72.561327756038324</v>
      </c>
      <c r="D6" s="1795">
        <v>599939</v>
      </c>
      <c r="E6" s="1796">
        <v>72.232375916240457</v>
      </c>
      <c r="F6" s="1795">
        <v>643537</v>
      </c>
      <c r="G6" s="1796">
        <v>72.320204440328865</v>
      </c>
      <c r="H6" s="1795">
        <v>628802</v>
      </c>
      <c r="I6" s="1796">
        <v>68.942598452304992</v>
      </c>
      <c r="J6" s="1795">
        <v>513155</v>
      </c>
      <c r="K6" s="1796">
        <v>66.333976651805273</v>
      </c>
      <c r="L6" s="1795">
        <v>524230</v>
      </c>
      <c r="M6" s="1796">
        <v>62.628352700976883</v>
      </c>
      <c r="N6" s="1795">
        <v>534323</v>
      </c>
      <c r="O6" s="1796">
        <v>61.4</v>
      </c>
      <c r="P6" s="838">
        <v>537128</v>
      </c>
      <c r="Q6" s="844">
        <v>60.099999999999994</v>
      </c>
    </row>
    <row r="7" spans="1:17" ht="15.9" customHeight="1">
      <c r="A7" s="832" t="s">
        <v>1085</v>
      </c>
      <c r="B7" s="231">
        <v>136167</v>
      </c>
      <c r="C7" s="396">
        <v>18.373633787613009</v>
      </c>
      <c r="D7" s="231">
        <v>160647</v>
      </c>
      <c r="E7" s="396">
        <v>19.341823908457826</v>
      </c>
      <c r="F7" s="231">
        <v>176957</v>
      </c>
      <c r="G7" s="396">
        <v>19.886294676370241</v>
      </c>
      <c r="H7" s="231">
        <v>211432</v>
      </c>
      <c r="I7" s="396">
        <v>23.181655713511962</v>
      </c>
      <c r="J7" s="231">
        <v>192289</v>
      </c>
      <c r="K7" s="396">
        <v>24.85661064668372</v>
      </c>
      <c r="L7" s="231">
        <v>234739</v>
      </c>
      <c r="M7" s="396">
        <v>28.043639022327248</v>
      </c>
      <c r="N7" s="231">
        <v>254096</v>
      </c>
      <c r="O7" s="396">
        <v>29.2</v>
      </c>
      <c r="P7" s="833">
        <v>268232</v>
      </c>
      <c r="Q7" s="845">
        <v>30</v>
      </c>
    </row>
    <row r="8" spans="1:17">
      <c r="A8" s="837" t="s">
        <v>1086</v>
      </c>
      <c r="B8" s="1795">
        <v>16068</v>
      </c>
      <c r="C8" s="1796">
        <v>2.1681284576980167</v>
      </c>
      <c r="D8" s="1795">
        <v>18672</v>
      </c>
      <c r="E8" s="1796">
        <v>2.2481000953564307</v>
      </c>
      <c r="F8" s="1795">
        <v>19250</v>
      </c>
      <c r="G8" s="1796">
        <v>2.1633005335766717</v>
      </c>
      <c r="H8" s="1795">
        <v>21466</v>
      </c>
      <c r="I8" s="1796">
        <v>2.353557746917438</v>
      </c>
      <c r="J8" s="1795">
        <v>20853</v>
      </c>
      <c r="K8" s="1796">
        <v>2.6956035020999414</v>
      </c>
      <c r="L8" s="1795">
        <v>24844</v>
      </c>
      <c r="M8" s="1796">
        <v>2.9680460761556371</v>
      </c>
      <c r="N8" s="1795">
        <v>28265</v>
      </c>
      <c r="O8" s="1796">
        <v>3.2</v>
      </c>
      <c r="P8" s="838">
        <v>33144</v>
      </c>
      <c r="Q8" s="844">
        <v>3.6999999999999997</v>
      </c>
    </row>
    <row r="9" spans="1:17">
      <c r="A9" s="832" t="s">
        <v>36</v>
      </c>
      <c r="B9" s="231">
        <v>51113</v>
      </c>
      <c r="C9" s="396">
        <v>6.8969099986506546</v>
      </c>
      <c r="D9" s="231">
        <v>51310</v>
      </c>
      <c r="E9" s="396">
        <v>6.1777000799452901</v>
      </c>
      <c r="F9" s="231">
        <v>50100</v>
      </c>
      <c r="G9" s="396">
        <v>5.6302003497242215</v>
      </c>
      <c r="H9" s="231">
        <v>50366</v>
      </c>
      <c r="I9" s="396">
        <v>5.5221880872656142</v>
      </c>
      <c r="J9" s="231">
        <v>47296</v>
      </c>
      <c r="K9" s="396">
        <v>6.1138091994110599</v>
      </c>
      <c r="L9" s="231">
        <v>53236</v>
      </c>
      <c r="M9" s="396">
        <v>6.359962200540231</v>
      </c>
      <c r="N9" s="231">
        <v>53702</v>
      </c>
      <c r="O9" s="396">
        <v>6.2</v>
      </c>
      <c r="P9" s="833">
        <v>55047</v>
      </c>
      <c r="Q9" s="845">
        <v>6.2</v>
      </c>
    </row>
    <row r="10" spans="1:17">
      <c r="A10" s="839" t="s">
        <v>1087</v>
      </c>
      <c r="B10" s="840">
        <v>741100</v>
      </c>
      <c r="C10" s="841">
        <v>100</v>
      </c>
      <c r="D10" s="840">
        <v>830568</v>
      </c>
      <c r="E10" s="841">
        <v>100.00000000000001</v>
      </c>
      <c r="F10" s="840">
        <v>889844</v>
      </c>
      <c r="G10" s="841">
        <v>100</v>
      </c>
      <c r="H10" s="840">
        <v>912066</v>
      </c>
      <c r="I10" s="841">
        <v>100</v>
      </c>
      <c r="J10" s="840">
        <v>773593</v>
      </c>
      <c r="K10" s="841">
        <v>100</v>
      </c>
      <c r="L10" s="840">
        <v>837049</v>
      </c>
      <c r="M10" s="841">
        <v>100</v>
      </c>
      <c r="N10" s="840">
        <v>870385</v>
      </c>
      <c r="O10" s="841">
        <v>100</v>
      </c>
      <c r="P10" s="840">
        <v>893551</v>
      </c>
      <c r="Q10" s="841">
        <v>100</v>
      </c>
    </row>
    <row r="11" spans="1:17">
      <c r="P11" s="1911"/>
      <c r="Q11" s="1362"/>
    </row>
    <row r="14" spans="1:17" ht="14.9" customHeight="1">
      <c r="A14" s="2059" t="s">
        <v>1088</v>
      </c>
      <c r="B14" s="2059"/>
      <c r="C14" s="2059"/>
      <c r="D14" s="2059"/>
      <c r="E14" s="2059"/>
      <c r="F14" s="2059"/>
      <c r="G14" s="2059"/>
      <c r="H14" s="2059"/>
      <c r="I14" s="2059"/>
      <c r="J14" s="2059"/>
      <c r="K14" s="2059"/>
      <c r="L14" s="2059"/>
      <c r="M14" s="2059"/>
      <c r="N14" s="2059"/>
      <c r="O14" s="2059"/>
      <c r="P14" s="2059"/>
      <c r="Q14" s="2059"/>
    </row>
    <row r="15" spans="1:17" ht="15.9" customHeight="1" thickBot="1">
      <c r="A15" s="2132" t="s">
        <v>2</v>
      </c>
      <c r="B15" s="2132"/>
      <c r="C15" s="2132"/>
      <c r="D15" s="2132"/>
      <c r="E15" s="2132"/>
      <c r="F15" s="2132"/>
      <c r="G15" s="2132"/>
      <c r="H15" s="2132"/>
      <c r="I15" s="2132"/>
      <c r="J15" s="2132"/>
      <c r="K15" s="2132"/>
      <c r="L15" s="2132"/>
      <c r="M15" s="2132"/>
      <c r="N15" s="2132"/>
      <c r="O15" s="2132"/>
      <c r="P15" s="2132"/>
      <c r="Q15" s="2132"/>
    </row>
    <row r="16" spans="1:17" ht="15.75" thickBot="1">
      <c r="A16" s="918"/>
      <c r="B16" s="814">
        <v>2018</v>
      </c>
      <c r="C16" s="814" t="s">
        <v>38</v>
      </c>
      <c r="D16" s="814">
        <v>2019</v>
      </c>
      <c r="E16" s="814" t="s">
        <v>38</v>
      </c>
      <c r="F16" s="814">
        <v>2020</v>
      </c>
      <c r="G16" s="814" t="s">
        <v>38</v>
      </c>
      <c r="H16" s="814">
        <v>2021</v>
      </c>
      <c r="I16" s="814" t="s">
        <v>38</v>
      </c>
      <c r="J16" s="814">
        <v>2022</v>
      </c>
      <c r="K16" s="814" t="s">
        <v>38</v>
      </c>
      <c r="L16" s="814">
        <v>2023</v>
      </c>
      <c r="M16" s="814" t="s">
        <v>38</v>
      </c>
      <c r="N16" s="814">
        <v>2024</v>
      </c>
      <c r="O16" s="814" t="s">
        <v>38</v>
      </c>
      <c r="P16" s="814">
        <v>2025</v>
      </c>
      <c r="Q16" s="814"/>
    </row>
    <row r="17" spans="1:18" ht="23.6">
      <c r="A17" s="837" t="s">
        <v>1084</v>
      </c>
      <c r="B17" s="1795">
        <v>532891</v>
      </c>
      <c r="C17" s="1796">
        <v>72.454169822172247</v>
      </c>
      <c r="D17" s="1795">
        <v>593947</v>
      </c>
      <c r="E17" s="1796">
        <v>72.09310793932471</v>
      </c>
      <c r="F17" s="1795">
        <v>637780</v>
      </c>
      <c r="G17" s="1796">
        <v>72.206196024798587</v>
      </c>
      <c r="H17" s="1795">
        <v>621970</v>
      </c>
      <c r="I17" s="1796">
        <v>68.794457244173486</v>
      </c>
      <c r="J17" s="1795">
        <v>506664</v>
      </c>
      <c r="K17" s="1796">
        <v>66.12021501363084</v>
      </c>
      <c r="L17" s="1795">
        <v>517458</v>
      </c>
      <c r="M17" s="1796">
        <v>62.4163793872928</v>
      </c>
      <c r="N17" s="1795">
        <v>528027</v>
      </c>
      <c r="O17" s="1796">
        <v>61.2</v>
      </c>
      <c r="P17" s="838">
        <v>530498</v>
      </c>
      <c r="Q17" s="844">
        <v>59.9</v>
      </c>
    </row>
    <row r="18" spans="1:18">
      <c r="A18" s="832" t="s">
        <v>1089</v>
      </c>
      <c r="B18" s="231">
        <v>135922</v>
      </c>
      <c r="C18" s="396">
        <v>18.480544183649744</v>
      </c>
      <c r="D18" s="231">
        <v>160435</v>
      </c>
      <c r="E18" s="396">
        <v>19.473551970538718</v>
      </c>
      <c r="F18" s="231">
        <v>176738</v>
      </c>
      <c r="G18" s="396">
        <v>20.00937419334387</v>
      </c>
      <c r="H18" s="231">
        <v>211155</v>
      </c>
      <c r="I18" s="396">
        <v>23.355296267333554</v>
      </c>
      <c r="J18" s="231">
        <v>192023</v>
      </c>
      <c r="K18" s="396">
        <v>25.059214879214696</v>
      </c>
      <c r="L18" s="231">
        <v>234456</v>
      </c>
      <c r="M18" s="396">
        <v>28.280352503250739</v>
      </c>
      <c r="N18" s="231">
        <v>253771</v>
      </c>
      <c r="O18" s="1577" t="s">
        <v>1401</v>
      </c>
      <c r="P18" s="833">
        <v>267783</v>
      </c>
      <c r="Q18" s="1363">
        <v>30.3</v>
      </c>
    </row>
    <row r="19" spans="1:18">
      <c r="A19" s="837" t="s">
        <v>1090</v>
      </c>
      <c r="B19" s="1795">
        <v>16057</v>
      </c>
      <c r="C19" s="1796">
        <v>2.1831793084038194</v>
      </c>
      <c r="D19" s="1795">
        <v>18654</v>
      </c>
      <c r="E19" s="1796">
        <v>2.2642169006664958</v>
      </c>
      <c r="F19" s="1795">
        <v>19238</v>
      </c>
      <c r="G19" s="1796">
        <v>2.178028158808798</v>
      </c>
      <c r="H19" s="1795">
        <v>21450</v>
      </c>
      <c r="I19" s="1796">
        <v>2.3725277873330244</v>
      </c>
      <c r="J19" s="1795">
        <v>20834</v>
      </c>
      <c r="K19" s="1796">
        <v>2.7188601510941868</v>
      </c>
      <c r="L19" s="1795">
        <v>24815</v>
      </c>
      <c r="M19" s="1796">
        <v>2.9932138540628821</v>
      </c>
      <c r="N19" s="1795">
        <v>28237</v>
      </c>
      <c r="O19" s="1796">
        <v>3.3</v>
      </c>
      <c r="P19" s="838">
        <v>33111</v>
      </c>
      <c r="Q19" s="844">
        <v>3.6999999999999997</v>
      </c>
      <c r="R19" s="1907"/>
    </row>
    <row r="20" spans="1:18">
      <c r="A20" s="832" t="s">
        <v>36</v>
      </c>
      <c r="B20" s="231">
        <v>50617</v>
      </c>
      <c r="C20" s="396">
        <v>6.8821066857741879</v>
      </c>
      <c r="D20" s="231">
        <v>50825</v>
      </c>
      <c r="E20" s="396">
        <v>6.169123189470068</v>
      </c>
      <c r="F20" s="231">
        <v>49520</v>
      </c>
      <c r="G20" s="396">
        <v>5.6064016230487415</v>
      </c>
      <c r="H20" s="231">
        <v>49524</v>
      </c>
      <c r="I20" s="396">
        <v>5.4777187011599393</v>
      </c>
      <c r="J20" s="231">
        <v>46756</v>
      </c>
      <c r="K20" s="396">
        <v>6.1017099560602759</v>
      </c>
      <c r="L20" s="231">
        <v>52313</v>
      </c>
      <c r="M20" s="396">
        <v>6.3100542553935748</v>
      </c>
      <c r="N20" s="231">
        <v>52677</v>
      </c>
      <c r="O20" s="396">
        <v>6.1</v>
      </c>
      <c r="P20" s="833">
        <v>53550</v>
      </c>
      <c r="Q20" s="845">
        <v>6.1</v>
      </c>
    </row>
    <row r="21" spans="1:18">
      <c r="A21" s="839" t="s">
        <v>1087</v>
      </c>
      <c r="B21" s="840">
        <v>735487</v>
      </c>
      <c r="C21" s="841">
        <v>100</v>
      </c>
      <c r="D21" s="840">
        <v>823861</v>
      </c>
      <c r="E21" s="841">
        <v>100</v>
      </c>
      <c r="F21" s="840">
        <v>883276</v>
      </c>
      <c r="G21" s="841">
        <v>100</v>
      </c>
      <c r="H21" s="840">
        <v>904099</v>
      </c>
      <c r="I21" s="841">
        <v>100.00000000000001</v>
      </c>
      <c r="J21" s="840">
        <v>766277</v>
      </c>
      <c r="K21" s="841">
        <v>100</v>
      </c>
      <c r="L21" s="840">
        <v>829042</v>
      </c>
      <c r="M21" s="841">
        <v>100</v>
      </c>
      <c r="N21" s="840">
        <v>862711</v>
      </c>
      <c r="O21" s="841">
        <v>100</v>
      </c>
      <c r="P21" s="840">
        <v>884942</v>
      </c>
      <c r="Q21" s="841">
        <v>100</v>
      </c>
    </row>
    <row r="22" spans="1:18">
      <c r="P22" s="1911"/>
    </row>
  </sheetData>
  <mergeCells count="4">
    <mergeCell ref="A3:Q3"/>
    <mergeCell ref="A14:Q14"/>
    <mergeCell ref="A4:Q4"/>
    <mergeCell ref="A15:Q15"/>
  </mergeCells>
  <printOptions horizontalCentered="1"/>
  <pageMargins left="0.59055118110236227" right="0.59055118110236227" top="0.59055118110236227" bottom="0.39370078740157483" header="0.31496062992125984" footer="0.31496062992125984"/>
  <pageSetup paperSize="9" scale="81"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Foglio71">
    <tabColor rgb="FF92D050"/>
  </sheetPr>
  <dimension ref="A1:V21"/>
  <sheetViews>
    <sheetView showGridLines="0" zoomScale="90" zoomScaleNormal="90" workbookViewId="0">
      <selection activeCell="E22" sqref="E22"/>
    </sheetView>
  </sheetViews>
  <sheetFormatPr defaultRowHeight="15.05"/>
  <cols>
    <col min="1" max="1" width="21.44140625" customWidth="1"/>
    <col min="14" max="14" width="8.6640625" style="454"/>
    <col min="15" max="15" width="10.44140625" style="454" bestFit="1" customWidth="1"/>
    <col min="16" max="16" width="8.5546875" style="454"/>
    <col min="17" max="17" width="10.44140625" style="454" bestFit="1" customWidth="1"/>
  </cols>
  <sheetData>
    <row r="1" spans="1:22" s="996" customFormat="1">
      <c r="A1" s="990" t="str">
        <f ca="1">(MID(CELL("nomefile",J2),FIND("]",CELL("nomefile",J2),1)+1,20))</f>
        <v>Tavola 5.5.2</v>
      </c>
      <c r="B1" s="995"/>
      <c r="C1" s="995"/>
      <c r="D1" s="995"/>
      <c r="E1" s="995"/>
      <c r="F1" s="995"/>
      <c r="G1" s="995"/>
      <c r="H1" s="995"/>
      <c r="I1" s="995"/>
      <c r="J1" s="995"/>
      <c r="K1" s="995"/>
      <c r="L1" s="1003"/>
      <c r="M1" s="1004"/>
      <c r="N1" s="1005"/>
      <c r="O1" s="1005"/>
      <c r="P1" s="1005"/>
      <c r="Q1" s="1005"/>
    </row>
    <row r="2" spans="1:22">
      <c r="L2" s="981"/>
      <c r="M2" s="828"/>
    </row>
    <row r="3" spans="1:22" ht="14.9" customHeight="1">
      <c r="A3" s="1940" t="s">
        <v>1679</v>
      </c>
      <c r="B3" s="1940"/>
      <c r="C3" s="1940"/>
      <c r="D3" s="1940"/>
      <c r="E3" s="1940"/>
      <c r="F3" s="1940"/>
      <c r="G3" s="1940"/>
      <c r="H3" s="1940"/>
      <c r="I3" s="1940"/>
      <c r="J3" s="1940"/>
      <c r="K3" s="1940"/>
      <c r="L3" s="1940"/>
      <c r="M3" s="1940"/>
      <c r="N3" s="1940"/>
      <c r="O3" s="1940"/>
      <c r="P3" s="1940"/>
      <c r="Q3" s="1940"/>
    </row>
    <row r="4" spans="1:22" ht="14.9" customHeight="1">
      <c r="A4" s="1940" t="s">
        <v>1201</v>
      </c>
      <c r="B4" s="1940"/>
      <c r="C4" s="1940"/>
      <c r="D4" s="1940"/>
      <c r="E4" s="1940"/>
      <c r="F4" s="1940"/>
      <c r="G4" s="1940"/>
      <c r="H4" s="1940"/>
      <c r="I4" s="1940"/>
      <c r="J4" s="1940"/>
      <c r="K4" s="1940"/>
      <c r="L4" s="1940"/>
      <c r="M4" s="1940"/>
      <c r="N4" s="1940"/>
      <c r="O4" s="1940"/>
      <c r="P4" s="1940"/>
      <c r="Q4" s="1940"/>
    </row>
    <row r="5" spans="1:22" ht="15.9" customHeight="1" thickBot="1">
      <c r="A5" s="2132" t="s">
        <v>2</v>
      </c>
      <c r="B5" s="2132"/>
      <c r="C5" s="2132"/>
      <c r="D5" s="2132"/>
      <c r="E5" s="2132"/>
      <c r="F5" s="2132"/>
      <c r="G5" s="2132"/>
      <c r="H5" s="2132"/>
      <c r="I5" s="2132"/>
      <c r="J5" s="2132"/>
      <c r="K5" s="2132"/>
      <c r="L5" s="2132"/>
      <c r="M5" s="2132"/>
      <c r="N5" s="2132"/>
      <c r="O5" s="2132"/>
      <c r="P5" s="2132"/>
      <c r="Q5" s="2132"/>
    </row>
    <row r="6" spans="1:22" ht="15.75" thickBot="1">
      <c r="A6" s="919"/>
      <c r="B6" s="814">
        <v>2018</v>
      </c>
      <c r="C6" s="814" t="s">
        <v>38</v>
      </c>
      <c r="D6" s="814">
        <v>2019</v>
      </c>
      <c r="E6" s="814" t="s">
        <v>38</v>
      </c>
      <c r="F6" s="814">
        <v>2020</v>
      </c>
      <c r="G6" s="814" t="s">
        <v>38</v>
      </c>
      <c r="H6" s="814">
        <v>2021</v>
      </c>
      <c r="I6" s="814" t="s">
        <v>38</v>
      </c>
      <c r="J6" s="814">
        <v>2022</v>
      </c>
      <c r="K6" s="814" t="s">
        <v>38</v>
      </c>
      <c r="L6" s="814">
        <v>2023</v>
      </c>
      <c r="M6" s="814" t="s">
        <v>38</v>
      </c>
      <c r="N6" s="814">
        <v>2024</v>
      </c>
      <c r="O6" s="814" t="s">
        <v>38</v>
      </c>
      <c r="P6" s="814">
        <v>2025</v>
      </c>
      <c r="Q6" s="814" t="s">
        <v>38</v>
      </c>
    </row>
    <row r="7" spans="1:22">
      <c r="A7" s="9" t="s">
        <v>926</v>
      </c>
      <c r="B7" s="38">
        <v>326673</v>
      </c>
      <c r="C7" s="37">
        <v>60.8</v>
      </c>
      <c r="D7" s="38">
        <v>362255</v>
      </c>
      <c r="E7" s="37">
        <v>60.4</v>
      </c>
      <c r="F7" s="38">
        <v>392745</v>
      </c>
      <c r="G7" s="816">
        <v>61</v>
      </c>
      <c r="H7" s="38">
        <v>372678</v>
      </c>
      <c r="I7" s="817">
        <v>59.267941259728815</v>
      </c>
      <c r="J7" s="38">
        <v>285517</v>
      </c>
      <c r="K7" s="37">
        <v>55.6</v>
      </c>
      <c r="L7" s="38">
        <v>295122</v>
      </c>
      <c r="M7" s="37">
        <v>56.3</v>
      </c>
      <c r="N7" s="38">
        <v>297503</v>
      </c>
      <c r="O7" s="37">
        <v>55.7</v>
      </c>
      <c r="P7" s="38">
        <v>298944</v>
      </c>
      <c r="Q7" s="37">
        <v>55.7</v>
      </c>
    </row>
    <row r="8" spans="1:22">
      <c r="A8" s="811" t="s">
        <v>928</v>
      </c>
      <c r="B8" s="99">
        <v>130588</v>
      </c>
      <c r="C8" s="818">
        <v>24.3</v>
      </c>
      <c r="D8" s="99">
        <v>141091</v>
      </c>
      <c r="E8" s="818">
        <v>23.5</v>
      </c>
      <c r="F8" s="99">
        <v>146821</v>
      </c>
      <c r="G8" s="818">
        <v>22.8</v>
      </c>
      <c r="H8" s="99">
        <v>145532</v>
      </c>
      <c r="I8" s="818">
        <v>23.144328421347261</v>
      </c>
      <c r="J8" s="99">
        <v>123850</v>
      </c>
      <c r="K8" s="818">
        <v>24.1</v>
      </c>
      <c r="L8" s="99">
        <v>128838</v>
      </c>
      <c r="M8" s="818">
        <v>24.6</v>
      </c>
      <c r="N8" s="99">
        <v>138640</v>
      </c>
      <c r="O8" s="818">
        <v>26</v>
      </c>
      <c r="P8" s="99">
        <v>141186</v>
      </c>
      <c r="Q8" s="818">
        <v>26.3</v>
      </c>
      <c r="S8" s="1908"/>
      <c r="T8" s="1908"/>
      <c r="V8" s="1908"/>
    </row>
    <row r="9" spans="1:22">
      <c r="A9" s="9" t="s">
        <v>940</v>
      </c>
      <c r="B9" s="38">
        <v>7240</v>
      </c>
      <c r="C9" s="37">
        <v>1.3</v>
      </c>
      <c r="D9" s="38">
        <v>9624</v>
      </c>
      <c r="E9" s="37">
        <v>1.6</v>
      </c>
      <c r="F9" s="38">
        <v>9098</v>
      </c>
      <c r="G9" s="37">
        <v>1.4</v>
      </c>
      <c r="H9" s="38">
        <v>10436</v>
      </c>
      <c r="I9" s="817">
        <v>1.6596639323666273</v>
      </c>
      <c r="J9" s="38">
        <v>10661</v>
      </c>
      <c r="K9" s="37">
        <v>2.1</v>
      </c>
      <c r="L9" s="38">
        <v>11029</v>
      </c>
      <c r="M9" s="37">
        <v>2.1</v>
      </c>
      <c r="N9" s="38">
        <v>10363</v>
      </c>
      <c r="O9" s="37">
        <v>1.9</v>
      </c>
      <c r="P9" s="38">
        <v>14639</v>
      </c>
      <c r="Q9" s="37">
        <v>2.7</v>
      </c>
      <c r="S9" s="1908"/>
      <c r="T9" s="1908"/>
    </row>
    <row r="10" spans="1:22" ht="23.6">
      <c r="A10" s="811" t="s">
        <v>1092</v>
      </c>
      <c r="B10" s="99">
        <v>67814</v>
      </c>
      <c r="C10" s="818">
        <v>12.6</v>
      </c>
      <c r="D10" s="99">
        <v>78768</v>
      </c>
      <c r="E10" s="818">
        <v>13.1</v>
      </c>
      <c r="F10" s="99">
        <v>87255</v>
      </c>
      <c r="G10" s="818">
        <v>13.6</v>
      </c>
      <c r="H10" s="99">
        <v>89993</v>
      </c>
      <c r="I10" s="818">
        <v>14.311818346633757</v>
      </c>
      <c r="J10" s="99">
        <v>81678</v>
      </c>
      <c r="K10" s="818">
        <v>15.9</v>
      </c>
      <c r="L10" s="99">
        <v>80181</v>
      </c>
      <c r="M10" s="818">
        <v>15.3</v>
      </c>
      <c r="N10" s="99">
        <v>78573</v>
      </c>
      <c r="O10" s="818">
        <v>14.7</v>
      </c>
      <c r="P10" s="99">
        <v>74183</v>
      </c>
      <c r="Q10" s="818">
        <v>13.8</v>
      </c>
      <c r="S10" s="1908"/>
      <c r="T10" s="1908"/>
    </row>
    <row r="11" spans="1:22">
      <c r="A11" s="9" t="s">
        <v>220</v>
      </c>
      <c r="B11" s="37">
        <v>178</v>
      </c>
      <c r="C11" s="816">
        <v>0</v>
      </c>
      <c r="D11" s="37">
        <v>319</v>
      </c>
      <c r="E11" s="37">
        <v>0.1</v>
      </c>
      <c r="F11" s="37">
        <v>316</v>
      </c>
      <c r="G11" s="37">
        <v>0.1</v>
      </c>
      <c r="H11" s="37">
        <v>252</v>
      </c>
      <c r="I11" s="817">
        <v>4.0076208409006331E-2</v>
      </c>
      <c r="J11" s="38">
        <v>252</v>
      </c>
      <c r="K11" s="37">
        <v>0.1</v>
      </c>
      <c r="L11" s="38">
        <v>189</v>
      </c>
      <c r="M11" s="816">
        <v>0</v>
      </c>
      <c r="N11" s="38">
        <v>184</v>
      </c>
      <c r="O11" s="816">
        <v>0</v>
      </c>
      <c r="P11" s="38">
        <v>208</v>
      </c>
      <c r="Q11" s="816">
        <v>0</v>
      </c>
      <c r="S11" s="1908"/>
      <c r="T11" s="1908"/>
    </row>
    <row r="12" spans="1:22">
      <c r="A12" s="811" t="s">
        <v>1093</v>
      </c>
      <c r="B12" s="370">
        <v>147</v>
      </c>
      <c r="C12" s="818">
        <v>0</v>
      </c>
      <c r="D12" s="370">
        <v>155</v>
      </c>
      <c r="E12" s="818">
        <v>0</v>
      </c>
      <c r="F12" s="370">
        <v>235</v>
      </c>
      <c r="G12" s="818">
        <v>0</v>
      </c>
      <c r="H12" s="370">
        <v>213</v>
      </c>
      <c r="I12" s="818">
        <v>3.3873938059993447E-2</v>
      </c>
      <c r="J12" s="370">
        <v>187</v>
      </c>
      <c r="K12" s="818">
        <v>0</v>
      </c>
      <c r="L12" s="370">
        <v>200</v>
      </c>
      <c r="M12" s="818">
        <v>0</v>
      </c>
      <c r="N12" s="370">
        <v>233</v>
      </c>
      <c r="O12" s="818">
        <v>0</v>
      </c>
      <c r="P12" s="370">
        <v>194</v>
      </c>
      <c r="Q12" s="818">
        <v>0</v>
      </c>
      <c r="S12" s="1908"/>
      <c r="T12" s="1908"/>
    </row>
    <row r="13" spans="1:22">
      <c r="A13" s="9" t="s">
        <v>93</v>
      </c>
      <c r="B13" s="38">
        <v>3688</v>
      </c>
      <c r="C13" s="37">
        <v>0.7</v>
      </c>
      <c r="D13" s="38">
        <v>4477</v>
      </c>
      <c r="E13" s="37">
        <v>0.8</v>
      </c>
      <c r="F13" s="38">
        <v>4173</v>
      </c>
      <c r="G13" s="37">
        <v>0.7</v>
      </c>
      <c r="H13" s="38">
        <v>4766</v>
      </c>
      <c r="I13" s="817">
        <v>0.75794924316398482</v>
      </c>
      <c r="J13" s="38">
        <v>6438</v>
      </c>
      <c r="K13" s="37">
        <v>1.3</v>
      </c>
      <c r="L13" s="38">
        <v>5757</v>
      </c>
      <c r="M13" s="37">
        <v>1.1000000000000001</v>
      </c>
      <c r="N13" s="38">
        <v>5575</v>
      </c>
      <c r="O13" s="816">
        <v>1</v>
      </c>
      <c r="P13" s="38">
        <v>4311</v>
      </c>
      <c r="Q13" s="816">
        <v>0.8</v>
      </c>
      <c r="S13" s="1908"/>
      <c r="T13" s="1908"/>
    </row>
    <row r="14" spans="1:22">
      <c r="A14" s="811" t="s">
        <v>1094</v>
      </c>
      <c r="B14" s="99">
        <v>1086</v>
      </c>
      <c r="C14" s="818">
        <v>0.2</v>
      </c>
      <c r="D14" s="99">
        <v>1971</v>
      </c>
      <c r="E14" s="818">
        <v>0.3</v>
      </c>
      <c r="F14" s="99">
        <v>1592</v>
      </c>
      <c r="G14" s="818">
        <v>0.2</v>
      </c>
      <c r="H14" s="99">
        <v>4547</v>
      </c>
      <c r="I14" s="818">
        <v>0.72312110966568177</v>
      </c>
      <c r="J14" s="99">
        <v>4241</v>
      </c>
      <c r="K14" s="818">
        <v>0.8</v>
      </c>
      <c r="L14" s="99">
        <v>2516</v>
      </c>
      <c r="M14" s="818">
        <v>0.5</v>
      </c>
      <c r="N14" s="99">
        <v>2951</v>
      </c>
      <c r="O14" s="818">
        <v>0.6</v>
      </c>
      <c r="P14" s="99">
        <v>3191</v>
      </c>
      <c r="Q14" s="818">
        <v>0.6</v>
      </c>
      <c r="S14" s="1908"/>
      <c r="T14" s="1908"/>
    </row>
    <row r="15" spans="1:22" ht="15.75" thickBot="1">
      <c r="A15" s="819" t="s">
        <v>1095</v>
      </c>
      <c r="B15" s="38">
        <v>338</v>
      </c>
      <c r="C15" s="37">
        <v>0.1</v>
      </c>
      <c r="D15" s="38">
        <v>1279</v>
      </c>
      <c r="E15" s="37">
        <v>0.2</v>
      </c>
      <c r="F15" s="38">
        <v>1302</v>
      </c>
      <c r="G15" s="37">
        <v>0.2</v>
      </c>
      <c r="H15" s="37">
        <v>384</v>
      </c>
      <c r="I15" s="816">
        <v>6.1068508051819174E-2</v>
      </c>
      <c r="J15" s="37">
        <v>331</v>
      </c>
      <c r="K15" s="37">
        <v>0.1</v>
      </c>
      <c r="L15" s="38">
        <v>398</v>
      </c>
      <c r="M15" s="37">
        <v>0.1</v>
      </c>
      <c r="N15" s="38">
        <v>301</v>
      </c>
      <c r="O15" s="37">
        <v>0.1</v>
      </c>
      <c r="P15" s="653">
        <v>272</v>
      </c>
      <c r="Q15" s="37">
        <v>0.1</v>
      </c>
      <c r="S15" s="1908"/>
      <c r="T15" s="1908"/>
    </row>
    <row r="16" spans="1:22" ht="15.75" thickBot="1">
      <c r="A16" s="822" t="s">
        <v>1202</v>
      </c>
      <c r="B16" s="823">
        <v>537752</v>
      </c>
      <c r="C16" s="824">
        <v>99.999999999999986</v>
      </c>
      <c r="D16" s="823">
        <v>599939</v>
      </c>
      <c r="E16" s="824">
        <v>99.999999999999986</v>
      </c>
      <c r="F16" s="823">
        <v>643537</v>
      </c>
      <c r="G16" s="824">
        <v>100</v>
      </c>
      <c r="H16" s="823">
        <v>628802</v>
      </c>
      <c r="I16" s="824">
        <v>99.999840967426948</v>
      </c>
      <c r="J16" s="823">
        <v>513155</v>
      </c>
      <c r="K16" s="824">
        <v>99.999999999999986</v>
      </c>
      <c r="L16" s="823">
        <v>524230</v>
      </c>
      <c r="M16" s="824">
        <v>99.999999999999986</v>
      </c>
      <c r="N16" s="823">
        <v>534323</v>
      </c>
      <c r="O16" s="824">
        <v>100</v>
      </c>
      <c r="P16" s="823">
        <v>537128</v>
      </c>
      <c r="Q16" s="824">
        <v>100</v>
      </c>
      <c r="S16" s="1908"/>
      <c r="T16" s="1908"/>
    </row>
    <row r="17" spans="1:17" ht="15.75" thickBot="1">
      <c r="J17" s="1692"/>
      <c r="N17" s="882"/>
      <c r="P17" s="882"/>
    </row>
    <row r="18" spans="1:17" ht="28" customHeight="1" thickBot="1">
      <c r="A18" s="976" t="s">
        <v>1203</v>
      </c>
      <c r="B18" s="823">
        <v>532891</v>
      </c>
      <c r="C18" s="824"/>
      <c r="D18" s="823">
        <v>593947</v>
      </c>
      <c r="E18" s="824"/>
      <c r="F18" s="823">
        <v>637780</v>
      </c>
      <c r="G18" s="824"/>
      <c r="H18" s="823">
        <v>621970</v>
      </c>
      <c r="I18" s="824"/>
      <c r="J18" s="823">
        <v>506664</v>
      </c>
      <c r="K18" s="824"/>
      <c r="L18" s="823">
        <v>517458</v>
      </c>
      <c r="M18" s="824"/>
      <c r="N18" s="823">
        <v>528027</v>
      </c>
      <c r="O18" s="824"/>
      <c r="P18" s="823">
        <v>530498</v>
      </c>
      <c r="Q18" s="824" t="s">
        <v>1193</v>
      </c>
    </row>
    <row r="19" spans="1:17" ht="15.75" thickBot="1">
      <c r="B19" s="1705"/>
      <c r="C19" s="1705"/>
      <c r="D19" s="1705"/>
      <c r="E19" s="1705"/>
      <c r="F19" s="1705"/>
      <c r="G19" s="1705"/>
      <c r="H19" s="1705"/>
      <c r="I19" s="1705"/>
      <c r="J19" s="1705"/>
      <c r="K19" s="1705"/>
      <c r="L19" s="1705"/>
      <c r="M19" s="1705"/>
      <c r="N19" s="1705"/>
      <c r="O19"/>
      <c r="P19"/>
      <c r="Q19"/>
    </row>
    <row r="20" spans="1:17" ht="36" thickBot="1">
      <c r="A20" s="979" t="s">
        <v>1384</v>
      </c>
      <c r="B20" s="977">
        <v>1.0089999999999999</v>
      </c>
      <c r="C20" s="978"/>
      <c r="D20" s="977">
        <v>1.01</v>
      </c>
      <c r="E20" s="978"/>
      <c r="F20" s="977">
        <v>1.0089999999999999</v>
      </c>
      <c r="G20" s="978"/>
      <c r="H20" s="977">
        <v>1.0109999999999999</v>
      </c>
      <c r="I20" s="978"/>
      <c r="J20" s="977">
        <v>1.0129999999999999</v>
      </c>
      <c r="K20" s="978"/>
      <c r="L20" s="977">
        <v>1.0130870524757565</v>
      </c>
      <c r="M20" s="978"/>
      <c r="N20" s="977">
        <v>1.012</v>
      </c>
      <c r="O20" s="978"/>
      <c r="P20" s="977" t="s">
        <v>1678</v>
      </c>
      <c r="Q20" s="978" t="s">
        <v>1193</v>
      </c>
    </row>
    <row r="21" spans="1:17">
      <c r="H21" s="882"/>
      <c r="J21" s="882"/>
      <c r="L21" s="882"/>
      <c r="N21" s="882"/>
    </row>
  </sheetData>
  <mergeCells count="3">
    <mergeCell ref="A3:Q3"/>
    <mergeCell ref="A4:Q4"/>
    <mergeCell ref="A5:Q5"/>
  </mergeCells>
  <printOptions horizontalCentered="1"/>
  <pageMargins left="0.59055118110236227" right="0.59055118110236227" top="0.59055118110236227" bottom="0.39370078740157483" header="0.31496062992125984" footer="0.31496062992125984"/>
  <pageSetup paperSize="9" scale="80"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Foglio72">
    <tabColor rgb="FF92D050"/>
  </sheetPr>
  <dimension ref="A1:T79"/>
  <sheetViews>
    <sheetView showGridLines="0" zoomScale="80" zoomScaleNormal="80" workbookViewId="0">
      <selection activeCell="E22" sqref="E22"/>
    </sheetView>
  </sheetViews>
  <sheetFormatPr defaultColWidth="9.44140625" defaultRowHeight="11.8"/>
  <cols>
    <col min="1" max="1" width="6.44140625" style="41" customWidth="1"/>
    <col min="2" max="2" width="48.44140625" style="41" customWidth="1"/>
    <col min="3" max="3" width="6.77734375" style="41" bestFit="1" customWidth="1"/>
    <col min="4" max="4" width="4.5546875" style="41" customWidth="1"/>
    <col min="5" max="5" width="9.44140625" style="41" customWidth="1"/>
    <col min="6" max="6" width="10.44140625" style="41" customWidth="1"/>
    <col min="7" max="7" width="7" style="41" bestFit="1" customWidth="1"/>
    <col min="8" max="8" width="4.5546875" style="41" customWidth="1"/>
    <col min="9" max="9" width="9.44140625" style="41" customWidth="1"/>
    <col min="10" max="10" width="10.44140625" style="41" customWidth="1"/>
    <col min="11" max="11" width="6.77734375" style="230" bestFit="1" customWidth="1"/>
    <col min="12" max="12" width="4.5546875" style="230" customWidth="1"/>
    <col min="13" max="13" width="9.44140625" style="41"/>
    <col min="14" max="14" width="10.44140625" style="41" customWidth="1"/>
    <col min="15" max="15" width="9.6640625" style="230" customWidth="1"/>
    <col min="16" max="16" width="9.44140625" style="41"/>
    <col min="17" max="17" width="10.44140625" style="41" customWidth="1"/>
    <col min="18" max="18" width="9.6640625" style="230" customWidth="1"/>
    <col min="19" max="19" width="9.44140625" style="41"/>
    <col min="20" max="20" width="10.44140625" style="41" customWidth="1"/>
    <col min="21" max="16384" width="9.44140625" style="41"/>
  </cols>
  <sheetData>
    <row r="1" spans="1:20" s="992" customFormat="1" ht="11.95" customHeight="1">
      <c r="A1" s="990" t="s">
        <v>1680</v>
      </c>
      <c r="B1" s="1026"/>
      <c r="C1" s="1026"/>
      <c r="D1" s="1026"/>
      <c r="E1" s="1026"/>
      <c r="F1" s="1026"/>
      <c r="G1" s="1026"/>
      <c r="H1" s="1027"/>
      <c r="I1" s="1027"/>
      <c r="J1" s="1027"/>
      <c r="K1" s="1056"/>
      <c r="L1" s="1056"/>
      <c r="O1" s="1056"/>
      <c r="R1" s="1056"/>
    </row>
    <row r="3" spans="1:20" ht="11.8" customHeight="1">
      <c r="A3" s="1951" t="s">
        <v>1764</v>
      </c>
      <c r="B3" s="1951"/>
      <c r="C3" s="1951"/>
      <c r="D3" s="1951"/>
      <c r="E3" s="1951"/>
      <c r="F3" s="1951"/>
      <c r="G3" s="1951"/>
      <c r="H3" s="1951"/>
      <c r="I3" s="1951"/>
      <c r="J3" s="1951"/>
      <c r="K3" s="1951"/>
      <c r="L3" s="1951"/>
      <c r="M3" s="1951"/>
      <c r="N3" s="1951"/>
      <c r="O3" s="1951"/>
      <c r="P3" s="1951"/>
      <c r="Q3" s="1951"/>
      <c r="R3" s="1951"/>
      <c r="S3" s="1951"/>
      <c r="T3" s="1951"/>
    </row>
    <row r="4" spans="1:20" ht="11.95" customHeight="1">
      <c r="A4" s="2002" t="s">
        <v>372</v>
      </c>
      <c r="B4" s="2002"/>
      <c r="C4" s="2002"/>
      <c r="D4" s="2002"/>
      <c r="E4" s="2002"/>
      <c r="F4" s="2002"/>
      <c r="G4" s="2002"/>
      <c r="H4" s="2002"/>
      <c r="I4" s="2002"/>
      <c r="J4" s="2002"/>
      <c r="K4" s="2002"/>
      <c r="L4" s="2002"/>
      <c r="M4" s="2002"/>
      <c r="N4" s="2002"/>
      <c r="O4" s="2002"/>
      <c r="P4" s="2002"/>
      <c r="Q4" s="2002"/>
      <c r="R4" s="2002"/>
      <c r="S4" s="2002"/>
      <c r="T4" s="2002"/>
    </row>
    <row r="5" spans="1:20" ht="12.8" customHeight="1" thickBot="1">
      <c r="A5" s="2141" t="s">
        <v>415</v>
      </c>
      <c r="B5" s="2141"/>
      <c r="C5" s="2141"/>
      <c r="D5" s="2141"/>
      <c r="E5" s="2141"/>
      <c r="F5" s="2141"/>
      <c r="G5" s="2141"/>
      <c r="H5" s="2141"/>
      <c r="I5" s="2141"/>
      <c r="J5" s="2141"/>
      <c r="K5" s="2141"/>
      <c r="L5" s="2141"/>
      <c r="M5" s="2141"/>
      <c r="N5" s="2141"/>
      <c r="O5" s="2141"/>
      <c r="P5" s="2141"/>
      <c r="Q5" s="2141"/>
      <c r="R5" s="2141"/>
      <c r="S5" s="2141"/>
      <c r="T5" s="2141"/>
    </row>
    <row r="6" spans="1:20" ht="12.45" thickBot="1">
      <c r="A6" s="122"/>
      <c r="B6" s="122"/>
      <c r="C6" s="1956">
        <v>2021</v>
      </c>
      <c r="D6" s="1956"/>
      <c r="E6" s="1956"/>
      <c r="F6" s="1956"/>
      <c r="G6" s="1956">
        <v>2022</v>
      </c>
      <c r="H6" s="1956"/>
      <c r="I6" s="1956"/>
      <c r="J6" s="1956"/>
      <c r="K6" s="1956">
        <v>2023</v>
      </c>
      <c r="L6" s="1956"/>
      <c r="M6" s="1956"/>
      <c r="N6" s="1956"/>
      <c r="O6" s="1956">
        <v>2024</v>
      </c>
      <c r="P6" s="1956"/>
      <c r="Q6" s="1956"/>
      <c r="R6" s="1956">
        <v>2025</v>
      </c>
      <c r="S6" s="1956"/>
      <c r="T6" s="1956"/>
    </row>
    <row r="7" spans="1:20" ht="11.8" customHeight="1">
      <c r="A7" s="2171" t="s">
        <v>239</v>
      </c>
      <c r="B7" s="2172"/>
      <c r="C7" s="2134" t="s">
        <v>240</v>
      </c>
      <c r="D7" s="2172"/>
      <c r="E7" s="1936" t="s">
        <v>820</v>
      </c>
      <c r="F7" s="2134" t="s">
        <v>587</v>
      </c>
      <c r="G7" s="2134" t="s">
        <v>240</v>
      </c>
      <c r="H7" s="2172"/>
      <c r="I7" s="1936" t="s">
        <v>820</v>
      </c>
      <c r="J7" s="2134" t="s">
        <v>587</v>
      </c>
      <c r="K7" s="2134" t="s">
        <v>240</v>
      </c>
      <c r="L7" s="2172"/>
      <c r="M7" s="1936" t="s">
        <v>820</v>
      </c>
      <c r="N7" s="2134" t="s">
        <v>587</v>
      </c>
      <c r="O7" s="1548" t="s">
        <v>240</v>
      </c>
      <c r="P7" s="1936" t="s">
        <v>820</v>
      </c>
      <c r="Q7" s="2134" t="s">
        <v>587</v>
      </c>
      <c r="R7" s="1330" t="s">
        <v>240</v>
      </c>
      <c r="S7" s="1936" t="s">
        <v>820</v>
      </c>
      <c r="T7" s="2134" t="s">
        <v>587</v>
      </c>
    </row>
    <row r="8" spans="1:20" ht="15.05" customHeight="1" thickBot="1">
      <c r="A8" s="2173"/>
      <c r="B8" s="2174"/>
      <c r="C8" s="2135" t="s">
        <v>80</v>
      </c>
      <c r="D8" s="2174"/>
      <c r="E8" s="2133"/>
      <c r="F8" s="2135"/>
      <c r="G8" s="2135" t="s">
        <v>80</v>
      </c>
      <c r="H8" s="2174"/>
      <c r="I8" s="2133"/>
      <c r="J8" s="2135"/>
      <c r="K8" s="2135" t="s">
        <v>80</v>
      </c>
      <c r="L8" s="2174"/>
      <c r="M8" s="2133"/>
      <c r="N8" s="2135"/>
      <c r="O8" s="1549" t="s">
        <v>80</v>
      </c>
      <c r="P8" s="2133"/>
      <c r="Q8" s="2135"/>
      <c r="R8" s="1331" t="s">
        <v>80</v>
      </c>
      <c r="S8" s="2133"/>
      <c r="T8" s="2135"/>
    </row>
    <row r="9" spans="1:20" ht="15.05" customHeight="1" thickBot="1">
      <c r="A9" s="2175" t="s">
        <v>588</v>
      </c>
      <c r="B9" s="2175"/>
      <c r="C9" s="2176">
        <v>621970</v>
      </c>
      <c r="D9" s="2177"/>
      <c r="E9" s="365">
        <v>100</v>
      </c>
      <c r="F9" s="366">
        <v>-2.4789112233058463</v>
      </c>
      <c r="G9" s="2176">
        <v>506664</v>
      </c>
      <c r="H9" s="2177"/>
      <c r="I9" s="365">
        <v>100</v>
      </c>
      <c r="J9" s="366">
        <v>-18.538836278277081</v>
      </c>
      <c r="K9" s="2176">
        <v>517458</v>
      </c>
      <c r="L9" s="2177"/>
      <c r="M9" s="365">
        <v>100</v>
      </c>
      <c r="N9" s="365">
        <v>2.1</v>
      </c>
      <c r="O9" s="1716">
        <v>528027</v>
      </c>
      <c r="P9" s="365">
        <v>100</v>
      </c>
      <c r="Q9" s="1797">
        <v>2</v>
      </c>
      <c r="R9" s="1332">
        <v>530498</v>
      </c>
      <c r="S9" s="365">
        <v>100</v>
      </c>
      <c r="T9" s="1509">
        <v>0.5</v>
      </c>
    </row>
    <row r="10" spans="1:20">
      <c r="A10" s="39" t="s">
        <v>241</v>
      </c>
      <c r="B10" s="305" t="s">
        <v>106</v>
      </c>
      <c r="C10" s="2178"/>
      <c r="D10" s="2179"/>
      <c r="E10" s="1798"/>
      <c r="F10" s="1798"/>
      <c r="G10" s="2178"/>
      <c r="H10" s="2179"/>
      <c r="I10" s="1798"/>
      <c r="J10" s="1798"/>
      <c r="K10" s="1084"/>
      <c r="L10" s="1799"/>
      <c r="M10" s="1799"/>
      <c r="N10" s="1798"/>
      <c r="O10" s="1084" t="s">
        <v>65</v>
      </c>
      <c r="P10" s="1799"/>
      <c r="Q10" s="1798"/>
      <c r="R10" s="1084" t="s">
        <v>1193</v>
      </c>
      <c r="S10" s="1085"/>
      <c r="T10" s="346"/>
    </row>
    <row r="11" spans="1:20">
      <c r="A11" s="87" t="s">
        <v>242</v>
      </c>
      <c r="B11" s="334" t="s">
        <v>243</v>
      </c>
      <c r="C11" s="2180"/>
      <c r="D11" s="2006"/>
      <c r="E11" s="1800"/>
      <c r="F11" s="259"/>
      <c r="G11" s="2180"/>
      <c r="H11" s="2006"/>
      <c r="I11" s="1800"/>
      <c r="J11" s="259"/>
      <c r="K11" s="1801"/>
      <c r="L11" s="162"/>
      <c r="M11" s="259"/>
      <c r="N11" s="1802"/>
      <c r="O11" s="162" t="s">
        <v>65</v>
      </c>
      <c r="P11" s="259"/>
      <c r="Q11" s="162"/>
      <c r="R11" s="230" t="s">
        <v>1193</v>
      </c>
      <c r="S11" s="259"/>
    </row>
    <row r="12" spans="1:20" ht="38.950000000000003" customHeight="1">
      <c r="A12" s="89" t="s">
        <v>244</v>
      </c>
      <c r="B12" s="1046" t="s">
        <v>589</v>
      </c>
      <c r="C12" s="2138">
        <v>366562</v>
      </c>
      <c r="D12" s="2139"/>
      <c r="E12" s="1803">
        <v>58.3</v>
      </c>
      <c r="F12" s="1049">
        <v>-5.2627770239710543</v>
      </c>
      <c r="G12" s="2138">
        <v>281057</v>
      </c>
      <c r="H12" s="2139"/>
      <c r="I12" s="1803">
        <v>54.77039101246212</v>
      </c>
      <c r="J12" s="1049">
        <v>-23.326204025512741</v>
      </c>
      <c r="K12" s="2138">
        <v>289976</v>
      </c>
      <c r="L12" s="2139"/>
      <c r="M12" s="252">
        <v>56</v>
      </c>
      <c r="N12" s="1049">
        <v>3.2</v>
      </c>
      <c r="O12" s="1804">
        <v>291496</v>
      </c>
      <c r="P12" s="252">
        <v>55.2</v>
      </c>
      <c r="Q12" s="1049">
        <v>0.5</v>
      </c>
      <c r="R12" s="1324">
        <v>293867</v>
      </c>
      <c r="S12" s="1087">
        <v>55.400000000000006</v>
      </c>
      <c r="T12" s="1049">
        <v>0.8</v>
      </c>
    </row>
    <row r="13" spans="1:20" ht="23.6">
      <c r="A13" s="87" t="s">
        <v>245</v>
      </c>
      <c r="B13" s="330" t="s">
        <v>601</v>
      </c>
      <c r="C13" s="2144">
        <v>6116</v>
      </c>
      <c r="D13" s="2145"/>
      <c r="E13" s="1088">
        <v>1</v>
      </c>
      <c r="F13" s="260">
        <v>5.0859106529209663</v>
      </c>
      <c r="G13" s="2144">
        <v>4458</v>
      </c>
      <c r="H13" s="2145"/>
      <c r="I13" s="1088">
        <v>0.86874336214204284</v>
      </c>
      <c r="J13" s="260">
        <v>-27.109221713538258</v>
      </c>
      <c r="K13" s="2144">
        <v>5146</v>
      </c>
      <c r="L13" s="2145"/>
      <c r="M13" s="251">
        <v>1</v>
      </c>
      <c r="N13" s="162">
        <v>15.4</v>
      </c>
      <c r="O13" s="1718">
        <v>6006</v>
      </c>
      <c r="P13" s="251">
        <v>1.0999999999999999</v>
      </c>
      <c r="Q13" s="162">
        <v>16.7</v>
      </c>
      <c r="R13" s="1325">
        <v>5078</v>
      </c>
      <c r="S13" s="1086">
        <v>1</v>
      </c>
      <c r="T13" s="230">
        <v>-15.5</v>
      </c>
    </row>
    <row r="14" spans="1:20" ht="23.6">
      <c r="A14" s="89" t="s">
        <v>246</v>
      </c>
      <c r="B14" s="275" t="s">
        <v>247</v>
      </c>
      <c r="C14" s="2138">
        <v>138304</v>
      </c>
      <c r="D14" s="2139"/>
      <c r="E14" s="1803">
        <v>22</v>
      </c>
      <c r="F14" s="1049">
        <v>-2.2400033928735463</v>
      </c>
      <c r="G14" s="2138">
        <v>117436</v>
      </c>
      <c r="H14" s="2139"/>
      <c r="I14" s="1803">
        <v>22.885093197961631</v>
      </c>
      <c r="J14" s="1049">
        <v>-15.088500694123086</v>
      </c>
      <c r="K14" s="2138">
        <v>122275</v>
      </c>
      <c r="L14" s="2139"/>
      <c r="M14" s="1803">
        <v>23.6</v>
      </c>
      <c r="N14" s="1049">
        <v>4.0999999999999996</v>
      </c>
      <c r="O14" s="1804">
        <v>128891</v>
      </c>
      <c r="P14" s="1803">
        <v>24.4</v>
      </c>
      <c r="Q14" s="1049">
        <v>5.4</v>
      </c>
      <c r="R14" s="1324">
        <v>130070</v>
      </c>
      <c r="S14" s="1047">
        <v>24.5</v>
      </c>
      <c r="T14" s="1049">
        <v>0.89999999999999991</v>
      </c>
    </row>
    <row r="15" spans="1:20" ht="23.6">
      <c r="A15" s="87" t="s">
        <v>248</v>
      </c>
      <c r="B15" s="330" t="s">
        <v>590</v>
      </c>
      <c r="C15" s="2144">
        <v>6397</v>
      </c>
      <c r="D15" s="2145"/>
      <c r="E15" s="1088">
        <v>1</v>
      </c>
      <c r="F15" s="260">
        <v>20</v>
      </c>
      <c r="G15" s="2144">
        <v>5726</v>
      </c>
      <c r="H15" s="2145"/>
      <c r="I15" s="1088">
        <v>1.1158421919303134</v>
      </c>
      <c r="J15" s="260">
        <v>-10.489291855557292</v>
      </c>
      <c r="K15" s="2144">
        <v>5877</v>
      </c>
      <c r="L15" s="2145"/>
      <c r="M15" s="162">
        <v>1.1000000000000001</v>
      </c>
      <c r="N15" s="162">
        <v>2.6</v>
      </c>
      <c r="O15" s="1718">
        <v>7505</v>
      </c>
      <c r="P15" s="162">
        <v>1.4000000000000001</v>
      </c>
      <c r="Q15" s="162">
        <v>27.700000000000003</v>
      </c>
      <c r="R15" s="1329">
        <v>8844</v>
      </c>
      <c r="S15" s="230">
        <v>1.7000000000000002</v>
      </c>
      <c r="T15" s="230">
        <v>17.8</v>
      </c>
    </row>
    <row r="16" spans="1:20" ht="23.6">
      <c r="A16" s="89" t="s">
        <v>249</v>
      </c>
      <c r="B16" s="275" t="s">
        <v>591</v>
      </c>
      <c r="C16" s="2154">
        <v>742</v>
      </c>
      <c r="D16" s="2155"/>
      <c r="E16" s="1803">
        <v>0.1</v>
      </c>
      <c r="F16" s="1049">
        <v>-2.5</v>
      </c>
      <c r="G16" s="2154">
        <v>628</v>
      </c>
      <c r="H16" s="2155"/>
      <c r="I16" s="1803">
        <v>0.12238017752920657</v>
      </c>
      <c r="J16" s="1049">
        <v>-15.363881401617252</v>
      </c>
      <c r="K16" s="2154">
        <v>631</v>
      </c>
      <c r="L16" s="2155"/>
      <c r="M16" s="1803">
        <v>0.1</v>
      </c>
      <c r="N16" s="1049">
        <v>0.3</v>
      </c>
      <c r="O16" s="1714">
        <v>594</v>
      </c>
      <c r="P16" s="1803">
        <v>0.1</v>
      </c>
      <c r="Q16" s="1049">
        <v>-5.8999999999999995</v>
      </c>
      <c r="R16" s="1317">
        <v>510</v>
      </c>
      <c r="S16" s="1047">
        <v>0.1</v>
      </c>
      <c r="T16" s="1049">
        <v>-14.099999999999998</v>
      </c>
    </row>
    <row r="17" spans="1:20" ht="23.6">
      <c r="A17" s="87" t="s">
        <v>250</v>
      </c>
      <c r="B17" s="330" t="s">
        <v>592</v>
      </c>
      <c r="C17" s="2146" t="s">
        <v>5</v>
      </c>
      <c r="D17" s="2147"/>
      <c r="E17" s="1088" t="s">
        <v>5</v>
      </c>
      <c r="F17" s="260" t="s">
        <v>5</v>
      </c>
      <c r="G17" s="2146">
        <v>3</v>
      </c>
      <c r="H17" s="2147"/>
      <c r="I17" s="1088">
        <v>5.8461868246436266E-4</v>
      </c>
      <c r="J17" s="1088" t="s">
        <v>5</v>
      </c>
      <c r="K17" s="2146">
        <v>3</v>
      </c>
      <c r="L17" s="2147"/>
      <c r="M17" s="1088">
        <v>5.7226789767849989E-4</v>
      </c>
      <c r="N17" s="1088" t="s">
        <v>5</v>
      </c>
      <c r="O17" s="1711">
        <v>3</v>
      </c>
      <c r="P17" s="1088">
        <v>0</v>
      </c>
      <c r="Q17" s="1088">
        <v>0</v>
      </c>
      <c r="R17" s="1316">
        <v>0</v>
      </c>
      <c r="S17" s="342">
        <v>0</v>
      </c>
      <c r="T17" s="343">
        <v>-100</v>
      </c>
    </row>
    <row r="18" spans="1:20" ht="12.45">
      <c r="A18" s="127"/>
      <c r="B18" s="335" t="s">
        <v>251</v>
      </c>
      <c r="C18" s="2181" t="s">
        <v>5</v>
      </c>
      <c r="D18" s="2182"/>
      <c r="E18" s="1803" t="s">
        <v>5</v>
      </c>
      <c r="F18" s="1049" t="s">
        <v>5</v>
      </c>
      <c r="G18" s="2181" t="s">
        <v>5</v>
      </c>
      <c r="H18" s="2182"/>
      <c r="I18" s="1803" t="s">
        <v>5</v>
      </c>
      <c r="J18" s="1803" t="s">
        <v>5</v>
      </c>
      <c r="K18" s="2181" t="s">
        <v>5</v>
      </c>
      <c r="L18" s="2182"/>
      <c r="M18" s="1803" t="s">
        <v>5</v>
      </c>
      <c r="N18" s="1803" t="s">
        <v>5</v>
      </c>
      <c r="O18" s="1717" t="s">
        <v>5</v>
      </c>
      <c r="P18" s="1803" t="s">
        <v>5</v>
      </c>
      <c r="Q18" s="1803" t="s">
        <v>5</v>
      </c>
      <c r="R18" s="1717" t="s">
        <v>5</v>
      </c>
      <c r="S18" s="1803" t="s">
        <v>5</v>
      </c>
      <c r="T18" s="1803" t="s">
        <v>5</v>
      </c>
    </row>
    <row r="19" spans="1:20" ht="23.6">
      <c r="A19" s="87" t="s">
        <v>252</v>
      </c>
      <c r="B19" s="330" t="s">
        <v>593</v>
      </c>
      <c r="C19" s="2146">
        <v>90</v>
      </c>
      <c r="D19" s="2147"/>
      <c r="E19" s="1088">
        <v>0</v>
      </c>
      <c r="F19" s="260">
        <v>500</v>
      </c>
      <c r="G19" s="2146">
        <v>59</v>
      </c>
      <c r="H19" s="2147"/>
      <c r="I19" s="1088">
        <v>1.1497500755132464E-2</v>
      </c>
      <c r="J19" s="260">
        <v>-34.444444444444443</v>
      </c>
      <c r="K19" s="2146">
        <v>52</v>
      </c>
      <c r="L19" s="2147"/>
      <c r="M19" s="1088">
        <v>9.9193102264273324E-3</v>
      </c>
      <c r="N19" s="260">
        <v>-11.864406779661019</v>
      </c>
      <c r="O19" s="1711">
        <v>97</v>
      </c>
      <c r="P19" s="1088">
        <v>0</v>
      </c>
      <c r="Q19" s="260">
        <v>86.5</v>
      </c>
      <c r="R19" s="1319">
        <v>54</v>
      </c>
      <c r="S19" s="342">
        <v>0</v>
      </c>
      <c r="T19" s="260">
        <v>-44.3</v>
      </c>
    </row>
    <row r="20" spans="1:20">
      <c r="A20" s="89" t="s">
        <v>253</v>
      </c>
      <c r="B20" s="275" t="s">
        <v>254</v>
      </c>
      <c r="C20" s="2138">
        <v>56892</v>
      </c>
      <c r="D20" s="2139"/>
      <c r="E20" s="1803">
        <v>9</v>
      </c>
      <c r="F20" s="1049">
        <v>-3.5</v>
      </c>
      <c r="G20" s="2138">
        <v>46712</v>
      </c>
      <c r="H20" s="2139"/>
      <c r="I20" s="1803">
        <v>9.1029026317584361</v>
      </c>
      <c r="J20" s="1049">
        <v>-17.893552696336922</v>
      </c>
      <c r="K20" s="2138">
        <v>47545</v>
      </c>
      <c r="L20" s="2139"/>
      <c r="M20" s="1803">
        <v>9.1999999999999993</v>
      </c>
      <c r="N20" s="1049">
        <v>1.7832676828223981</v>
      </c>
      <c r="O20" s="1804">
        <v>45889</v>
      </c>
      <c r="P20" s="1803">
        <v>8.6999999999999993</v>
      </c>
      <c r="Q20" s="1049">
        <v>-3.5000000000000004</v>
      </c>
      <c r="R20" s="1324">
        <v>42466</v>
      </c>
      <c r="S20" s="1047">
        <v>8</v>
      </c>
      <c r="T20" s="1049">
        <v>-7.5</v>
      </c>
    </row>
    <row r="21" spans="1:20">
      <c r="A21" s="87" t="s">
        <v>255</v>
      </c>
      <c r="B21" s="330" t="s">
        <v>416</v>
      </c>
      <c r="C21" s="2146" t="s">
        <v>5</v>
      </c>
      <c r="D21" s="2147"/>
      <c r="E21" s="1088" t="s">
        <v>5</v>
      </c>
      <c r="F21" s="260">
        <v>-100</v>
      </c>
      <c r="G21" s="2146" t="s">
        <v>5</v>
      </c>
      <c r="H21" s="2147"/>
      <c r="I21" s="1088" t="s">
        <v>5</v>
      </c>
      <c r="J21" s="260" t="s">
        <v>5</v>
      </c>
      <c r="K21" s="2146" t="s">
        <v>5</v>
      </c>
      <c r="L21" s="2147"/>
      <c r="M21" s="1088" t="s">
        <v>5</v>
      </c>
      <c r="N21" s="260" t="s">
        <v>5</v>
      </c>
      <c r="O21" s="1711" t="s">
        <v>5</v>
      </c>
      <c r="P21" s="1088" t="s">
        <v>5</v>
      </c>
      <c r="Q21" s="260" t="s">
        <v>5</v>
      </c>
      <c r="R21" s="1316">
        <v>0</v>
      </c>
      <c r="S21" s="343">
        <v>0</v>
      </c>
      <c r="T21" s="260" t="s">
        <v>5</v>
      </c>
    </row>
    <row r="22" spans="1:20" ht="23.6">
      <c r="A22" s="89" t="s">
        <v>256</v>
      </c>
      <c r="B22" s="275" t="s">
        <v>257</v>
      </c>
      <c r="C22" s="2154">
        <v>374</v>
      </c>
      <c r="D22" s="2155"/>
      <c r="E22" s="1803">
        <v>0.1</v>
      </c>
      <c r="F22" s="1049">
        <v>-15.000000000000002</v>
      </c>
      <c r="G22" s="2154">
        <v>320</v>
      </c>
      <c r="H22" s="2155"/>
      <c r="I22" s="1803">
        <v>6.235932612953201E-2</v>
      </c>
      <c r="J22" s="1049">
        <v>-14.438502673796794</v>
      </c>
      <c r="K22" s="2154">
        <v>281</v>
      </c>
      <c r="L22" s="2155"/>
      <c r="M22" s="1803">
        <v>5.3602426415886154E-2</v>
      </c>
      <c r="N22" s="1049">
        <v>-12.187499999999996</v>
      </c>
      <c r="O22" s="1714">
        <v>301</v>
      </c>
      <c r="P22" s="1803">
        <v>0.1</v>
      </c>
      <c r="Q22" s="1049">
        <v>7.1</v>
      </c>
      <c r="R22" s="1317">
        <v>272</v>
      </c>
      <c r="S22" s="1047">
        <v>0.1</v>
      </c>
      <c r="T22" s="1049">
        <v>-9.6</v>
      </c>
    </row>
    <row r="23" spans="1:20" ht="23.6">
      <c r="A23" s="87" t="s">
        <v>258</v>
      </c>
      <c r="B23" s="330" t="s">
        <v>417</v>
      </c>
      <c r="C23" s="2146" t="s">
        <v>5</v>
      </c>
      <c r="D23" s="2147"/>
      <c r="E23" s="1088" t="s">
        <v>5</v>
      </c>
      <c r="F23" s="260">
        <v>-100</v>
      </c>
      <c r="G23" s="2146">
        <v>11</v>
      </c>
      <c r="H23" s="2147"/>
      <c r="I23" s="1088">
        <v>2.1436018357026631E-3</v>
      </c>
      <c r="J23" s="559" t="s">
        <v>867</v>
      </c>
      <c r="K23" s="2146">
        <v>116</v>
      </c>
      <c r="L23" s="2147"/>
      <c r="M23" s="1088">
        <v>2.2127692043568663E-2</v>
      </c>
      <c r="N23" s="260">
        <v>954.5454545454545</v>
      </c>
      <c r="O23" s="1709">
        <v>1550</v>
      </c>
      <c r="P23" s="1088">
        <v>0.3</v>
      </c>
      <c r="Q23" s="260">
        <v>1236.2</v>
      </c>
      <c r="R23" s="1709">
        <v>1708</v>
      </c>
      <c r="S23" s="342">
        <v>0.3</v>
      </c>
      <c r="T23" s="260">
        <v>10.199999999999999</v>
      </c>
    </row>
    <row r="24" spans="1:20" ht="23.6">
      <c r="A24" s="35" t="s">
        <v>418</v>
      </c>
      <c r="B24" s="304" t="s">
        <v>625</v>
      </c>
      <c r="C24" s="2154" t="s">
        <v>5</v>
      </c>
      <c r="D24" s="2155"/>
      <c r="E24" s="1803" t="s">
        <v>5</v>
      </c>
      <c r="F24" s="1049" t="s">
        <v>5</v>
      </c>
      <c r="G24" s="2154">
        <v>11</v>
      </c>
      <c r="H24" s="2155"/>
      <c r="I24" s="1803" t="s">
        <v>5</v>
      </c>
      <c r="J24" s="1049" t="s">
        <v>5</v>
      </c>
      <c r="K24" s="2154">
        <v>11</v>
      </c>
      <c r="L24" s="2155">
        <v>11</v>
      </c>
      <c r="M24" s="1803">
        <v>2.0983156248211665E-3</v>
      </c>
      <c r="N24" s="1049">
        <v>0</v>
      </c>
      <c r="O24" s="1714">
        <v>11</v>
      </c>
      <c r="P24" s="1803">
        <v>0</v>
      </c>
      <c r="Q24" s="1049">
        <v>0</v>
      </c>
      <c r="R24" s="1318">
        <v>10</v>
      </c>
      <c r="S24" s="1047">
        <v>0</v>
      </c>
      <c r="T24" s="1049">
        <v>-9.1</v>
      </c>
    </row>
    <row r="25" spans="1:20" ht="23.6">
      <c r="A25" s="87" t="s">
        <v>419</v>
      </c>
      <c r="B25" s="330" t="s">
        <v>602</v>
      </c>
      <c r="C25" s="2146" t="s">
        <v>5</v>
      </c>
      <c r="D25" s="2147"/>
      <c r="E25" s="1088" t="s">
        <v>5</v>
      </c>
      <c r="F25" s="260" t="s">
        <v>5</v>
      </c>
      <c r="G25" s="2146" t="s">
        <v>5</v>
      </c>
      <c r="H25" s="2147"/>
      <c r="I25" s="1088" t="s">
        <v>5</v>
      </c>
      <c r="J25" s="260" t="s">
        <v>5</v>
      </c>
      <c r="K25" s="1805"/>
      <c r="L25" s="162">
        <v>105</v>
      </c>
      <c r="M25" s="1088">
        <v>0</v>
      </c>
      <c r="N25" s="402" t="s">
        <v>5</v>
      </c>
      <c r="O25" s="1709">
        <v>1498</v>
      </c>
      <c r="P25" s="1088">
        <v>0</v>
      </c>
      <c r="Q25" s="260">
        <v>1426.7</v>
      </c>
      <c r="R25" s="1709">
        <v>242</v>
      </c>
      <c r="S25" s="342">
        <v>0</v>
      </c>
      <c r="T25" s="340">
        <v>2.1</v>
      </c>
    </row>
    <row r="26" spans="1:20" ht="23.6">
      <c r="A26" s="89" t="s">
        <v>420</v>
      </c>
      <c r="B26" s="275" t="s">
        <v>603</v>
      </c>
      <c r="C26" s="2154" t="s">
        <v>5</v>
      </c>
      <c r="D26" s="2155"/>
      <c r="E26" s="1803" t="s">
        <v>5</v>
      </c>
      <c r="F26" s="1049">
        <v>-100</v>
      </c>
      <c r="G26" s="2154" t="s">
        <v>5</v>
      </c>
      <c r="H26" s="2155"/>
      <c r="I26" s="1803" t="s">
        <v>5</v>
      </c>
      <c r="J26" s="1049" t="s">
        <v>5</v>
      </c>
      <c r="K26" s="2154" t="s">
        <v>5</v>
      </c>
      <c r="L26" s="2155"/>
      <c r="M26" s="1803" t="s">
        <v>5</v>
      </c>
      <c r="N26" s="401" t="s">
        <v>5</v>
      </c>
      <c r="O26" s="1806">
        <v>41</v>
      </c>
      <c r="P26" s="1803">
        <v>0</v>
      </c>
      <c r="Q26" s="1049" t="s">
        <v>5</v>
      </c>
      <c r="R26" s="1846">
        <v>0</v>
      </c>
      <c r="S26" s="344">
        <v>0</v>
      </c>
      <c r="T26" s="1048">
        <v>-100</v>
      </c>
    </row>
    <row r="27" spans="1:20" ht="12.45">
      <c r="A27" s="128"/>
      <c r="B27" s="336" t="s">
        <v>251</v>
      </c>
      <c r="C27" s="2168" t="s">
        <v>5</v>
      </c>
      <c r="D27" s="1950"/>
      <c r="E27" s="260" t="s">
        <v>5</v>
      </c>
      <c r="F27" s="260">
        <v>-100</v>
      </c>
      <c r="G27" s="2146" t="s">
        <v>5</v>
      </c>
      <c r="H27" s="2147"/>
      <c r="I27" s="1088" t="s">
        <v>5</v>
      </c>
      <c r="J27" s="1088" t="s">
        <v>5</v>
      </c>
      <c r="K27" s="2193">
        <v>105</v>
      </c>
      <c r="L27" s="2052"/>
      <c r="M27" s="260">
        <v>2.0029376418747497E-2</v>
      </c>
      <c r="N27" s="402" t="s">
        <v>5</v>
      </c>
      <c r="O27" s="1707">
        <v>536</v>
      </c>
      <c r="P27" s="260">
        <v>0.1</v>
      </c>
      <c r="Q27" s="260">
        <v>410.50000000000006</v>
      </c>
      <c r="R27" s="1847">
        <v>488</v>
      </c>
      <c r="S27" s="340">
        <v>0.1</v>
      </c>
      <c r="T27" s="340">
        <v>-9</v>
      </c>
    </row>
    <row r="28" spans="1:20" ht="12.45">
      <c r="A28" s="129"/>
      <c r="B28" s="305" t="s">
        <v>259</v>
      </c>
      <c r="C28" s="2148">
        <v>575477</v>
      </c>
      <c r="D28" s="2149"/>
      <c r="E28" s="1807">
        <v>91.5</v>
      </c>
      <c r="F28" s="461">
        <v>-4.0999999999999996</v>
      </c>
      <c r="G28" s="2148">
        <v>456411</v>
      </c>
      <c r="H28" s="2149"/>
      <c r="I28" s="1807">
        <v>88.942132494080738</v>
      </c>
      <c r="J28" s="461">
        <v>-20.689966758011181</v>
      </c>
      <c r="K28" s="2148">
        <v>471903</v>
      </c>
      <c r="L28" s="2149"/>
      <c r="M28" s="1807">
        <v>91.2</v>
      </c>
      <c r="N28" s="404">
        <v>3.4</v>
      </c>
      <c r="O28" s="1808">
        <v>482331</v>
      </c>
      <c r="P28" s="1807">
        <v>91.3</v>
      </c>
      <c r="Q28" s="461">
        <v>2.1999999999999997</v>
      </c>
      <c r="R28" s="1909">
        <v>482868</v>
      </c>
      <c r="S28" s="345">
        <v>91</v>
      </c>
      <c r="T28" s="341">
        <v>0.1</v>
      </c>
    </row>
    <row r="29" spans="1:20" ht="12.45">
      <c r="A29" s="130"/>
      <c r="B29" s="337" t="s">
        <v>594</v>
      </c>
      <c r="C29" s="2169">
        <v>60415</v>
      </c>
      <c r="D29" s="2170"/>
      <c r="E29" s="260">
        <v>9.6</v>
      </c>
      <c r="F29" s="260">
        <v>3.4</v>
      </c>
      <c r="G29" s="2169">
        <v>55138</v>
      </c>
      <c r="H29" s="2170"/>
      <c r="I29" s="260">
        <v>10.744901637906676</v>
      </c>
      <c r="J29" s="260">
        <v>-8.7345857816767403</v>
      </c>
      <c r="K29" s="2169">
        <v>61346</v>
      </c>
      <c r="L29" s="2170"/>
      <c r="M29" s="162">
        <v>11.9</v>
      </c>
      <c r="N29" s="1809">
        <v>11.3</v>
      </c>
      <c r="O29" s="1810">
        <v>68725</v>
      </c>
      <c r="P29" s="162">
        <v>13</v>
      </c>
      <c r="Q29" s="381">
        <v>12</v>
      </c>
      <c r="R29" s="1848">
        <v>78126</v>
      </c>
      <c r="S29" s="230">
        <v>14.7</v>
      </c>
      <c r="T29" s="1089">
        <v>13.700000000000001</v>
      </c>
    </row>
    <row r="30" spans="1:20" ht="12.45">
      <c r="A30" s="129"/>
      <c r="B30" s="338" t="s">
        <v>595</v>
      </c>
      <c r="C30" s="2158">
        <v>2297</v>
      </c>
      <c r="D30" s="2159"/>
      <c r="E30" s="1049">
        <v>0.4</v>
      </c>
      <c r="F30" s="1049">
        <v>25.2</v>
      </c>
      <c r="G30" s="2158">
        <v>2568</v>
      </c>
      <c r="H30" s="2159"/>
      <c r="I30" s="1049">
        <v>0.50043359218949435</v>
      </c>
      <c r="J30" s="1049">
        <v>11.797997387897263</v>
      </c>
      <c r="K30" s="2158">
        <v>1480</v>
      </c>
      <c r="L30" s="2159"/>
      <c r="M30" s="1049">
        <v>0.3</v>
      </c>
      <c r="N30" s="401">
        <v>-42.4</v>
      </c>
      <c r="O30" s="1811">
        <v>2121</v>
      </c>
      <c r="P30" s="1049">
        <v>0.4</v>
      </c>
      <c r="Q30" s="1049">
        <v>43.3</v>
      </c>
      <c r="R30" s="1849">
        <v>2479</v>
      </c>
      <c r="S30" s="1048">
        <v>0.5</v>
      </c>
      <c r="T30" s="1049">
        <v>16.900000000000002</v>
      </c>
    </row>
    <row r="31" spans="1:20">
      <c r="A31" s="330"/>
      <c r="B31" s="339" t="s">
        <v>596</v>
      </c>
      <c r="C31" s="2160">
        <v>62712</v>
      </c>
      <c r="D31" s="2161"/>
      <c r="E31" s="1812">
        <v>10</v>
      </c>
      <c r="F31" s="1813">
        <v>4.0586732154116678</v>
      </c>
      <c r="G31" s="2160">
        <v>57705</v>
      </c>
      <c r="H31" s="2161"/>
      <c r="I31" s="1812">
        <v>11.245140357202015</v>
      </c>
      <c r="J31" s="1813">
        <v>-7.9841178721775758</v>
      </c>
      <c r="K31" s="2160">
        <v>62827</v>
      </c>
      <c r="L31" s="2161"/>
      <c r="M31" s="1812">
        <v>12.1</v>
      </c>
      <c r="N31" s="1813">
        <v>8.9</v>
      </c>
      <c r="O31" s="1712">
        <v>70846</v>
      </c>
      <c r="P31" s="1812">
        <v>13.4</v>
      </c>
      <c r="Q31" s="1813">
        <v>12.8</v>
      </c>
      <c r="R31" s="1321">
        <v>80605</v>
      </c>
      <c r="S31" s="464">
        <v>15.2</v>
      </c>
      <c r="T31" s="462">
        <v>13.8</v>
      </c>
    </row>
    <row r="32" spans="1:20">
      <c r="A32" s="347" t="s">
        <v>260</v>
      </c>
      <c r="B32" s="348" t="s">
        <v>261</v>
      </c>
      <c r="C32" s="2162">
        <v>213</v>
      </c>
      <c r="D32" s="2163"/>
      <c r="E32" s="349">
        <v>0</v>
      </c>
      <c r="F32" s="350">
        <v>-9.4</v>
      </c>
      <c r="G32" s="2162">
        <v>187</v>
      </c>
      <c r="H32" s="2163"/>
      <c r="I32" s="349">
        <v>3.6441231206945271E-2</v>
      </c>
      <c r="J32" s="350">
        <v>-12.20657276995305</v>
      </c>
      <c r="K32" s="2162">
        <v>200</v>
      </c>
      <c r="L32" s="2163"/>
      <c r="M32" s="349">
        <v>0</v>
      </c>
      <c r="N32" s="350">
        <v>7</v>
      </c>
      <c r="O32" s="1713">
        <v>233</v>
      </c>
      <c r="P32" s="349">
        <v>0</v>
      </c>
      <c r="Q32" s="350">
        <v>16.5</v>
      </c>
      <c r="R32" s="1328">
        <v>194</v>
      </c>
      <c r="S32" s="349">
        <v>0</v>
      </c>
      <c r="T32" s="350">
        <v>-16.7</v>
      </c>
    </row>
    <row r="33" spans="1:20" ht="23.6">
      <c r="A33" s="87" t="s">
        <v>262</v>
      </c>
      <c r="B33" s="330" t="s">
        <v>604</v>
      </c>
      <c r="C33" s="2146">
        <v>213</v>
      </c>
      <c r="D33" s="2147"/>
      <c r="E33" s="1088">
        <v>3.3873938059993447E-2</v>
      </c>
      <c r="F33" s="260">
        <v>-9.4</v>
      </c>
      <c r="G33" s="2146">
        <v>187</v>
      </c>
      <c r="H33" s="2147"/>
      <c r="I33" s="1088">
        <v>3.6441231206945271E-2</v>
      </c>
      <c r="J33" s="1090">
        <v>-12.20657276995305</v>
      </c>
      <c r="K33" s="2194">
        <v>200</v>
      </c>
      <c r="L33" s="2195"/>
      <c r="M33" s="1814">
        <v>0</v>
      </c>
      <c r="N33" s="1815">
        <v>7</v>
      </c>
      <c r="O33" s="855">
        <v>233</v>
      </c>
      <c r="P33" s="1088">
        <v>0</v>
      </c>
      <c r="Q33" s="1088">
        <v>16.5</v>
      </c>
      <c r="R33" s="1722">
        <v>194</v>
      </c>
      <c r="S33" s="342">
        <v>0</v>
      </c>
      <c r="T33" s="342">
        <v>-16.7</v>
      </c>
    </row>
    <row r="34" spans="1:20" ht="23.6">
      <c r="A34" s="89" t="s">
        <v>263</v>
      </c>
      <c r="B34" s="389" t="s">
        <v>605</v>
      </c>
      <c r="C34" s="2155" t="s">
        <v>5</v>
      </c>
      <c r="D34" s="2155"/>
      <c r="E34" s="1803" t="s">
        <v>5</v>
      </c>
      <c r="F34" s="401" t="s">
        <v>5</v>
      </c>
      <c r="G34" s="2155" t="s">
        <v>5</v>
      </c>
      <c r="H34" s="2155"/>
      <c r="I34" s="1803" t="s">
        <v>5</v>
      </c>
      <c r="J34" s="401" t="s">
        <v>5</v>
      </c>
      <c r="K34" s="2154" t="s">
        <v>5</v>
      </c>
      <c r="L34" s="2155"/>
      <c r="M34" s="1803" t="s">
        <v>5</v>
      </c>
      <c r="N34" s="401" t="s">
        <v>5</v>
      </c>
      <c r="O34" s="1806" t="s">
        <v>5</v>
      </c>
      <c r="P34" s="1803" t="s">
        <v>5</v>
      </c>
      <c r="Q34" s="1049" t="s">
        <v>5</v>
      </c>
      <c r="R34" s="1714" t="s">
        <v>5</v>
      </c>
      <c r="S34" s="1803" t="s">
        <v>5</v>
      </c>
      <c r="T34" s="1049" t="s">
        <v>5</v>
      </c>
    </row>
    <row r="35" spans="1:20" ht="23.6">
      <c r="A35" s="87" t="s">
        <v>421</v>
      </c>
      <c r="B35" s="330" t="s">
        <v>606</v>
      </c>
      <c r="C35" s="2147" t="s">
        <v>5</v>
      </c>
      <c r="D35" s="2147"/>
      <c r="E35" s="1088" t="s">
        <v>5</v>
      </c>
      <c r="F35" s="402" t="s">
        <v>5</v>
      </c>
      <c r="G35" s="2147" t="s">
        <v>5</v>
      </c>
      <c r="H35" s="2147"/>
      <c r="I35" s="1088" t="s">
        <v>5</v>
      </c>
      <c r="J35" s="402" t="s">
        <v>5</v>
      </c>
      <c r="K35" s="2146" t="s">
        <v>5</v>
      </c>
      <c r="L35" s="2147"/>
      <c r="M35" s="1088" t="s">
        <v>5</v>
      </c>
      <c r="N35" s="402" t="s">
        <v>5</v>
      </c>
      <c r="O35" s="855" t="s">
        <v>5</v>
      </c>
      <c r="P35" s="1088" t="s">
        <v>5</v>
      </c>
      <c r="Q35" s="260" t="s">
        <v>5</v>
      </c>
      <c r="R35" s="1711" t="s">
        <v>5</v>
      </c>
      <c r="S35" s="1088" t="s">
        <v>5</v>
      </c>
      <c r="T35" s="260" t="s">
        <v>5</v>
      </c>
    </row>
    <row r="36" spans="1:20" ht="23.6">
      <c r="A36" s="89" t="s">
        <v>422</v>
      </c>
      <c r="B36" s="275" t="s">
        <v>607</v>
      </c>
      <c r="C36" s="2155" t="s">
        <v>5</v>
      </c>
      <c r="D36" s="2155"/>
      <c r="E36" s="1803" t="s">
        <v>5</v>
      </c>
      <c r="F36" s="401" t="s">
        <v>5</v>
      </c>
      <c r="G36" s="2155" t="s">
        <v>5</v>
      </c>
      <c r="H36" s="2155"/>
      <c r="I36" s="1803" t="s">
        <v>5</v>
      </c>
      <c r="J36" s="401" t="s">
        <v>5</v>
      </c>
      <c r="K36" s="2154" t="s">
        <v>5</v>
      </c>
      <c r="L36" s="2155"/>
      <c r="M36" s="1803" t="s">
        <v>5</v>
      </c>
      <c r="N36" s="401" t="s">
        <v>5</v>
      </c>
      <c r="O36" s="1806" t="s">
        <v>5</v>
      </c>
      <c r="P36" s="1803" t="s">
        <v>5</v>
      </c>
      <c r="Q36" s="1049" t="s">
        <v>5</v>
      </c>
      <c r="R36" s="1714" t="s">
        <v>5</v>
      </c>
      <c r="S36" s="1803" t="s">
        <v>5</v>
      </c>
      <c r="T36" s="1049" t="s">
        <v>5</v>
      </c>
    </row>
    <row r="37" spans="1:20" ht="23.6">
      <c r="A37" s="87" t="s">
        <v>423</v>
      </c>
      <c r="B37" s="330" t="s">
        <v>608</v>
      </c>
      <c r="C37" s="2147" t="s">
        <v>5</v>
      </c>
      <c r="D37" s="2147"/>
      <c r="E37" s="1088" t="s">
        <v>5</v>
      </c>
      <c r="F37" s="402" t="s">
        <v>5</v>
      </c>
      <c r="G37" s="2147" t="s">
        <v>5</v>
      </c>
      <c r="H37" s="2147"/>
      <c r="I37" s="1088" t="s">
        <v>5</v>
      </c>
      <c r="J37" s="402" t="s">
        <v>5</v>
      </c>
      <c r="K37" s="2146" t="s">
        <v>5</v>
      </c>
      <c r="L37" s="2147"/>
      <c r="M37" s="1088" t="s">
        <v>5</v>
      </c>
      <c r="N37" s="402" t="s">
        <v>5</v>
      </c>
      <c r="O37" s="855" t="s">
        <v>5</v>
      </c>
      <c r="P37" s="1088" t="s">
        <v>5</v>
      </c>
      <c r="Q37" s="260" t="s">
        <v>5</v>
      </c>
      <c r="R37" s="1711" t="s">
        <v>5</v>
      </c>
      <c r="S37" s="1088" t="s">
        <v>5</v>
      </c>
      <c r="T37" s="260" t="s">
        <v>5</v>
      </c>
    </row>
    <row r="38" spans="1:20" ht="24.25" thickBot="1">
      <c r="A38" s="275" t="s">
        <v>424</v>
      </c>
      <c r="B38" s="275" t="s">
        <v>264</v>
      </c>
      <c r="C38" s="2154" t="s">
        <v>5</v>
      </c>
      <c r="D38" s="2155"/>
      <c r="E38" s="1803" t="s">
        <v>5</v>
      </c>
      <c r="F38" s="1049" t="s">
        <v>5</v>
      </c>
      <c r="G38" s="2183" t="s">
        <v>5</v>
      </c>
      <c r="H38" s="2184"/>
      <c r="I38" s="1091" t="s">
        <v>5</v>
      </c>
      <c r="J38" s="1092" t="s">
        <v>5</v>
      </c>
      <c r="K38" s="2183" t="s">
        <v>5</v>
      </c>
      <c r="L38" s="2184"/>
      <c r="M38" s="1091" t="s">
        <v>5</v>
      </c>
      <c r="N38" s="1092" t="s">
        <v>5</v>
      </c>
      <c r="O38" s="1333" t="s">
        <v>5</v>
      </c>
      <c r="P38" s="1091" t="s">
        <v>5</v>
      </c>
      <c r="Q38" s="1093" t="s">
        <v>5</v>
      </c>
      <c r="R38" s="1719" t="s">
        <v>5</v>
      </c>
      <c r="S38" s="1091" t="s">
        <v>5</v>
      </c>
      <c r="T38" s="1093" t="s">
        <v>5</v>
      </c>
    </row>
    <row r="39" spans="1:20" ht="12.45">
      <c r="A39" s="351" t="s">
        <v>265</v>
      </c>
      <c r="B39" s="352" t="s">
        <v>266</v>
      </c>
      <c r="C39" s="2152"/>
      <c r="D39" s="2153"/>
      <c r="E39" s="1816"/>
      <c r="F39" s="353"/>
      <c r="G39" s="2185"/>
      <c r="H39" s="2186"/>
      <c r="I39" s="1800"/>
      <c r="J39" s="260"/>
      <c r="K39" s="162"/>
      <c r="L39" s="162"/>
      <c r="M39" s="162"/>
      <c r="N39" s="162"/>
      <c r="O39" s="162" t="s">
        <v>65</v>
      </c>
      <c r="P39" s="162"/>
      <c r="Q39" s="162"/>
      <c r="R39" s="230" t="s">
        <v>1193</v>
      </c>
      <c r="S39" s="230"/>
      <c r="T39" s="230"/>
    </row>
    <row r="40" spans="1:20">
      <c r="A40" s="89" t="s">
        <v>267</v>
      </c>
      <c r="B40" s="275" t="s">
        <v>268</v>
      </c>
      <c r="C40" s="2138">
        <v>7081</v>
      </c>
      <c r="D40" s="2139"/>
      <c r="E40" s="1803">
        <v>1.1261096497784677</v>
      </c>
      <c r="F40" s="1049">
        <v>22.149387614283246</v>
      </c>
      <c r="G40" s="2138">
        <v>5951</v>
      </c>
      <c r="H40" s="2139"/>
      <c r="I40" s="1803">
        <v>1.1596885931151406</v>
      </c>
      <c r="J40" s="1049">
        <v>-15.958197994633528</v>
      </c>
      <c r="K40" s="2138">
        <v>5287</v>
      </c>
      <c r="L40" s="2139">
        <v>5287</v>
      </c>
      <c r="M40" s="1803">
        <v>1</v>
      </c>
      <c r="N40" s="1049">
        <v>-11.2</v>
      </c>
      <c r="O40" s="1804">
        <v>5162</v>
      </c>
      <c r="P40" s="1803">
        <v>1</v>
      </c>
      <c r="Q40" s="1049">
        <v>-2.4</v>
      </c>
      <c r="R40" s="1324">
        <v>7438</v>
      </c>
      <c r="S40" s="1047">
        <v>1.4000000000000001</v>
      </c>
      <c r="T40" s="1049">
        <v>44.1</v>
      </c>
    </row>
    <row r="41" spans="1:20" ht="23.6">
      <c r="A41" s="87" t="s">
        <v>269</v>
      </c>
      <c r="B41" s="330" t="s">
        <v>609</v>
      </c>
      <c r="C41" s="2144">
        <v>3076</v>
      </c>
      <c r="D41" s="2145"/>
      <c r="E41" s="1088">
        <v>0.48918419470675983</v>
      </c>
      <c r="F41" s="260">
        <v>1.6859504132231473</v>
      </c>
      <c r="G41" s="2144">
        <v>4372</v>
      </c>
      <c r="H41" s="2145"/>
      <c r="I41" s="1088">
        <v>0.85198429324473113</v>
      </c>
      <c r="J41" s="260">
        <v>42.132639791937578</v>
      </c>
      <c r="K41" s="2144">
        <v>5347</v>
      </c>
      <c r="L41" s="2145">
        <v>5347</v>
      </c>
      <c r="M41" s="1088">
        <v>1</v>
      </c>
      <c r="N41" s="260">
        <v>22.3</v>
      </c>
      <c r="O41" s="1718">
        <v>4756</v>
      </c>
      <c r="P41" s="1088">
        <v>0.89999999999999991</v>
      </c>
      <c r="Q41" s="260">
        <v>-11.1</v>
      </c>
      <c r="R41" s="1325">
        <v>6852</v>
      </c>
      <c r="S41" s="342">
        <v>1.3</v>
      </c>
      <c r="T41" s="260">
        <v>44.1</v>
      </c>
    </row>
    <row r="42" spans="1:20">
      <c r="A42" s="568" t="s">
        <v>270</v>
      </c>
      <c r="B42" s="275" t="s">
        <v>254</v>
      </c>
      <c r="C42" s="2138">
        <v>8139</v>
      </c>
      <c r="D42" s="2139"/>
      <c r="E42" s="1803">
        <v>1.2943661120670735</v>
      </c>
      <c r="F42" s="1049">
        <v>12.77539143688513</v>
      </c>
      <c r="G42" s="2138">
        <v>5465</v>
      </c>
      <c r="H42" s="2139"/>
      <c r="I42" s="1803">
        <v>1.0649803665559139</v>
      </c>
      <c r="J42" s="1049">
        <v>-32.854158987590608</v>
      </c>
      <c r="K42" s="2138">
        <v>4605</v>
      </c>
      <c r="L42" s="2139">
        <v>4605</v>
      </c>
      <c r="M42" s="1803">
        <v>0.9</v>
      </c>
      <c r="N42" s="1049">
        <v>-15.7</v>
      </c>
      <c r="O42" s="1804">
        <v>5557</v>
      </c>
      <c r="P42" s="1803">
        <v>1.0999999999999999</v>
      </c>
      <c r="Q42" s="1049">
        <v>20.7</v>
      </c>
      <c r="R42" s="1324">
        <v>6208</v>
      </c>
      <c r="S42" s="1047">
        <v>1.2</v>
      </c>
      <c r="T42" s="1049">
        <v>11.700000000000001</v>
      </c>
    </row>
    <row r="43" spans="1:20">
      <c r="A43" s="569" t="s">
        <v>271</v>
      </c>
      <c r="B43" s="330" t="s">
        <v>610</v>
      </c>
      <c r="C43" s="2146">
        <v>344</v>
      </c>
      <c r="D43" s="2147"/>
      <c r="E43" s="1088">
        <v>5.4707205129754674E-2</v>
      </c>
      <c r="F43" s="260">
        <v>37.051792828685251</v>
      </c>
      <c r="G43" s="2146">
        <v>357</v>
      </c>
      <c r="H43" s="2147"/>
      <c r="I43" s="1088">
        <v>6.9569623213259157E-2</v>
      </c>
      <c r="J43" s="260">
        <v>3.7790697674418672</v>
      </c>
      <c r="K43" s="2146">
        <v>379</v>
      </c>
      <c r="L43" s="2147">
        <v>379</v>
      </c>
      <c r="M43" s="1088">
        <v>0.1</v>
      </c>
      <c r="N43" s="260">
        <v>6.2</v>
      </c>
      <c r="O43" s="1711">
        <v>376</v>
      </c>
      <c r="P43" s="1088">
        <v>0.1</v>
      </c>
      <c r="Q43" s="260">
        <v>-0.8</v>
      </c>
      <c r="R43" s="1319">
        <v>352</v>
      </c>
      <c r="S43" s="342">
        <v>0.1</v>
      </c>
      <c r="T43" s="260">
        <v>-6.4</v>
      </c>
    </row>
    <row r="44" spans="1:20" ht="12.45" thickBot="1">
      <c r="A44" s="275"/>
      <c r="B44" s="305" t="s">
        <v>272</v>
      </c>
      <c r="C44" s="2148">
        <v>18640</v>
      </c>
      <c r="D44" s="2149"/>
      <c r="E44" s="1817">
        <v>3</v>
      </c>
      <c r="F44" s="463">
        <v>14.4</v>
      </c>
      <c r="G44" s="2187">
        <v>16145</v>
      </c>
      <c r="H44" s="2188"/>
      <c r="I44" s="1094">
        <v>3.1462228761290447</v>
      </c>
      <c r="J44" s="1095">
        <v>-13.385193133047213</v>
      </c>
      <c r="K44" s="2187">
        <v>15618</v>
      </c>
      <c r="L44" s="2188"/>
      <c r="M44" s="1094" t="s">
        <v>1248</v>
      </c>
      <c r="N44" s="1095">
        <v>-3.3</v>
      </c>
      <c r="O44" s="1720">
        <v>15852</v>
      </c>
      <c r="P44" s="1094">
        <v>3</v>
      </c>
      <c r="Q44" s="1095">
        <v>1.5</v>
      </c>
      <c r="R44" s="1326">
        <v>20850</v>
      </c>
      <c r="S44" s="1094">
        <v>3.9</v>
      </c>
      <c r="T44" s="1095">
        <v>31.5</v>
      </c>
    </row>
    <row r="45" spans="1:20" ht="12.45">
      <c r="A45" s="351" t="s">
        <v>273</v>
      </c>
      <c r="B45" s="352" t="s">
        <v>274</v>
      </c>
      <c r="C45" s="2152"/>
      <c r="D45" s="2153"/>
      <c r="E45" s="354"/>
      <c r="F45" s="354"/>
      <c r="G45" s="2185"/>
      <c r="H45" s="2186"/>
      <c r="I45" s="259"/>
      <c r="J45" s="259"/>
      <c r="K45" s="1818"/>
      <c r="L45" s="1819"/>
      <c r="M45" s="1819"/>
      <c r="N45" s="1820"/>
      <c r="O45" s="162" t="s">
        <v>65</v>
      </c>
      <c r="P45" s="162"/>
      <c r="Q45" s="162"/>
      <c r="R45" s="230" t="s">
        <v>1193</v>
      </c>
      <c r="S45" s="230"/>
      <c r="T45" s="230"/>
    </row>
    <row r="46" spans="1:20" ht="23.6">
      <c r="A46" s="89" t="s">
        <v>275</v>
      </c>
      <c r="B46" s="275" t="s">
        <v>425</v>
      </c>
      <c r="C46" s="2154">
        <v>252</v>
      </c>
      <c r="D46" s="2155"/>
      <c r="E46" s="1803">
        <v>0</v>
      </c>
      <c r="F46" s="1049">
        <v>-20.3</v>
      </c>
      <c r="G46" s="2154">
        <v>252</v>
      </c>
      <c r="H46" s="2155"/>
      <c r="I46" s="1803">
        <v>4.9107969327006458E-2</v>
      </c>
      <c r="J46" s="1049">
        <v>0</v>
      </c>
      <c r="K46" s="2154">
        <v>189</v>
      </c>
      <c r="L46" s="2155"/>
      <c r="M46" s="1803">
        <v>3.6830976995254845E-2</v>
      </c>
      <c r="N46" s="1049">
        <v>-25</v>
      </c>
      <c r="O46" s="1714">
        <v>184</v>
      </c>
      <c r="P46" s="1803">
        <v>0</v>
      </c>
      <c r="Q46" s="1049">
        <v>-2.6</v>
      </c>
      <c r="R46" s="1317">
        <v>208</v>
      </c>
      <c r="S46" s="1047">
        <v>0</v>
      </c>
      <c r="T46" s="1049">
        <v>13</v>
      </c>
    </row>
    <row r="47" spans="1:20">
      <c r="A47" s="87" t="s">
        <v>276</v>
      </c>
      <c r="B47" s="330" t="s">
        <v>277</v>
      </c>
      <c r="C47" s="2146" t="s">
        <v>5</v>
      </c>
      <c r="D47" s="2147"/>
      <c r="E47" s="1088" t="s">
        <v>5</v>
      </c>
      <c r="F47" s="260" t="s">
        <v>5</v>
      </c>
      <c r="G47" s="2146" t="s">
        <v>5</v>
      </c>
      <c r="H47" s="2147"/>
      <c r="I47" s="1088" t="s">
        <v>5</v>
      </c>
      <c r="J47" s="260" t="s">
        <v>5</v>
      </c>
      <c r="K47" s="2146" t="s">
        <v>5</v>
      </c>
      <c r="L47" s="2147"/>
      <c r="M47" s="1088" t="s">
        <v>5</v>
      </c>
      <c r="N47" s="260" t="s">
        <v>5</v>
      </c>
      <c r="O47" s="1711" t="s">
        <v>5</v>
      </c>
      <c r="P47" s="1088" t="s">
        <v>5</v>
      </c>
      <c r="Q47" s="260" t="s">
        <v>5</v>
      </c>
      <c r="R47" s="1711" t="s">
        <v>5</v>
      </c>
      <c r="S47" s="1088" t="s">
        <v>5</v>
      </c>
      <c r="T47" s="260" t="s">
        <v>5</v>
      </c>
    </row>
    <row r="48" spans="1:20">
      <c r="A48" s="89" t="s">
        <v>278</v>
      </c>
      <c r="B48" s="275" t="s">
        <v>279</v>
      </c>
      <c r="C48" s="2154">
        <v>279</v>
      </c>
      <c r="D48" s="2155"/>
      <c r="E48" s="1803">
        <v>0</v>
      </c>
      <c r="F48" s="1049">
        <v>1.1000000000000001</v>
      </c>
      <c r="G48" s="2154">
        <v>337</v>
      </c>
      <c r="H48" s="2155"/>
      <c r="I48" s="1803">
        <v>6.5672165330163401E-2</v>
      </c>
      <c r="J48" s="1049">
        <v>20.788530465949819</v>
      </c>
      <c r="K48" s="2154">
        <v>395</v>
      </c>
      <c r="L48" s="2155"/>
      <c r="M48" s="1803">
        <v>7.6974793191141075E-2</v>
      </c>
      <c r="N48" s="1049">
        <v>17.210682492581597</v>
      </c>
      <c r="O48" s="1714">
        <v>445</v>
      </c>
      <c r="P48" s="1803">
        <v>0.1</v>
      </c>
      <c r="Q48" s="1049">
        <v>12.7</v>
      </c>
      <c r="R48" s="1317">
        <v>349</v>
      </c>
      <c r="S48" s="1047">
        <v>0.1</v>
      </c>
      <c r="T48" s="1049">
        <v>-21.6</v>
      </c>
    </row>
    <row r="49" spans="1:20">
      <c r="A49" s="87" t="s">
        <v>280</v>
      </c>
      <c r="B49" s="330" t="s">
        <v>597</v>
      </c>
      <c r="C49" s="2144">
        <v>11163</v>
      </c>
      <c r="D49" s="2145"/>
      <c r="E49" s="1088">
        <v>1.8</v>
      </c>
      <c r="F49" s="260">
        <v>6.7</v>
      </c>
      <c r="G49" s="2144">
        <v>12837</v>
      </c>
      <c r="H49" s="2145"/>
      <c r="I49" s="1088">
        <v>2.5015833422650076</v>
      </c>
      <c r="J49" s="260">
        <v>14.995968825584516</v>
      </c>
      <c r="K49" s="2144">
        <v>12136</v>
      </c>
      <c r="L49" s="2145"/>
      <c r="M49" s="1088">
        <v>2.2999999999999998</v>
      </c>
      <c r="N49" s="260">
        <v>-5.4607774402118832</v>
      </c>
      <c r="O49" s="1718">
        <v>11828</v>
      </c>
      <c r="P49" s="1088">
        <v>2.1999999999999997</v>
      </c>
      <c r="Q49" s="260">
        <v>-2.5</v>
      </c>
      <c r="R49" s="1325">
        <v>9165</v>
      </c>
      <c r="S49" s="342">
        <v>1.7000000000000002</v>
      </c>
      <c r="T49" s="260">
        <v>-22.5</v>
      </c>
    </row>
    <row r="50" spans="1:20" ht="12.45" thickBot="1">
      <c r="A50" s="275"/>
      <c r="B50" s="305" t="s">
        <v>281</v>
      </c>
      <c r="C50" s="2148">
        <v>11694</v>
      </c>
      <c r="D50" s="2149"/>
      <c r="E50" s="1817">
        <v>1.9</v>
      </c>
      <c r="F50" s="463">
        <v>5.8</v>
      </c>
      <c r="G50" s="2187">
        <v>13427</v>
      </c>
      <c r="H50" s="2188"/>
      <c r="I50" s="1094">
        <v>2.6165583498163323</v>
      </c>
      <c r="J50" s="1095">
        <v>14.819565589191042</v>
      </c>
      <c r="K50" s="2187">
        <v>12719</v>
      </c>
      <c r="L50" s="2188"/>
      <c r="M50" s="1094">
        <v>2.5</v>
      </c>
      <c r="N50" s="1095">
        <v>-5.2729574737469314</v>
      </c>
      <c r="O50" s="1720">
        <v>12456</v>
      </c>
      <c r="P50" s="1094">
        <v>2.4</v>
      </c>
      <c r="Q50" s="1095">
        <v>-2.1</v>
      </c>
      <c r="R50" s="1326">
        <v>9722</v>
      </c>
      <c r="S50" s="1094">
        <v>1.7999999999999998</v>
      </c>
      <c r="T50" s="1095">
        <v>-21.9</v>
      </c>
    </row>
    <row r="51" spans="1:20">
      <c r="A51" s="351" t="s">
        <v>282</v>
      </c>
      <c r="B51" s="352" t="s">
        <v>283</v>
      </c>
      <c r="C51" s="2156"/>
      <c r="D51" s="2157"/>
      <c r="E51" s="1816"/>
      <c r="F51" s="354"/>
      <c r="G51" s="2180"/>
      <c r="H51" s="2006"/>
      <c r="I51" s="1800"/>
      <c r="J51" s="259"/>
      <c r="K51" s="1818"/>
      <c r="L51" s="1819"/>
      <c r="M51" s="1819"/>
      <c r="N51" s="1820"/>
      <c r="O51" s="162" t="s">
        <v>65</v>
      </c>
      <c r="P51" s="162"/>
      <c r="Q51" s="162"/>
      <c r="R51" s="230" t="s">
        <v>1193</v>
      </c>
      <c r="S51" s="230"/>
      <c r="T51" s="230"/>
    </row>
    <row r="52" spans="1:20" ht="23.6">
      <c r="A52" s="89" t="s">
        <v>284</v>
      </c>
      <c r="B52" s="275" t="s">
        <v>611</v>
      </c>
      <c r="C52" s="2154">
        <v>190</v>
      </c>
      <c r="D52" s="2155"/>
      <c r="E52" s="1803">
        <v>0</v>
      </c>
      <c r="F52" s="1049">
        <v>-4</v>
      </c>
      <c r="G52" s="2154">
        <v>312</v>
      </c>
      <c r="H52" s="2155"/>
      <c r="I52" s="1803">
        <v>6.0800342976293713E-2</v>
      </c>
      <c r="J52" s="1049">
        <v>64.21052631578948</v>
      </c>
      <c r="K52" s="2154">
        <v>382</v>
      </c>
      <c r="L52" s="2155"/>
      <c r="M52" s="1803">
        <v>0.1</v>
      </c>
      <c r="N52" s="1049">
        <v>22.4</v>
      </c>
      <c r="O52" s="1714">
        <v>347</v>
      </c>
      <c r="P52" s="1803">
        <v>0.1</v>
      </c>
      <c r="Q52" s="1049">
        <v>-9.1999999999999993</v>
      </c>
      <c r="R52" s="1317">
        <v>522</v>
      </c>
      <c r="S52" s="1047">
        <v>0.1</v>
      </c>
      <c r="T52" s="1049">
        <v>50.4</v>
      </c>
    </row>
    <row r="53" spans="1:20" ht="23.6">
      <c r="A53" s="87" t="s">
        <v>285</v>
      </c>
      <c r="B53" s="330" t="s">
        <v>612</v>
      </c>
      <c r="C53" s="2146">
        <v>172</v>
      </c>
      <c r="D53" s="2147"/>
      <c r="E53" s="1088">
        <v>0</v>
      </c>
      <c r="F53" s="260">
        <v>-18.899999999999999</v>
      </c>
      <c r="G53" s="2146">
        <v>300</v>
      </c>
      <c r="H53" s="2147"/>
      <c r="I53" s="1088">
        <v>5.846186824643626E-2</v>
      </c>
      <c r="J53" s="260">
        <v>74.400000000000006</v>
      </c>
      <c r="K53" s="2146">
        <v>428</v>
      </c>
      <c r="L53" s="2147"/>
      <c r="M53" s="1088">
        <v>0.1</v>
      </c>
      <c r="N53" s="260">
        <v>42.7</v>
      </c>
      <c r="O53" s="1711">
        <v>493</v>
      </c>
      <c r="P53" s="1088">
        <v>0.1</v>
      </c>
      <c r="Q53" s="260">
        <v>15.2</v>
      </c>
      <c r="R53" s="1319">
        <v>572</v>
      </c>
      <c r="S53" s="342">
        <v>0.1</v>
      </c>
      <c r="T53" s="340">
        <v>16</v>
      </c>
    </row>
    <row r="54" spans="1:20" ht="23.6">
      <c r="A54" s="35" t="s">
        <v>286</v>
      </c>
      <c r="B54" s="304" t="s">
        <v>426</v>
      </c>
      <c r="C54" s="2138">
        <v>9202</v>
      </c>
      <c r="D54" s="2139"/>
      <c r="E54" s="1803">
        <v>1.5</v>
      </c>
      <c r="F54" s="1049">
        <v>33.1</v>
      </c>
      <c r="G54" s="2138">
        <v>11507</v>
      </c>
      <c r="H54" s="2139"/>
      <c r="I54" s="1803">
        <v>2.2424023930391401</v>
      </c>
      <c r="J54" s="1049">
        <v>25.048902412519027</v>
      </c>
      <c r="K54" s="2138">
        <v>10658</v>
      </c>
      <c r="L54" s="2139"/>
      <c r="M54" s="1803">
        <v>2.1</v>
      </c>
      <c r="N54" s="1049">
        <v>-7.4</v>
      </c>
      <c r="O54" s="1804">
        <v>10336</v>
      </c>
      <c r="P54" s="1803">
        <v>2</v>
      </c>
      <c r="Q54" s="1049">
        <v>-3</v>
      </c>
      <c r="R54" s="1324">
        <v>10825</v>
      </c>
      <c r="S54" s="1047">
        <v>2</v>
      </c>
      <c r="T54" s="1049">
        <v>4.7</v>
      </c>
    </row>
    <row r="55" spans="1:20">
      <c r="A55" s="87" t="s">
        <v>287</v>
      </c>
      <c r="B55" s="330" t="s">
        <v>613</v>
      </c>
      <c r="C55" s="2144">
        <v>3890</v>
      </c>
      <c r="D55" s="2145"/>
      <c r="E55" s="1088">
        <v>0.6</v>
      </c>
      <c r="F55" s="260">
        <v>26.8</v>
      </c>
      <c r="G55" s="2144">
        <v>4178</v>
      </c>
      <c r="H55" s="2145"/>
      <c r="I55" s="1088">
        <v>0.81417895177870236</v>
      </c>
      <c r="J55" s="260">
        <v>7.4</v>
      </c>
      <c r="K55" s="2144">
        <v>4048</v>
      </c>
      <c r="L55" s="2145"/>
      <c r="M55" s="1088">
        <v>0.8</v>
      </c>
      <c r="N55" s="260">
        <v>-3.1</v>
      </c>
      <c r="O55" s="1718">
        <v>3747</v>
      </c>
      <c r="P55" s="1088">
        <v>0.70000000000000007</v>
      </c>
      <c r="Q55" s="260">
        <v>-7.3999999999999995</v>
      </c>
      <c r="R55" s="1325">
        <v>4073</v>
      </c>
      <c r="S55" s="342">
        <v>0.8</v>
      </c>
      <c r="T55" s="340">
        <v>8.6999999999999993</v>
      </c>
    </row>
    <row r="56" spans="1:20" ht="13.1" thickBot="1">
      <c r="A56" s="129"/>
      <c r="B56" s="305" t="s">
        <v>288</v>
      </c>
      <c r="C56" s="2148">
        <v>13454</v>
      </c>
      <c r="D56" s="2149"/>
      <c r="E56" s="1817">
        <v>2.1</v>
      </c>
      <c r="F56" s="463">
        <v>29.5</v>
      </c>
      <c r="G56" s="2148">
        <v>16296</v>
      </c>
      <c r="H56" s="2149"/>
      <c r="I56" s="1817">
        <v>3.1756486831464179</v>
      </c>
      <c r="J56" s="463">
        <v>21.123829344432888</v>
      </c>
      <c r="K56" s="2148">
        <v>15516</v>
      </c>
      <c r="L56" s="2149"/>
      <c r="M56" s="1817" t="s">
        <v>1248</v>
      </c>
      <c r="N56" s="463">
        <v>-4.8</v>
      </c>
      <c r="O56" s="1710">
        <v>14923</v>
      </c>
      <c r="P56" s="1817">
        <v>2.8000000000000003</v>
      </c>
      <c r="Q56" s="463">
        <v>-3.8</v>
      </c>
      <c r="R56" s="1327">
        <v>15992</v>
      </c>
      <c r="S56" s="465">
        <v>3</v>
      </c>
      <c r="T56" s="463">
        <v>7.1999999999999993</v>
      </c>
    </row>
    <row r="57" spans="1:20" ht="12.45" thickBot="1">
      <c r="A57" s="355"/>
      <c r="B57" s="356" t="s">
        <v>289</v>
      </c>
      <c r="C57" s="2142">
        <v>618478</v>
      </c>
      <c r="D57" s="2143"/>
      <c r="E57" s="357">
        <v>98.4</v>
      </c>
      <c r="F57" s="358">
        <v>-3</v>
      </c>
      <c r="G57" s="2142">
        <v>502465</v>
      </c>
      <c r="H57" s="2143"/>
      <c r="I57" s="357">
        <v>97.916808761485328</v>
      </c>
      <c r="J57" s="358">
        <v>-18.757821620170812</v>
      </c>
      <c r="K57" s="2142">
        <v>515957</v>
      </c>
      <c r="L57" s="2143"/>
      <c r="M57" s="357">
        <v>99.7</v>
      </c>
      <c r="N57" s="358">
        <v>2.7</v>
      </c>
      <c r="O57" s="1708">
        <v>525796</v>
      </c>
      <c r="P57" s="357">
        <v>99.6</v>
      </c>
      <c r="Q57" s="358">
        <v>1.9</v>
      </c>
      <c r="R57" s="1314">
        <v>529627</v>
      </c>
      <c r="S57" s="357">
        <v>99.8</v>
      </c>
      <c r="T57" s="358">
        <v>0.70000000000000007</v>
      </c>
    </row>
    <row r="58" spans="1:20">
      <c r="A58" s="39" t="s">
        <v>290</v>
      </c>
      <c r="B58" s="305" t="s">
        <v>122</v>
      </c>
      <c r="C58" s="2150"/>
      <c r="D58" s="2151"/>
      <c r="E58" s="1798"/>
      <c r="F58" s="261"/>
      <c r="G58" s="2150"/>
      <c r="H58" s="2151"/>
      <c r="I58" s="1798"/>
      <c r="J58" s="261"/>
      <c r="K58" s="2150"/>
      <c r="L58" s="2151"/>
      <c r="M58" s="1798"/>
      <c r="N58" s="261"/>
      <c r="O58" s="1821" t="s">
        <v>65</v>
      </c>
      <c r="P58" s="1798"/>
      <c r="Q58" s="261"/>
      <c r="R58" s="1322" t="s">
        <v>1193</v>
      </c>
      <c r="S58" s="346"/>
      <c r="T58" s="261"/>
    </row>
    <row r="59" spans="1:20">
      <c r="A59" s="87" t="s">
        <v>291</v>
      </c>
      <c r="B59" s="330" t="s">
        <v>598</v>
      </c>
      <c r="C59" s="2146">
        <v>151</v>
      </c>
      <c r="D59" s="2147"/>
      <c r="E59" s="1088">
        <v>0</v>
      </c>
      <c r="F59" s="260">
        <v>8.6</v>
      </c>
      <c r="G59" s="2146">
        <v>174</v>
      </c>
      <c r="H59" s="2147"/>
      <c r="I59" s="1088">
        <v>3.3907883582933035E-2</v>
      </c>
      <c r="J59" s="260">
        <v>15.231788079470189</v>
      </c>
      <c r="K59" s="2146">
        <v>129</v>
      </c>
      <c r="L59" s="2147"/>
      <c r="M59" s="1088">
        <v>0</v>
      </c>
      <c r="N59" s="260">
        <v>-25.9</v>
      </c>
      <c r="O59" s="1711">
        <v>208</v>
      </c>
      <c r="P59" s="1088">
        <v>0</v>
      </c>
      <c r="Q59" s="260">
        <v>61.199999999999996</v>
      </c>
      <c r="R59" s="1319">
        <v>162</v>
      </c>
      <c r="S59" s="342">
        <v>0</v>
      </c>
      <c r="T59" s="260">
        <v>-22.1</v>
      </c>
    </row>
    <row r="60" spans="1:20" ht="23.6">
      <c r="A60" s="89" t="s">
        <v>292</v>
      </c>
      <c r="B60" s="275" t="s">
        <v>427</v>
      </c>
      <c r="C60" s="2154" t="s">
        <v>5</v>
      </c>
      <c r="D60" s="2155"/>
      <c r="E60" s="1803" t="s">
        <v>5</v>
      </c>
      <c r="F60" s="1049" t="s">
        <v>5</v>
      </c>
      <c r="G60" s="2154" t="s">
        <v>5</v>
      </c>
      <c r="H60" s="2155"/>
      <c r="I60" s="1803" t="s">
        <v>5</v>
      </c>
      <c r="J60" s="1049" t="s">
        <v>5</v>
      </c>
      <c r="K60" s="2154" t="s">
        <v>5</v>
      </c>
      <c r="L60" s="2155"/>
      <c r="M60" s="1803" t="s">
        <v>5</v>
      </c>
      <c r="N60" s="1049" t="s">
        <v>5</v>
      </c>
      <c r="O60" s="1714" t="s">
        <v>5</v>
      </c>
      <c r="P60" s="1803" t="s">
        <v>5</v>
      </c>
      <c r="Q60" s="1049" t="s">
        <v>5</v>
      </c>
      <c r="R60" s="1714" t="s">
        <v>5</v>
      </c>
      <c r="S60" s="1803" t="s">
        <v>5</v>
      </c>
      <c r="T60" s="1803" t="s">
        <v>5</v>
      </c>
    </row>
    <row r="61" spans="1:20">
      <c r="A61" s="87" t="s">
        <v>293</v>
      </c>
      <c r="B61" s="330" t="s">
        <v>614</v>
      </c>
      <c r="C61" s="2146">
        <v>14</v>
      </c>
      <c r="D61" s="2147"/>
      <c r="E61" s="1088">
        <v>0</v>
      </c>
      <c r="F61" s="260">
        <v>-22.2</v>
      </c>
      <c r="G61" s="2146">
        <v>38</v>
      </c>
      <c r="H61" s="2147"/>
      <c r="I61" s="1088">
        <v>7.4051699778819261E-3</v>
      </c>
      <c r="J61" s="260">
        <v>171.42857142857144</v>
      </c>
      <c r="K61" s="2146">
        <v>15</v>
      </c>
      <c r="L61" s="2147"/>
      <c r="M61" s="1088">
        <v>0</v>
      </c>
      <c r="N61" s="260">
        <v>-60.5</v>
      </c>
      <c r="O61" s="1711">
        <v>7</v>
      </c>
      <c r="P61" s="1088">
        <v>0</v>
      </c>
      <c r="Q61" s="260">
        <v>-53.300000000000004</v>
      </c>
      <c r="R61" s="1323">
        <v>7</v>
      </c>
      <c r="S61" s="342">
        <v>0</v>
      </c>
      <c r="T61" s="260">
        <v>0</v>
      </c>
    </row>
    <row r="62" spans="1:20">
      <c r="A62" s="89" t="s">
        <v>294</v>
      </c>
      <c r="B62" s="275" t="s">
        <v>433</v>
      </c>
      <c r="C62" s="2154">
        <v>45</v>
      </c>
      <c r="D62" s="2155"/>
      <c r="E62" s="1803">
        <v>0</v>
      </c>
      <c r="F62" s="1049">
        <v>-26.2</v>
      </c>
      <c r="G62" s="2154">
        <v>62</v>
      </c>
      <c r="H62" s="2155"/>
      <c r="I62" s="1803">
        <v>1.2082119437596827E-2</v>
      </c>
      <c r="J62" s="1049">
        <v>37.777777777777779</v>
      </c>
      <c r="K62" s="2154">
        <v>24</v>
      </c>
      <c r="L62" s="2155"/>
      <c r="M62" s="1803">
        <v>0</v>
      </c>
      <c r="N62" s="1049">
        <v>-61.3</v>
      </c>
      <c r="O62" s="1714">
        <v>23</v>
      </c>
      <c r="P62" s="1803">
        <v>0</v>
      </c>
      <c r="Q62" s="1049">
        <v>-4.2</v>
      </c>
      <c r="R62" s="1317">
        <v>25</v>
      </c>
      <c r="S62" s="1047">
        <v>0</v>
      </c>
      <c r="T62" s="1048">
        <v>8.6999999999999993</v>
      </c>
    </row>
    <row r="63" spans="1:20">
      <c r="A63" s="87" t="s">
        <v>295</v>
      </c>
      <c r="B63" s="330" t="s">
        <v>296</v>
      </c>
      <c r="C63" s="2146">
        <v>604</v>
      </c>
      <c r="D63" s="2147"/>
      <c r="E63" s="1088">
        <v>0</v>
      </c>
      <c r="F63" s="1822">
        <v>5940</v>
      </c>
      <c r="G63" s="2146">
        <v>711</v>
      </c>
      <c r="H63" s="2147"/>
      <c r="I63" s="1088">
        <v>0.13855462774405394</v>
      </c>
      <c r="J63" s="260">
        <v>17.715231788079478</v>
      </c>
      <c r="K63" s="2146">
        <v>660</v>
      </c>
      <c r="L63" s="2147"/>
      <c r="M63" s="1088">
        <v>0.1</v>
      </c>
      <c r="N63" s="260">
        <v>-7.3</v>
      </c>
      <c r="O63" s="1711">
        <v>558</v>
      </c>
      <c r="P63" s="1088">
        <v>0.1</v>
      </c>
      <c r="Q63" s="260">
        <v>-15.5</v>
      </c>
      <c r="R63" s="1319">
        <v>488</v>
      </c>
      <c r="S63" s="342">
        <v>0.1</v>
      </c>
      <c r="T63" s="260">
        <v>-12.5</v>
      </c>
    </row>
    <row r="64" spans="1:20">
      <c r="A64" s="89" t="s">
        <v>297</v>
      </c>
      <c r="B64" s="275" t="s">
        <v>428</v>
      </c>
      <c r="C64" s="2138">
        <v>3758</v>
      </c>
      <c r="D64" s="2139"/>
      <c r="E64" s="1803">
        <v>0.6</v>
      </c>
      <c r="F64" s="1049">
        <v>3</v>
      </c>
      <c r="G64" s="2138">
        <v>5139</v>
      </c>
      <c r="H64" s="2139"/>
      <c r="I64" s="1803">
        <v>1.0014518030614532</v>
      </c>
      <c r="J64" s="1049">
        <v>36.748270356572647</v>
      </c>
      <c r="K64" s="2138">
        <v>4879</v>
      </c>
      <c r="L64" s="2139"/>
      <c r="M64" s="1803">
        <v>0.9</v>
      </c>
      <c r="N64" s="1049">
        <v>-5.0999999999999996</v>
      </c>
      <c r="O64" s="1804">
        <v>4779</v>
      </c>
      <c r="P64" s="1803">
        <v>0.89999999999999991</v>
      </c>
      <c r="Q64" s="1049">
        <v>-2</v>
      </c>
      <c r="R64" s="1324">
        <v>3629</v>
      </c>
      <c r="S64" s="1047">
        <v>0.70000000000000007</v>
      </c>
      <c r="T64" s="1048">
        <v>-24.099999999999998</v>
      </c>
    </row>
    <row r="65" spans="1:20">
      <c r="A65" s="87" t="s">
        <v>298</v>
      </c>
      <c r="B65" s="330" t="s">
        <v>429</v>
      </c>
      <c r="C65" s="2146" t="s">
        <v>5</v>
      </c>
      <c r="D65" s="2147"/>
      <c r="E65" s="1088" t="s">
        <v>5</v>
      </c>
      <c r="F65" s="260" t="s">
        <v>5</v>
      </c>
      <c r="G65" s="2146" t="s">
        <v>5</v>
      </c>
      <c r="H65" s="2147"/>
      <c r="I65" s="1088" t="s">
        <v>5</v>
      </c>
      <c r="J65" s="260" t="s">
        <v>5</v>
      </c>
      <c r="K65" s="2146" t="s">
        <v>5</v>
      </c>
      <c r="L65" s="2147"/>
      <c r="M65" s="1088" t="s">
        <v>5</v>
      </c>
      <c r="N65" s="260" t="s">
        <v>5</v>
      </c>
      <c r="O65" s="1711" t="s">
        <v>5</v>
      </c>
      <c r="P65" s="1088" t="s">
        <v>5</v>
      </c>
      <c r="Q65" s="260" t="s">
        <v>5</v>
      </c>
      <c r="R65" s="1316">
        <v>0</v>
      </c>
      <c r="S65" s="343">
        <v>0</v>
      </c>
      <c r="T65" s="340" t="s">
        <v>5</v>
      </c>
    </row>
    <row r="66" spans="1:20" ht="24.25" thickBot="1">
      <c r="A66" s="275" t="s">
        <v>299</v>
      </c>
      <c r="B66" s="359" t="s">
        <v>599</v>
      </c>
      <c r="C66" s="2154">
        <v>194</v>
      </c>
      <c r="D66" s="2155"/>
      <c r="E66" s="1823">
        <v>0</v>
      </c>
      <c r="F66" s="466">
        <v>-34.200000000000003</v>
      </c>
      <c r="G66" s="2154">
        <v>315</v>
      </c>
      <c r="H66" s="2155"/>
      <c r="I66" s="1803">
        <v>6.1384961658758078E-2</v>
      </c>
      <c r="J66" s="1049">
        <v>62.371134020618555</v>
      </c>
      <c r="K66" s="2154">
        <v>50</v>
      </c>
      <c r="L66" s="2155"/>
      <c r="M66" s="1803">
        <v>9.7436447077393767E-3</v>
      </c>
      <c r="N66" s="1049">
        <v>-84.1</v>
      </c>
      <c r="O66" s="1714">
        <v>0</v>
      </c>
      <c r="P66" s="1803">
        <v>0</v>
      </c>
      <c r="Q66" s="1049">
        <v>-100</v>
      </c>
      <c r="R66" s="1317">
        <v>0</v>
      </c>
      <c r="S66" s="1047">
        <v>0</v>
      </c>
      <c r="T66" s="1048" t="s">
        <v>5</v>
      </c>
    </row>
    <row r="67" spans="1:20" ht="12.45" thickBot="1">
      <c r="A67" s="355"/>
      <c r="B67" s="356" t="s">
        <v>300</v>
      </c>
      <c r="C67" s="2142">
        <v>4766</v>
      </c>
      <c r="D67" s="2143"/>
      <c r="E67" s="357">
        <v>0.8</v>
      </c>
      <c r="F67" s="358">
        <v>14.2</v>
      </c>
      <c r="G67" s="2142">
        <v>6438</v>
      </c>
      <c r="H67" s="2143"/>
      <c r="I67" s="357">
        <v>1.2545916925685221</v>
      </c>
      <c r="J67" s="358">
        <v>35.081829626521198</v>
      </c>
      <c r="K67" s="2142">
        <v>5757</v>
      </c>
      <c r="L67" s="2143"/>
      <c r="M67" s="357">
        <v>1.1000000000000001</v>
      </c>
      <c r="N67" s="358">
        <v>-10.6</v>
      </c>
      <c r="O67" s="1708">
        <v>5575</v>
      </c>
      <c r="P67" s="357">
        <v>1.0999999999999999</v>
      </c>
      <c r="Q67" s="358">
        <v>-3.2</v>
      </c>
      <c r="R67" s="1314">
        <v>4311</v>
      </c>
      <c r="S67" s="357">
        <v>0.8</v>
      </c>
      <c r="T67" s="358">
        <v>-22.7</v>
      </c>
    </row>
    <row r="68" spans="1:20">
      <c r="A68" s="39" t="s">
        <v>301</v>
      </c>
      <c r="B68" s="305" t="s">
        <v>302</v>
      </c>
      <c r="C68" s="2150"/>
      <c r="D68" s="2151"/>
      <c r="E68" s="1798"/>
      <c r="F68" s="1798"/>
      <c r="G68" s="2189"/>
      <c r="H68" s="2190"/>
      <c r="I68" s="1798"/>
      <c r="J68" s="1798"/>
      <c r="K68" s="2189"/>
      <c r="L68" s="2190"/>
      <c r="M68" s="1798"/>
      <c r="N68" s="1798"/>
      <c r="O68" s="1824" t="s">
        <v>65</v>
      </c>
      <c r="P68" s="1798"/>
      <c r="Q68" s="1798"/>
      <c r="R68" s="1824" t="s">
        <v>65</v>
      </c>
      <c r="S68" s="1798"/>
      <c r="T68" s="1798"/>
    </row>
    <row r="69" spans="1:20" ht="23.6">
      <c r="A69" s="87" t="s">
        <v>303</v>
      </c>
      <c r="B69" s="330" t="s">
        <v>615</v>
      </c>
      <c r="C69" s="2146" t="s">
        <v>5</v>
      </c>
      <c r="D69" s="2147"/>
      <c r="E69" s="1088" t="s">
        <v>5</v>
      </c>
      <c r="F69" s="260" t="s">
        <v>5</v>
      </c>
      <c r="G69" s="2146" t="s">
        <v>5</v>
      </c>
      <c r="H69" s="2147"/>
      <c r="I69" s="1088" t="s">
        <v>5</v>
      </c>
      <c r="J69" s="260" t="s">
        <v>5</v>
      </c>
      <c r="K69" s="2146" t="s">
        <v>5</v>
      </c>
      <c r="L69" s="2147"/>
      <c r="M69" s="1088" t="s">
        <v>5</v>
      </c>
      <c r="N69" s="260" t="s">
        <v>5</v>
      </c>
      <c r="O69" s="1711" t="s">
        <v>5</v>
      </c>
      <c r="P69" s="1088" t="s">
        <v>5</v>
      </c>
      <c r="Q69" s="260" t="s">
        <v>5</v>
      </c>
      <c r="R69" s="1711" t="s">
        <v>5</v>
      </c>
      <c r="S69" s="1088" t="s">
        <v>5</v>
      </c>
      <c r="T69" s="260" t="s">
        <v>5</v>
      </c>
    </row>
    <row r="70" spans="1:20" ht="23.6">
      <c r="A70" s="89" t="s">
        <v>304</v>
      </c>
      <c r="B70" s="275" t="s">
        <v>430</v>
      </c>
      <c r="C70" s="2154" t="s">
        <v>5</v>
      </c>
      <c r="D70" s="2155"/>
      <c r="E70" s="1803" t="s">
        <v>5</v>
      </c>
      <c r="F70" s="1049" t="s">
        <v>5</v>
      </c>
      <c r="G70" s="2154" t="s">
        <v>5</v>
      </c>
      <c r="H70" s="2155"/>
      <c r="I70" s="1803" t="s">
        <v>5</v>
      </c>
      <c r="J70" s="1049" t="s">
        <v>5</v>
      </c>
      <c r="K70" s="2154" t="s">
        <v>5</v>
      </c>
      <c r="L70" s="2155"/>
      <c r="M70" s="1803" t="s">
        <v>5</v>
      </c>
      <c r="N70" s="1049" t="s">
        <v>5</v>
      </c>
      <c r="O70" s="1714" t="s">
        <v>5</v>
      </c>
      <c r="P70" s="1803" t="s">
        <v>5</v>
      </c>
      <c r="Q70" s="1049" t="s">
        <v>5</v>
      </c>
      <c r="R70" s="1714" t="s">
        <v>5</v>
      </c>
      <c r="S70" s="1803" t="s">
        <v>5</v>
      </c>
      <c r="T70" s="1049" t="s">
        <v>5</v>
      </c>
    </row>
    <row r="71" spans="1:20" ht="23.6">
      <c r="A71" s="87" t="s">
        <v>305</v>
      </c>
      <c r="B71" s="330" t="s">
        <v>616</v>
      </c>
      <c r="C71" s="2146">
        <v>10</v>
      </c>
      <c r="D71" s="2147"/>
      <c r="E71" s="1088">
        <v>0</v>
      </c>
      <c r="F71" s="260">
        <v>0</v>
      </c>
      <c r="G71" s="2146">
        <v>11</v>
      </c>
      <c r="H71" s="2147"/>
      <c r="I71" s="1088">
        <v>2.1436018357026631E-3</v>
      </c>
      <c r="J71" s="260">
        <v>10.000000000000009</v>
      </c>
      <c r="K71" s="2146">
        <v>0</v>
      </c>
      <c r="L71" s="2147"/>
      <c r="M71" s="1088">
        <v>0</v>
      </c>
      <c r="N71" s="260">
        <v>-100</v>
      </c>
      <c r="O71" s="1711" t="s">
        <v>5</v>
      </c>
      <c r="P71" s="1088" t="s">
        <v>5</v>
      </c>
      <c r="Q71" s="260" t="s">
        <v>5</v>
      </c>
      <c r="R71" s="1711" t="s">
        <v>5</v>
      </c>
      <c r="S71" s="1088" t="s">
        <v>5</v>
      </c>
      <c r="T71" s="260" t="s">
        <v>5</v>
      </c>
    </row>
    <row r="72" spans="1:20" ht="23.6">
      <c r="A72" s="89" t="s">
        <v>306</v>
      </c>
      <c r="B72" s="275" t="s">
        <v>617</v>
      </c>
      <c r="C72" s="2155" t="s">
        <v>5</v>
      </c>
      <c r="D72" s="2155"/>
      <c r="E72" s="1803" t="s">
        <v>5</v>
      </c>
      <c r="F72" s="1049" t="s">
        <v>5</v>
      </c>
      <c r="G72" s="2154" t="s">
        <v>5</v>
      </c>
      <c r="H72" s="2155"/>
      <c r="I72" s="1803" t="s">
        <v>5</v>
      </c>
      <c r="J72" s="1049" t="s">
        <v>5</v>
      </c>
      <c r="K72" s="2154" t="s">
        <v>5</v>
      </c>
      <c r="L72" s="2155"/>
      <c r="M72" s="1803" t="s">
        <v>5</v>
      </c>
      <c r="N72" s="1049" t="s">
        <v>5</v>
      </c>
      <c r="O72" s="1714" t="s">
        <v>5</v>
      </c>
      <c r="P72" s="1803" t="s">
        <v>5</v>
      </c>
      <c r="Q72" s="1049" t="s">
        <v>5</v>
      </c>
      <c r="R72" s="1714" t="s">
        <v>5</v>
      </c>
      <c r="S72" s="1803" t="s">
        <v>5</v>
      </c>
      <c r="T72" s="1049" t="s">
        <v>5</v>
      </c>
    </row>
    <row r="73" spans="1:20" ht="12.45" thickBot="1">
      <c r="A73" s="330" t="s">
        <v>307</v>
      </c>
      <c r="B73" s="330" t="s">
        <v>308</v>
      </c>
      <c r="C73" s="2146" t="s">
        <v>5</v>
      </c>
      <c r="D73" s="2147"/>
      <c r="E73" s="1088" t="s">
        <v>5</v>
      </c>
      <c r="F73" s="459" t="s">
        <v>5</v>
      </c>
      <c r="G73" s="2191" t="s">
        <v>5</v>
      </c>
      <c r="H73" s="2192"/>
      <c r="I73" s="1088" t="s">
        <v>5</v>
      </c>
      <c r="J73" s="260" t="s">
        <v>5</v>
      </c>
      <c r="K73" s="2191" t="s">
        <v>5</v>
      </c>
      <c r="L73" s="2192"/>
      <c r="M73" s="1088" t="s">
        <v>5</v>
      </c>
      <c r="N73" s="260" t="s">
        <v>5</v>
      </c>
      <c r="O73" s="1721" t="s">
        <v>5</v>
      </c>
      <c r="P73" s="1088" t="s">
        <v>5</v>
      </c>
      <c r="Q73" s="260" t="s">
        <v>5</v>
      </c>
      <c r="R73" s="1721" t="s">
        <v>5</v>
      </c>
      <c r="S73" s="1088" t="s">
        <v>5</v>
      </c>
      <c r="T73" s="260" t="s">
        <v>5</v>
      </c>
    </row>
    <row r="74" spans="1:20" ht="12.45" thickBot="1">
      <c r="A74" s="360"/>
      <c r="B74" s="361" t="s">
        <v>309</v>
      </c>
      <c r="C74" s="2166">
        <v>10</v>
      </c>
      <c r="D74" s="2167"/>
      <c r="E74" s="362">
        <v>0</v>
      </c>
      <c r="F74" s="363">
        <v>0</v>
      </c>
      <c r="G74" s="2166">
        <v>11</v>
      </c>
      <c r="H74" s="2167"/>
      <c r="I74" s="362">
        <v>2.1436018357026631E-3</v>
      </c>
      <c r="J74" s="363">
        <v>10</v>
      </c>
      <c r="K74" s="2166">
        <v>0</v>
      </c>
      <c r="L74" s="2167"/>
      <c r="M74" s="362">
        <v>0</v>
      </c>
      <c r="N74" s="363">
        <v>-100</v>
      </c>
      <c r="O74" s="1715">
        <v>0</v>
      </c>
      <c r="P74" s="362">
        <v>0</v>
      </c>
      <c r="Q74" s="363" t="s">
        <v>5</v>
      </c>
      <c r="R74" s="1320">
        <v>0</v>
      </c>
      <c r="S74" s="362">
        <v>0</v>
      </c>
      <c r="T74" s="363" t="s">
        <v>5</v>
      </c>
    </row>
    <row r="75" spans="1:20" ht="23.6">
      <c r="A75" s="45" t="s">
        <v>310</v>
      </c>
      <c r="B75" s="330" t="s">
        <v>431</v>
      </c>
      <c r="C75" s="2160">
        <v>4547</v>
      </c>
      <c r="D75" s="2161"/>
      <c r="E75" s="467">
        <v>0.7</v>
      </c>
      <c r="F75" s="468">
        <v>185.6</v>
      </c>
      <c r="G75" s="2160">
        <v>4240</v>
      </c>
      <c r="H75" s="2161"/>
      <c r="I75" s="467">
        <v>0.82626107121629921</v>
      </c>
      <c r="J75" s="468">
        <v>-6.7517044204970293</v>
      </c>
      <c r="K75" s="2160">
        <v>2516</v>
      </c>
      <c r="L75" s="2161"/>
      <c r="M75" s="467">
        <v>0.5</v>
      </c>
      <c r="N75" s="468">
        <v>-40.700000000000003</v>
      </c>
      <c r="O75" s="1712">
        <v>2951</v>
      </c>
      <c r="P75" s="467">
        <v>0.6</v>
      </c>
      <c r="Q75" s="468">
        <v>17.299999999999997</v>
      </c>
      <c r="R75" s="1321">
        <v>3191</v>
      </c>
      <c r="S75" s="467">
        <v>0.6</v>
      </c>
      <c r="T75" s="468">
        <v>8.1</v>
      </c>
    </row>
    <row r="76" spans="1:20" ht="24.25" thickBot="1">
      <c r="A76" s="305" t="s">
        <v>311</v>
      </c>
      <c r="B76" s="304" t="s">
        <v>849</v>
      </c>
      <c r="C76" s="2164" t="s">
        <v>5</v>
      </c>
      <c r="D76" s="2165"/>
      <c r="E76" s="1807" t="s">
        <v>5</v>
      </c>
      <c r="F76" s="460" t="s">
        <v>5</v>
      </c>
      <c r="G76" s="2164" t="s">
        <v>5</v>
      </c>
      <c r="H76" s="2165"/>
      <c r="I76" s="1807" t="s">
        <v>5</v>
      </c>
      <c r="J76" s="460" t="s">
        <v>5</v>
      </c>
      <c r="K76" s="2196" t="s">
        <v>5</v>
      </c>
      <c r="L76" s="2197"/>
      <c r="M76" s="1096" t="s">
        <v>5</v>
      </c>
      <c r="N76" s="460" t="s">
        <v>5</v>
      </c>
      <c r="O76" s="1723" t="s">
        <v>5</v>
      </c>
      <c r="P76" s="1096" t="s">
        <v>5</v>
      </c>
      <c r="Q76" s="460" t="s">
        <v>5</v>
      </c>
      <c r="R76" s="1723" t="s">
        <v>5</v>
      </c>
      <c r="S76" s="1096" t="s">
        <v>5</v>
      </c>
      <c r="T76" s="460" t="s">
        <v>5</v>
      </c>
    </row>
    <row r="77" spans="1:20" ht="12.45" thickBot="1">
      <c r="A77" s="355"/>
      <c r="B77" s="356" t="s">
        <v>432</v>
      </c>
      <c r="C77" s="2142">
        <v>628802</v>
      </c>
      <c r="D77" s="2143"/>
      <c r="E77" s="357">
        <v>101.1</v>
      </c>
      <c r="F77" s="358">
        <v>-2.2999999999999998</v>
      </c>
      <c r="G77" s="2142">
        <v>513155</v>
      </c>
      <c r="H77" s="2143"/>
      <c r="I77" s="357">
        <v>101.28112516381665</v>
      </c>
      <c r="J77" s="358">
        <v>-18.391639975699825</v>
      </c>
      <c r="K77" s="2142">
        <v>524230</v>
      </c>
      <c r="L77" s="2143"/>
      <c r="M77" s="1825">
        <v>101.3</v>
      </c>
      <c r="N77" s="1826">
        <v>2.2000000000000002</v>
      </c>
      <c r="O77" s="1708">
        <v>534323</v>
      </c>
      <c r="P77" s="1825">
        <v>101.2</v>
      </c>
      <c r="Q77" s="1826">
        <v>1.9</v>
      </c>
      <c r="R77" s="1314">
        <v>537128</v>
      </c>
      <c r="S77" s="1097">
        <v>101.2</v>
      </c>
      <c r="T77" s="1098">
        <v>0.5</v>
      </c>
    </row>
    <row r="78" spans="1:20" ht="24.25" thickBot="1">
      <c r="A78" s="360"/>
      <c r="B78" s="360" t="s">
        <v>313</v>
      </c>
      <c r="C78" s="2136">
        <v>28671</v>
      </c>
      <c r="D78" s="2137"/>
      <c r="E78" s="558">
        <v>4.5999999999999996</v>
      </c>
      <c r="F78" s="364">
        <v>18.2</v>
      </c>
      <c r="G78" s="2136">
        <v>30300</v>
      </c>
      <c r="H78" s="2137"/>
      <c r="I78" s="558">
        <v>5.9046486928900626</v>
      </c>
      <c r="J78" s="364">
        <v>5.6816992780161168</v>
      </c>
      <c r="K78" s="2136">
        <v>31233</v>
      </c>
      <c r="L78" s="2137"/>
      <c r="M78" s="558">
        <v>6</v>
      </c>
      <c r="N78" s="364">
        <v>3.1</v>
      </c>
      <c r="O78" s="1827">
        <v>34144</v>
      </c>
      <c r="P78" s="558">
        <v>6.5</v>
      </c>
      <c r="Q78" s="364">
        <v>9.3000000000000007</v>
      </c>
      <c r="R78" s="1315">
        <v>37297</v>
      </c>
      <c r="S78" s="558">
        <v>7.0000000000000009</v>
      </c>
      <c r="T78" s="364">
        <v>9.1999999999999993</v>
      </c>
    </row>
    <row r="79" spans="1:20" ht="61.55" customHeight="1">
      <c r="A79" s="2140" t="s">
        <v>600</v>
      </c>
      <c r="B79" s="2140"/>
      <c r="C79" s="2140"/>
      <c r="D79" s="2140"/>
      <c r="E79" s="2140"/>
      <c r="F79" s="2140"/>
      <c r="G79" s="2140"/>
      <c r="H79" s="2140"/>
      <c r="I79" s="2140"/>
      <c r="J79" s="2140"/>
      <c r="K79" s="2140"/>
      <c r="L79" s="2140"/>
      <c r="M79" s="2140"/>
      <c r="N79" s="2140"/>
      <c r="O79" s="2140"/>
      <c r="P79" s="2140"/>
      <c r="Q79" s="2140"/>
      <c r="R79" s="2140"/>
      <c r="S79" s="2140"/>
      <c r="T79" s="2140"/>
    </row>
  </sheetData>
  <mergeCells count="231">
    <mergeCell ref="K73:L73"/>
    <mergeCell ref="K74:L74"/>
    <mergeCell ref="K75:L75"/>
    <mergeCell ref="K76:L76"/>
    <mergeCell ref="K77:L77"/>
    <mergeCell ref="K78:L78"/>
    <mergeCell ref="K64:L64"/>
    <mergeCell ref="K65:L65"/>
    <mergeCell ref="K66:L66"/>
    <mergeCell ref="K67:L67"/>
    <mergeCell ref="K68:L68"/>
    <mergeCell ref="K69:L69"/>
    <mergeCell ref="K70:L70"/>
    <mergeCell ref="K71:L71"/>
    <mergeCell ref="K72:L72"/>
    <mergeCell ref="K55:L55"/>
    <mergeCell ref="K56:L56"/>
    <mergeCell ref="K57:L57"/>
    <mergeCell ref="K58:L58"/>
    <mergeCell ref="K59:L59"/>
    <mergeCell ref="K60:L60"/>
    <mergeCell ref="K61:L61"/>
    <mergeCell ref="K62:L62"/>
    <mergeCell ref="K63:L63"/>
    <mergeCell ref="K44:L44"/>
    <mergeCell ref="K46:L46"/>
    <mergeCell ref="K47:L47"/>
    <mergeCell ref="K48:L48"/>
    <mergeCell ref="K49:L49"/>
    <mergeCell ref="K50:L50"/>
    <mergeCell ref="K52:L52"/>
    <mergeCell ref="K53:L53"/>
    <mergeCell ref="K54:L54"/>
    <mergeCell ref="K34:L34"/>
    <mergeCell ref="K35:L35"/>
    <mergeCell ref="K36:L36"/>
    <mergeCell ref="K37:L37"/>
    <mergeCell ref="K38:L38"/>
    <mergeCell ref="K40:L40"/>
    <mergeCell ref="K41:L41"/>
    <mergeCell ref="K42:L42"/>
    <mergeCell ref="K43:L43"/>
    <mergeCell ref="K24:L24"/>
    <mergeCell ref="K26:L26"/>
    <mergeCell ref="K27:L27"/>
    <mergeCell ref="K28:L28"/>
    <mergeCell ref="K29:L29"/>
    <mergeCell ref="K30:L30"/>
    <mergeCell ref="K31:L31"/>
    <mergeCell ref="K32:L32"/>
    <mergeCell ref="K33:L33"/>
    <mergeCell ref="K15:L15"/>
    <mergeCell ref="K16:L16"/>
    <mergeCell ref="K17:L17"/>
    <mergeCell ref="K18:L18"/>
    <mergeCell ref="K19:L19"/>
    <mergeCell ref="K20:L20"/>
    <mergeCell ref="K21:L21"/>
    <mergeCell ref="K22:L22"/>
    <mergeCell ref="K23:L23"/>
    <mergeCell ref="K6:N6"/>
    <mergeCell ref="K7:L7"/>
    <mergeCell ref="M7:M8"/>
    <mergeCell ref="N7:N8"/>
    <mergeCell ref="K8:L8"/>
    <mergeCell ref="K9:L9"/>
    <mergeCell ref="K12:L12"/>
    <mergeCell ref="K13:L13"/>
    <mergeCell ref="K14:L14"/>
    <mergeCell ref="G74:H74"/>
    <mergeCell ref="G75:H75"/>
    <mergeCell ref="G76:H76"/>
    <mergeCell ref="G77:H77"/>
    <mergeCell ref="G78:H78"/>
    <mergeCell ref="G65:H65"/>
    <mergeCell ref="G66:H66"/>
    <mergeCell ref="G67:H67"/>
    <mergeCell ref="G68:H68"/>
    <mergeCell ref="G69:H69"/>
    <mergeCell ref="G70:H70"/>
    <mergeCell ref="G71:H71"/>
    <mergeCell ref="G72:H72"/>
    <mergeCell ref="G73:H73"/>
    <mergeCell ref="G56:H56"/>
    <mergeCell ref="G57:H57"/>
    <mergeCell ref="G58:H58"/>
    <mergeCell ref="G59:H59"/>
    <mergeCell ref="G60:H60"/>
    <mergeCell ref="G61:H61"/>
    <mergeCell ref="G62:H62"/>
    <mergeCell ref="G63:H63"/>
    <mergeCell ref="G64:H64"/>
    <mergeCell ref="G47:H47"/>
    <mergeCell ref="G48:H48"/>
    <mergeCell ref="G49:H49"/>
    <mergeCell ref="G50:H50"/>
    <mergeCell ref="G51:H51"/>
    <mergeCell ref="G52:H52"/>
    <mergeCell ref="G53:H53"/>
    <mergeCell ref="G55:H55"/>
    <mergeCell ref="G54:H54"/>
    <mergeCell ref="G38:H38"/>
    <mergeCell ref="G39:H39"/>
    <mergeCell ref="G40:H40"/>
    <mergeCell ref="G41:H41"/>
    <mergeCell ref="G42:H42"/>
    <mergeCell ref="G43:H43"/>
    <mergeCell ref="G44:H44"/>
    <mergeCell ref="G45:H45"/>
    <mergeCell ref="G46:H46"/>
    <mergeCell ref="G29:H29"/>
    <mergeCell ref="G30:H30"/>
    <mergeCell ref="G31:H31"/>
    <mergeCell ref="G32:H32"/>
    <mergeCell ref="G33:H33"/>
    <mergeCell ref="G34:H34"/>
    <mergeCell ref="G35:H35"/>
    <mergeCell ref="G36:H36"/>
    <mergeCell ref="G37:H37"/>
    <mergeCell ref="G20:H20"/>
    <mergeCell ref="G21:H21"/>
    <mergeCell ref="G22:H22"/>
    <mergeCell ref="G23:H23"/>
    <mergeCell ref="G24:H24"/>
    <mergeCell ref="G25:H25"/>
    <mergeCell ref="G26:H26"/>
    <mergeCell ref="G27:H27"/>
    <mergeCell ref="G28:H28"/>
    <mergeCell ref="C13:D13"/>
    <mergeCell ref="C14:D14"/>
    <mergeCell ref="C15:D15"/>
    <mergeCell ref="C16:D16"/>
    <mergeCell ref="C17:D17"/>
    <mergeCell ref="C18:D18"/>
    <mergeCell ref="C19:D19"/>
    <mergeCell ref="G6:J6"/>
    <mergeCell ref="G7:H7"/>
    <mergeCell ref="I7:I8"/>
    <mergeCell ref="J7:J8"/>
    <mergeCell ref="G8:H8"/>
    <mergeCell ref="G9:H9"/>
    <mergeCell ref="G10:H10"/>
    <mergeCell ref="G11:H11"/>
    <mergeCell ref="G12:H12"/>
    <mergeCell ref="G13:H13"/>
    <mergeCell ref="G14:H14"/>
    <mergeCell ref="G15:H15"/>
    <mergeCell ref="G16:H16"/>
    <mergeCell ref="G17:H17"/>
    <mergeCell ref="G18:H18"/>
    <mergeCell ref="G19:H19"/>
    <mergeCell ref="A7:B8"/>
    <mergeCell ref="A9:B9"/>
    <mergeCell ref="C6:F6"/>
    <mergeCell ref="C7:D7"/>
    <mergeCell ref="C8:D8"/>
    <mergeCell ref="C9:D9"/>
    <mergeCell ref="C10:D10"/>
    <mergeCell ref="C11:D11"/>
    <mergeCell ref="C12:D12"/>
    <mergeCell ref="E7:E8"/>
    <mergeCell ref="F7:F8"/>
    <mergeCell ref="C21:D21"/>
    <mergeCell ref="C22:D22"/>
    <mergeCell ref="C23:D23"/>
    <mergeCell ref="C25:D25"/>
    <mergeCell ref="C26:D26"/>
    <mergeCell ref="C27:D27"/>
    <mergeCell ref="C28:D28"/>
    <mergeCell ref="C29:D29"/>
    <mergeCell ref="C24:D24"/>
    <mergeCell ref="C75:D75"/>
    <mergeCell ref="C76:D76"/>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30:D30"/>
    <mergeCell ref="C31:D31"/>
    <mergeCell ref="C32:D32"/>
    <mergeCell ref="C33:D33"/>
    <mergeCell ref="C34:D34"/>
    <mergeCell ref="C35:D35"/>
    <mergeCell ref="C36:D36"/>
    <mergeCell ref="C37:D37"/>
    <mergeCell ref="C38:D38"/>
    <mergeCell ref="C46:D46"/>
    <mergeCell ref="C47:D47"/>
    <mergeCell ref="C48:D48"/>
    <mergeCell ref="C49:D49"/>
    <mergeCell ref="C51:D51"/>
    <mergeCell ref="C52:D52"/>
    <mergeCell ref="C39:D39"/>
    <mergeCell ref="C50:D50"/>
    <mergeCell ref="C54:D54"/>
    <mergeCell ref="O6:Q6"/>
    <mergeCell ref="P7:P8"/>
    <mergeCell ref="Q7:Q8"/>
    <mergeCell ref="C78:D78"/>
    <mergeCell ref="C20:D20"/>
    <mergeCell ref="A79:T79"/>
    <mergeCell ref="A3:T3"/>
    <mergeCell ref="A4:T4"/>
    <mergeCell ref="A5:T5"/>
    <mergeCell ref="R6:T6"/>
    <mergeCell ref="S7:S8"/>
    <mergeCell ref="T7:T8"/>
    <mergeCell ref="C77:D77"/>
    <mergeCell ref="C40:D40"/>
    <mergeCell ref="C41:D41"/>
    <mergeCell ref="C53:D53"/>
    <mergeCell ref="C55:D55"/>
    <mergeCell ref="C56:D56"/>
    <mergeCell ref="C57:D57"/>
    <mergeCell ref="C58:D58"/>
    <mergeCell ref="C42:D42"/>
    <mergeCell ref="C43:D43"/>
    <mergeCell ref="C44:D44"/>
    <mergeCell ref="C45:D45"/>
  </mergeCells>
  <printOptions horizontalCentered="1"/>
  <pageMargins left="0.59055118110236227" right="0.59055118110236227" top="0.59055118110236227" bottom="0.39370078740157483" header="0.31496062992125984" footer="0.31496062992125984"/>
  <pageSetup paperSize="9" scale="64" orientation="landscape" r:id="rId1"/>
  <rowBreaks count="2" manualBreakCount="2">
    <brk id="31" max="17" man="1"/>
    <brk id="57" max="17"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Foglio73">
    <tabColor rgb="FF92D050"/>
  </sheetPr>
  <dimension ref="A1:U17"/>
  <sheetViews>
    <sheetView showGridLines="0" zoomScaleNormal="100" workbookViewId="0">
      <selection activeCell="E22" sqref="E22"/>
    </sheetView>
  </sheetViews>
  <sheetFormatPr defaultRowHeight="15.05"/>
  <cols>
    <col min="1" max="1" width="27.44140625" customWidth="1"/>
    <col min="14" max="14" width="9.77734375" bestFit="1" customWidth="1"/>
    <col min="15" max="15" width="10.44140625" bestFit="1" customWidth="1"/>
    <col min="17" max="17" width="10.44140625" bestFit="1" customWidth="1"/>
  </cols>
  <sheetData>
    <row r="1" spans="1:21" s="996" customFormat="1">
      <c r="A1" s="990" t="str">
        <f ca="1">(MID(CELL("nomefile",J2),FIND("]",CELL("nomefile",J2),1)+1,20))</f>
        <v>Tavola 5.5.4</v>
      </c>
      <c r="B1" s="995"/>
      <c r="C1" s="995"/>
      <c r="D1" s="995"/>
      <c r="E1" s="995"/>
      <c r="F1" s="995"/>
      <c r="G1" s="995"/>
      <c r="H1" s="995"/>
      <c r="I1" s="995"/>
      <c r="J1" s="995"/>
      <c r="K1" s="995"/>
      <c r="L1" s="1000"/>
      <c r="M1" s="998"/>
    </row>
    <row r="2" spans="1:21">
      <c r="L2" s="830"/>
      <c r="M2" s="831"/>
    </row>
    <row r="3" spans="1:21" ht="14.9" customHeight="1">
      <c r="A3" s="1940" t="s">
        <v>1681</v>
      </c>
      <c r="B3" s="1940"/>
      <c r="C3" s="1940"/>
      <c r="D3" s="1940"/>
      <c r="E3" s="1940"/>
      <c r="F3" s="1940"/>
      <c r="G3" s="1940"/>
      <c r="H3" s="1940"/>
      <c r="I3" s="1940"/>
      <c r="J3" s="1940"/>
      <c r="K3" s="1940"/>
      <c r="L3" s="1940"/>
      <c r="M3" s="1940"/>
      <c r="N3" s="1940"/>
      <c r="O3" s="1940"/>
      <c r="P3" s="1940"/>
      <c r="Q3" s="1940"/>
    </row>
    <row r="4" spans="1:21" ht="15.75" thickBot="1">
      <c r="A4" s="2132" t="s">
        <v>2</v>
      </c>
      <c r="B4" s="2132"/>
      <c r="C4" s="2132"/>
      <c r="D4" s="2132"/>
      <c r="E4" s="2132"/>
      <c r="F4" s="2132"/>
      <c r="G4" s="2132"/>
      <c r="H4" s="2132"/>
      <c r="I4" s="2132"/>
      <c r="J4" s="2132"/>
      <c r="K4" s="2132"/>
      <c r="L4" s="2132"/>
      <c r="M4" s="2132"/>
      <c r="N4" s="2132"/>
      <c r="O4" s="2132"/>
      <c r="P4" s="2132"/>
      <c r="Q4" s="2132"/>
    </row>
    <row r="5" spans="1:21" ht="15.75" thickBot="1">
      <c r="A5" s="814"/>
      <c r="B5" s="814">
        <v>2018</v>
      </c>
      <c r="C5" s="814" t="s">
        <v>38</v>
      </c>
      <c r="D5" s="814">
        <v>2019</v>
      </c>
      <c r="E5" s="814" t="s">
        <v>38</v>
      </c>
      <c r="F5" s="814">
        <v>2020</v>
      </c>
      <c r="G5" s="814" t="s">
        <v>38</v>
      </c>
      <c r="H5" s="814">
        <v>2021</v>
      </c>
      <c r="I5" s="814" t="s">
        <v>38</v>
      </c>
      <c r="J5" s="814">
        <v>2022</v>
      </c>
      <c r="K5" s="814" t="s">
        <v>38</v>
      </c>
      <c r="L5" s="814">
        <v>2023</v>
      </c>
      <c r="M5" s="814" t="s">
        <v>38</v>
      </c>
      <c r="N5" s="814">
        <v>2024</v>
      </c>
      <c r="O5" s="814" t="s">
        <v>38</v>
      </c>
      <c r="P5" s="814">
        <v>2025</v>
      </c>
      <c r="Q5" s="814" t="s">
        <v>38</v>
      </c>
    </row>
    <row r="6" spans="1:21">
      <c r="A6" s="9" t="s">
        <v>926</v>
      </c>
      <c r="B6" s="38">
        <v>18784</v>
      </c>
      <c r="C6" s="37">
        <v>36.700000000000003</v>
      </c>
      <c r="D6" s="38">
        <v>18770</v>
      </c>
      <c r="E6" s="37">
        <v>36.6</v>
      </c>
      <c r="F6" s="38">
        <v>17377</v>
      </c>
      <c r="G6" s="37">
        <v>34.700000000000003</v>
      </c>
      <c r="H6" s="38">
        <v>17936</v>
      </c>
      <c r="I6" s="37">
        <v>35.6</v>
      </c>
      <c r="J6" s="38">
        <v>16607</v>
      </c>
      <c r="K6" s="37">
        <v>35.1</v>
      </c>
      <c r="L6" s="38">
        <v>18515</v>
      </c>
      <c r="M6" s="37">
        <v>34.799999999999997</v>
      </c>
      <c r="N6" s="38">
        <v>18534</v>
      </c>
      <c r="O6" s="37">
        <v>34.5</v>
      </c>
      <c r="P6" s="38">
        <v>20494</v>
      </c>
      <c r="Q6" s="37">
        <v>37.200000000000003</v>
      </c>
      <c r="U6" s="1908"/>
    </row>
    <row r="7" spans="1:21">
      <c r="A7" s="811" t="s">
        <v>928</v>
      </c>
      <c r="B7" s="99">
        <v>15320</v>
      </c>
      <c r="C7" s="370">
        <v>30</v>
      </c>
      <c r="D7" s="99">
        <v>15297</v>
      </c>
      <c r="E7" s="370">
        <v>29.8</v>
      </c>
      <c r="F7" s="99">
        <v>15695</v>
      </c>
      <c r="G7" s="370">
        <v>31.3</v>
      </c>
      <c r="H7" s="99">
        <v>15296</v>
      </c>
      <c r="I7" s="370">
        <v>30.4</v>
      </c>
      <c r="J7" s="99">
        <v>13010</v>
      </c>
      <c r="K7" s="370">
        <v>27.5</v>
      </c>
      <c r="L7" s="99">
        <v>13656</v>
      </c>
      <c r="M7" s="370">
        <v>25.7</v>
      </c>
      <c r="N7" s="99">
        <v>13832</v>
      </c>
      <c r="O7" s="370">
        <v>25.7</v>
      </c>
      <c r="P7" s="99">
        <v>13389</v>
      </c>
      <c r="Q7" s="825">
        <v>24.3</v>
      </c>
      <c r="T7" s="1908"/>
      <c r="U7" s="1908"/>
    </row>
    <row r="8" spans="1:21">
      <c r="A8" s="9" t="s">
        <v>940</v>
      </c>
      <c r="B8" s="38">
        <v>3790</v>
      </c>
      <c r="C8" s="37">
        <v>7.4</v>
      </c>
      <c r="D8" s="38">
        <v>4070</v>
      </c>
      <c r="E8" s="37">
        <v>7.9</v>
      </c>
      <c r="F8" s="38">
        <v>3827</v>
      </c>
      <c r="G8" s="37">
        <v>7.6</v>
      </c>
      <c r="H8" s="38">
        <v>3805</v>
      </c>
      <c r="I8" s="37">
        <v>7.6</v>
      </c>
      <c r="J8" s="38">
        <v>4156</v>
      </c>
      <c r="K8" s="37">
        <v>8.8000000000000007</v>
      </c>
      <c r="L8" s="38">
        <v>4095</v>
      </c>
      <c r="M8" s="37">
        <v>7.7</v>
      </c>
      <c r="N8" s="38">
        <v>4707</v>
      </c>
      <c r="O8" s="37">
        <v>8.8000000000000007</v>
      </c>
      <c r="P8" s="38">
        <v>4678</v>
      </c>
      <c r="Q8" s="37">
        <v>8.5</v>
      </c>
      <c r="T8" s="1908"/>
      <c r="U8" s="1908"/>
    </row>
    <row r="9" spans="1:21">
      <c r="A9" s="811" t="s">
        <v>1092</v>
      </c>
      <c r="B9" s="99">
        <v>5295</v>
      </c>
      <c r="C9" s="370">
        <v>10.4</v>
      </c>
      <c r="D9" s="99">
        <v>4012</v>
      </c>
      <c r="E9" s="370">
        <v>7.8</v>
      </c>
      <c r="F9" s="99">
        <v>5447</v>
      </c>
      <c r="G9" s="370">
        <v>10.9</v>
      </c>
      <c r="H9" s="99">
        <v>5511</v>
      </c>
      <c r="I9" s="370">
        <v>10.9</v>
      </c>
      <c r="J9" s="99">
        <v>5148</v>
      </c>
      <c r="K9" s="370">
        <v>10.9</v>
      </c>
      <c r="L9" s="99">
        <v>4717</v>
      </c>
      <c r="M9" s="370">
        <v>8.9</v>
      </c>
      <c r="N9" s="99">
        <v>5074</v>
      </c>
      <c r="O9" s="370">
        <v>9.5</v>
      </c>
      <c r="P9" s="99">
        <v>4079</v>
      </c>
      <c r="Q9" s="825">
        <v>7.3999999999999995</v>
      </c>
      <c r="T9" s="1908"/>
      <c r="U9" s="1908"/>
    </row>
    <row r="10" spans="1:21">
      <c r="A10" s="9" t="s">
        <v>220</v>
      </c>
      <c r="B10" s="38">
        <v>5150</v>
      </c>
      <c r="C10" s="37">
        <v>10.1</v>
      </c>
      <c r="D10" s="38">
        <v>4966</v>
      </c>
      <c r="E10" s="37">
        <v>9.6999999999999993</v>
      </c>
      <c r="F10" s="38">
        <v>4251</v>
      </c>
      <c r="G10" s="37">
        <v>8.5</v>
      </c>
      <c r="H10" s="38">
        <v>4154</v>
      </c>
      <c r="I10" s="37">
        <v>8.1999999999999993</v>
      </c>
      <c r="J10" s="38">
        <v>4369</v>
      </c>
      <c r="K10" s="37">
        <v>9.1999999999999993</v>
      </c>
      <c r="L10" s="38">
        <v>4376</v>
      </c>
      <c r="M10" s="37">
        <v>8.1999999999999993</v>
      </c>
      <c r="N10" s="38">
        <v>4331</v>
      </c>
      <c r="O10" s="37">
        <v>8.1</v>
      </c>
      <c r="P10" s="38">
        <v>4201</v>
      </c>
      <c r="Q10" s="37">
        <v>7.6</v>
      </c>
      <c r="T10" s="1908"/>
      <c r="U10" s="1908"/>
    </row>
    <row r="11" spans="1:21">
      <c r="A11" s="811" t="s">
        <v>1093</v>
      </c>
      <c r="B11" s="370">
        <v>269</v>
      </c>
      <c r="C11" s="370">
        <v>0.5</v>
      </c>
      <c r="D11" s="370">
        <v>300</v>
      </c>
      <c r="E11" s="370">
        <v>0.6</v>
      </c>
      <c r="F11" s="370">
        <v>356</v>
      </c>
      <c r="G11" s="370">
        <v>0.7</v>
      </c>
      <c r="H11" s="370">
        <v>336</v>
      </c>
      <c r="I11" s="370">
        <v>0.7</v>
      </c>
      <c r="J11" s="370">
        <v>316</v>
      </c>
      <c r="K11" s="370">
        <v>0.7</v>
      </c>
      <c r="L11" s="370">
        <v>331</v>
      </c>
      <c r="M11" s="370">
        <v>0.6</v>
      </c>
      <c r="N11" s="370">
        <v>224</v>
      </c>
      <c r="O11" s="370">
        <v>0.4</v>
      </c>
      <c r="P11" s="370">
        <v>187</v>
      </c>
      <c r="Q11" s="825">
        <v>0.4</v>
      </c>
      <c r="T11" s="1908"/>
      <c r="U11" s="1908"/>
    </row>
    <row r="12" spans="1:21">
      <c r="A12" s="9" t="s">
        <v>93</v>
      </c>
      <c r="B12" s="38">
        <v>2084</v>
      </c>
      <c r="C12" s="37">
        <v>4.0999999999999996</v>
      </c>
      <c r="D12" s="38">
        <v>2176</v>
      </c>
      <c r="E12" s="37">
        <v>4.2</v>
      </c>
      <c r="F12" s="38">
        <v>2660</v>
      </c>
      <c r="G12" s="37">
        <v>5.3</v>
      </c>
      <c r="H12" s="38">
        <v>2954</v>
      </c>
      <c r="I12" s="37">
        <v>5.9</v>
      </c>
      <c r="J12" s="38">
        <v>3395</v>
      </c>
      <c r="K12" s="37">
        <v>7.2</v>
      </c>
      <c r="L12" s="38">
        <v>6672</v>
      </c>
      <c r="M12" s="37">
        <v>12.5</v>
      </c>
      <c r="N12" s="38">
        <v>6461</v>
      </c>
      <c r="O12" s="816">
        <v>12</v>
      </c>
      <c r="P12" s="38">
        <v>7399</v>
      </c>
      <c r="Q12" s="816">
        <v>13.5</v>
      </c>
      <c r="T12" s="1908"/>
      <c r="U12" s="1908"/>
    </row>
    <row r="13" spans="1:21">
      <c r="A13" s="811" t="s">
        <v>1094</v>
      </c>
      <c r="B13" s="99">
        <v>372</v>
      </c>
      <c r="C13" s="370">
        <v>0.7</v>
      </c>
      <c r="D13" s="99">
        <v>234</v>
      </c>
      <c r="E13" s="370">
        <v>0.5</v>
      </c>
      <c r="F13" s="99">
        <v>296</v>
      </c>
      <c r="G13" s="370">
        <v>0.6</v>
      </c>
      <c r="H13" s="370">
        <v>324</v>
      </c>
      <c r="I13" s="370">
        <v>0.6</v>
      </c>
      <c r="J13" s="99">
        <v>248</v>
      </c>
      <c r="K13" s="370">
        <v>0.5</v>
      </c>
      <c r="L13" s="99">
        <v>769</v>
      </c>
      <c r="M13" s="370">
        <v>1.4</v>
      </c>
      <c r="N13" s="99">
        <v>463</v>
      </c>
      <c r="O13" s="370">
        <v>0.9</v>
      </c>
      <c r="P13" s="99">
        <v>556</v>
      </c>
      <c r="Q13" s="1910">
        <v>1</v>
      </c>
      <c r="T13" s="1908"/>
      <c r="U13" s="1908"/>
    </row>
    <row r="14" spans="1:21" ht="15.75" thickBot="1">
      <c r="A14" s="819" t="s">
        <v>1095</v>
      </c>
      <c r="B14" s="37">
        <v>49</v>
      </c>
      <c r="C14" s="37">
        <v>0.1</v>
      </c>
      <c r="D14" s="38">
        <v>1485</v>
      </c>
      <c r="E14" s="37">
        <v>2.9</v>
      </c>
      <c r="F14" s="826">
        <v>191</v>
      </c>
      <c r="G14" s="37">
        <v>0.4</v>
      </c>
      <c r="H14" s="37">
        <v>50</v>
      </c>
      <c r="I14" s="37">
        <v>0.1</v>
      </c>
      <c r="J14" s="37">
        <v>47</v>
      </c>
      <c r="K14" s="37">
        <v>0.1</v>
      </c>
      <c r="L14" s="37">
        <v>105</v>
      </c>
      <c r="M14" s="37">
        <v>0.2</v>
      </c>
      <c r="N14" s="37">
        <v>76</v>
      </c>
      <c r="O14" s="37">
        <v>0.1</v>
      </c>
      <c r="P14" s="820">
        <v>64</v>
      </c>
      <c r="Q14" s="37">
        <v>0.1</v>
      </c>
      <c r="T14" s="1908"/>
      <c r="U14" s="1908"/>
    </row>
    <row r="15" spans="1:21" ht="15.75" thickBot="1">
      <c r="A15" s="822" t="s">
        <v>938</v>
      </c>
      <c r="B15" s="823">
        <v>51113</v>
      </c>
      <c r="C15" s="824">
        <v>100</v>
      </c>
      <c r="D15" s="823">
        <v>51310</v>
      </c>
      <c r="E15" s="824">
        <v>100.00000000000001</v>
      </c>
      <c r="F15" s="827">
        <v>50100</v>
      </c>
      <c r="G15" s="824">
        <v>100</v>
      </c>
      <c r="H15" s="823">
        <v>50366</v>
      </c>
      <c r="I15" s="824">
        <v>100</v>
      </c>
      <c r="J15" s="823">
        <v>47296</v>
      </c>
      <c r="K15" s="824">
        <v>100.00000000000001</v>
      </c>
      <c r="L15" s="823">
        <v>53236</v>
      </c>
      <c r="M15" s="824">
        <v>100.00000000000001</v>
      </c>
      <c r="N15" s="823">
        <v>53702</v>
      </c>
      <c r="O15" s="824">
        <v>100</v>
      </c>
      <c r="P15" s="1112">
        <v>55047</v>
      </c>
      <c r="Q15" s="824">
        <v>100</v>
      </c>
    </row>
    <row r="16" spans="1:21" ht="15.75" thickBot="1">
      <c r="A16" s="985" t="s">
        <v>1215</v>
      </c>
      <c r="B16" s="986">
        <v>50617</v>
      </c>
      <c r="C16" s="987"/>
      <c r="D16" s="986">
        <v>50825</v>
      </c>
      <c r="E16" s="987"/>
      <c r="F16" s="986">
        <v>49520</v>
      </c>
      <c r="G16" s="987"/>
      <c r="H16" s="986">
        <v>49524</v>
      </c>
      <c r="I16" s="987"/>
      <c r="J16" s="986">
        <v>46756</v>
      </c>
      <c r="K16" s="987"/>
      <c r="L16" s="986">
        <v>52313</v>
      </c>
      <c r="M16" s="987"/>
      <c r="N16" s="986">
        <v>52677</v>
      </c>
      <c r="O16" s="987"/>
      <c r="P16" s="986">
        <v>53550</v>
      </c>
      <c r="Q16" s="987"/>
    </row>
    <row r="17" spans="1:17" ht="24.25" thickBot="1">
      <c r="A17" s="979" t="s">
        <v>1216</v>
      </c>
      <c r="B17" s="977">
        <v>1.01</v>
      </c>
      <c r="C17" s="978"/>
      <c r="D17" s="977">
        <v>1.01</v>
      </c>
      <c r="E17" s="978"/>
      <c r="F17" s="977">
        <v>1.012</v>
      </c>
      <c r="G17" s="978"/>
      <c r="H17" s="977">
        <v>1.0169999999999999</v>
      </c>
      <c r="I17" s="978"/>
      <c r="J17" s="977">
        <v>1.012</v>
      </c>
      <c r="K17" s="978"/>
      <c r="L17" s="977">
        <v>1.0176437979087416</v>
      </c>
      <c r="M17" s="978"/>
      <c r="N17" s="977">
        <v>1.0189999999999999</v>
      </c>
      <c r="O17" s="978"/>
      <c r="P17" s="977">
        <v>1.028</v>
      </c>
      <c r="Q17" s="978"/>
    </row>
  </sheetData>
  <mergeCells count="2">
    <mergeCell ref="A3:Q3"/>
    <mergeCell ref="A4:Q4"/>
  </mergeCells>
  <printOptions horizontalCentered="1"/>
  <pageMargins left="0.59055118110236227" right="0.59055118110236227" top="0.59055118110236227" bottom="0.39370078740157483" header="0.31496062992125984" footer="0.31496062992125984"/>
  <pageSetup paperSize="9" scale="7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Foglio74">
    <tabColor rgb="FF92D050"/>
  </sheetPr>
  <dimension ref="A1:T76"/>
  <sheetViews>
    <sheetView showGridLines="0" zoomScale="87" zoomScaleNormal="87" workbookViewId="0">
      <selection activeCell="E22" sqref="E22"/>
    </sheetView>
  </sheetViews>
  <sheetFormatPr defaultColWidth="9.44140625" defaultRowHeight="11.8"/>
  <cols>
    <col min="1" max="1" width="5.44140625" style="162" bestFit="1" customWidth="1"/>
    <col min="2" max="2" width="45.44140625" style="162" customWidth="1"/>
    <col min="3" max="3" width="10" style="162" customWidth="1"/>
    <col min="4" max="4" width="8.5546875" style="162" customWidth="1"/>
    <col min="5" max="5" width="11.5546875" style="162" bestFit="1" customWidth="1"/>
    <col min="6" max="6" width="10" style="162" customWidth="1"/>
    <col min="7" max="7" width="8.5546875" style="162" customWidth="1"/>
    <col min="8" max="8" width="11.5546875" style="162" bestFit="1" customWidth="1"/>
    <col min="9" max="9" width="10" style="504" customWidth="1"/>
    <col min="10" max="10" width="8.5546875" style="504" customWidth="1"/>
    <col min="11" max="11" width="11.5546875" style="504" bestFit="1" customWidth="1"/>
    <col min="12" max="12" width="10" style="162" customWidth="1"/>
    <col min="13" max="13" width="8.5546875" style="162" customWidth="1"/>
    <col min="14" max="14" width="11.5546875" style="162" customWidth="1"/>
    <col min="15" max="15" width="10" style="162" customWidth="1"/>
    <col min="16" max="16" width="8.5546875" style="162" customWidth="1"/>
    <col min="17" max="17" width="11.5546875" style="162" customWidth="1"/>
    <col min="18" max="16384" width="9.44140625" style="162"/>
  </cols>
  <sheetData>
    <row r="1" spans="1:20" s="992" customFormat="1" ht="11.95" customHeight="1">
      <c r="A1" s="990" t="str">
        <f ca="1">(MID(CELL("nomefile",J2),FIND("]",CELL("nomefile",J2),1)+1,20))</f>
        <v>Tavola 5.5.5</v>
      </c>
      <c r="B1" s="1026"/>
      <c r="C1" s="1026"/>
      <c r="D1" s="1026"/>
      <c r="E1" s="1026"/>
      <c r="F1" s="1026"/>
      <c r="G1" s="1026"/>
      <c r="H1" s="1026"/>
      <c r="I1" s="1026"/>
      <c r="J1" s="1026"/>
      <c r="K1" s="1026"/>
      <c r="L1" s="1015"/>
      <c r="O1" s="1015"/>
    </row>
    <row r="3" spans="1:20" ht="11.95" customHeight="1">
      <c r="A3" s="1951" t="s">
        <v>1797</v>
      </c>
      <c r="B3" s="1951"/>
      <c r="C3" s="1951"/>
      <c r="D3" s="1951"/>
      <c r="E3" s="1951"/>
      <c r="F3" s="1951"/>
      <c r="G3" s="1951"/>
      <c r="H3" s="1951"/>
      <c r="I3" s="1951"/>
      <c r="J3" s="1951"/>
      <c r="K3" s="1951"/>
      <c r="L3" s="1951"/>
      <c r="M3" s="1951"/>
      <c r="N3" s="1951"/>
      <c r="O3" s="1951"/>
      <c r="P3" s="1951"/>
      <c r="Q3" s="1951"/>
      <c r="R3" s="1951"/>
      <c r="S3" s="1951"/>
      <c r="T3" s="1951"/>
    </row>
    <row r="4" spans="1:20">
      <c r="A4" s="1952" t="s">
        <v>372</v>
      </c>
      <c r="B4" s="1952"/>
      <c r="C4" s="1952"/>
      <c r="D4" s="1952"/>
      <c r="E4" s="1952"/>
      <c r="F4" s="1952"/>
      <c r="G4" s="1952"/>
      <c r="H4" s="1952"/>
      <c r="I4" s="1952"/>
      <c r="J4" s="1952"/>
      <c r="K4" s="1952"/>
      <c r="L4" s="1952"/>
      <c r="M4" s="1952"/>
      <c r="N4" s="1952"/>
      <c r="O4" s="1952"/>
      <c r="P4" s="1952"/>
      <c r="Q4" s="1952"/>
      <c r="R4" s="1952"/>
      <c r="S4" s="1952"/>
      <c r="T4" s="1952"/>
    </row>
    <row r="5" spans="1:20" ht="15.05" customHeight="1" thickBot="1">
      <c r="A5" s="2036" t="s">
        <v>385</v>
      </c>
      <c r="B5" s="2036"/>
      <c r="C5" s="2036"/>
      <c r="D5" s="2036"/>
      <c r="E5" s="2036"/>
      <c r="F5" s="2036"/>
      <c r="G5" s="2036"/>
      <c r="H5" s="2036"/>
      <c r="I5" s="2036"/>
      <c r="J5" s="2036"/>
      <c r="K5" s="2036"/>
      <c r="L5" s="2036"/>
      <c r="M5" s="2036"/>
      <c r="N5" s="2036"/>
      <c r="O5" s="2036"/>
      <c r="P5" s="2036"/>
      <c r="Q5" s="2036"/>
    </row>
    <row r="6" spans="1:20" s="369" customFormat="1" ht="35.35">
      <c r="A6" s="2171" t="s">
        <v>239</v>
      </c>
      <c r="B6" s="2171"/>
      <c r="C6" s="395" t="s">
        <v>781</v>
      </c>
      <c r="D6" s="239" t="s">
        <v>820</v>
      </c>
      <c r="E6" s="421" t="s">
        <v>623</v>
      </c>
      <c r="F6" s="395" t="s">
        <v>825</v>
      </c>
      <c r="G6" s="239" t="s">
        <v>820</v>
      </c>
      <c r="H6" s="394" t="s">
        <v>623</v>
      </c>
      <c r="I6" s="505" t="s">
        <v>866</v>
      </c>
      <c r="J6" s="506" t="s">
        <v>820</v>
      </c>
      <c r="K6" s="422" t="s">
        <v>623</v>
      </c>
      <c r="L6" s="505" t="s">
        <v>1249</v>
      </c>
      <c r="M6" s="506" t="s">
        <v>820</v>
      </c>
      <c r="N6" s="422" t="s">
        <v>623</v>
      </c>
      <c r="O6" s="505" t="s">
        <v>1379</v>
      </c>
      <c r="P6" s="506" t="s">
        <v>820</v>
      </c>
      <c r="Q6" s="422" t="s">
        <v>623</v>
      </c>
      <c r="R6" s="505" t="s">
        <v>1688</v>
      </c>
      <c r="S6" s="506" t="s">
        <v>820</v>
      </c>
      <c r="T6" s="422" t="s">
        <v>623</v>
      </c>
    </row>
    <row r="7" spans="1:20" ht="12.45" thickBot="1">
      <c r="A7" s="2198" t="s">
        <v>312</v>
      </c>
      <c r="B7" s="2199"/>
      <c r="C7" s="182">
        <v>49520</v>
      </c>
      <c r="D7" s="561">
        <v>100</v>
      </c>
      <c r="E7" s="181">
        <v>-2.6</v>
      </c>
      <c r="F7" s="182">
        <v>49524</v>
      </c>
      <c r="G7" s="561">
        <v>100</v>
      </c>
      <c r="H7" s="472">
        <f>(F7/C7-1)*100</f>
        <v>8.0775444264880036E-3</v>
      </c>
      <c r="I7" s="507">
        <v>46756</v>
      </c>
      <c r="J7" s="560">
        <v>100</v>
      </c>
      <c r="K7" s="508">
        <v>-5.6</v>
      </c>
      <c r="L7" s="507">
        <v>52313</v>
      </c>
      <c r="M7" s="560">
        <v>100</v>
      </c>
      <c r="N7" s="508">
        <f>(L7/I7-1)*100</f>
        <v>11.885105654889205</v>
      </c>
      <c r="O7" s="507">
        <v>52677</v>
      </c>
      <c r="P7" s="560">
        <v>100</v>
      </c>
      <c r="Q7" s="508">
        <f>(O7/L7-1)*100</f>
        <v>0.69581174851376382</v>
      </c>
      <c r="R7" s="507">
        <v>53550</v>
      </c>
      <c r="S7" s="560">
        <v>100</v>
      </c>
      <c r="T7" s="508">
        <v>1.7</v>
      </c>
    </row>
    <row r="8" spans="1:20">
      <c r="A8" s="69" t="s">
        <v>241</v>
      </c>
      <c r="B8" s="115" t="s">
        <v>106</v>
      </c>
      <c r="C8" s="262"/>
      <c r="D8" s="262"/>
      <c r="E8" s="183"/>
      <c r="F8" s="262"/>
      <c r="G8" s="262"/>
      <c r="H8" s="183"/>
      <c r="I8" s="509"/>
      <c r="J8" s="509"/>
      <c r="K8" s="510"/>
      <c r="L8" s="509"/>
      <c r="M8" s="509"/>
      <c r="N8" s="510"/>
      <c r="O8" s="509" t="s">
        <v>65</v>
      </c>
      <c r="P8" s="509" t="s">
        <v>65</v>
      </c>
      <c r="Q8" s="510"/>
      <c r="R8" s="509" t="s">
        <v>65</v>
      </c>
      <c r="S8" s="509" t="s">
        <v>65</v>
      </c>
      <c r="T8" s="510"/>
    </row>
    <row r="9" spans="1:20">
      <c r="A9" s="184" t="s">
        <v>242</v>
      </c>
      <c r="B9" s="126" t="s">
        <v>243</v>
      </c>
      <c r="C9" s="186"/>
      <c r="D9" s="186"/>
      <c r="E9" s="185"/>
      <c r="F9" s="186"/>
      <c r="G9" s="186"/>
      <c r="H9" s="185"/>
      <c r="I9" s="511"/>
      <c r="J9" s="511"/>
      <c r="K9" s="512"/>
      <c r="L9" s="511"/>
      <c r="M9" s="511"/>
      <c r="N9" s="512"/>
      <c r="O9" s="511" t="s">
        <v>65</v>
      </c>
      <c r="P9" s="511" t="s">
        <v>65</v>
      </c>
      <c r="Q9" s="512"/>
      <c r="R9" s="511" t="s">
        <v>65</v>
      </c>
      <c r="S9" s="511" t="s">
        <v>65</v>
      </c>
      <c r="T9" s="512"/>
    </row>
    <row r="10" spans="1:20" ht="23.6">
      <c r="A10" s="187" t="s">
        <v>244</v>
      </c>
      <c r="B10" s="178" t="s">
        <v>624</v>
      </c>
      <c r="C10" s="188">
        <v>17343</v>
      </c>
      <c r="D10" s="397">
        <v>35</v>
      </c>
      <c r="E10" s="134">
        <v>-7.5</v>
      </c>
      <c r="F10" s="188">
        <v>17901</v>
      </c>
      <c r="G10" s="397">
        <v>36.1</v>
      </c>
      <c r="H10" s="409">
        <v>3.2</v>
      </c>
      <c r="I10" s="513">
        <v>16589</v>
      </c>
      <c r="J10" s="514">
        <v>35.5</v>
      </c>
      <c r="K10" s="515">
        <v>-7.3</v>
      </c>
      <c r="L10" s="513">
        <v>18491</v>
      </c>
      <c r="M10" s="514">
        <v>35.299999999999997</v>
      </c>
      <c r="N10" s="515">
        <f>(L10/I10-1)*100</f>
        <v>11.465428898667795</v>
      </c>
      <c r="O10" s="513">
        <v>18485</v>
      </c>
      <c r="P10" s="514">
        <f t="shared" ref="P10:P31" si="0">O10*100/$O$7</f>
        <v>35.091216280350061</v>
      </c>
      <c r="Q10" s="515">
        <f>(O10/L10-1)*100</f>
        <v>-3.2448218052028022E-2</v>
      </c>
      <c r="R10" s="513">
        <v>20276</v>
      </c>
      <c r="S10" s="514">
        <v>37.9</v>
      </c>
      <c r="T10" s="515">
        <v>9.6999999999999993</v>
      </c>
    </row>
    <row r="11" spans="1:20" ht="23.6">
      <c r="A11" s="184" t="s">
        <v>245</v>
      </c>
      <c r="B11" s="179" t="s">
        <v>601</v>
      </c>
      <c r="C11" s="189">
        <v>33</v>
      </c>
      <c r="D11" s="398">
        <v>0.1</v>
      </c>
      <c r="E11" s="399">
        <v>120.00000000000001</v>
      </c>
      <c r="F11" s="189">
        <v>35</v>
      </c>
      <c r="G11" s="398">
        <v>0.1</v>
      </c>
      <c r="H11" s="1828">
        <v>6.1</v>
      </c>
      <c r="I11" s="516">
        <v>19</v>
      </c>
      <c r="J11" s="1829">
        <v>0</v>
      </c>
      <c r="K11" s="1830">
        <v>-45.7</v>
      </c>
      <c r="L11" s="516">
        <v>23</v>
      </c>
      <c r="M11" s="1829">
        <v>0</v>
      </c>
      <c r="N11" s="396">
        <f>(L11/I11-1)*100</f>
        <v>21.052631578947366</v>
      </c>
      <c r="O11" s="516">
        <v>49</v>
      </c>
      <c r="P11" s="1829">
        <f t="shared" si="0"/>
        <v>9.3019723978206806E-2</v>
      </c>
      <c r="Q11" s="396">
        <f>(O11/L11-1)*100</f>
        <v>113.04347826086958</v>
      </c>
      <c r="R11" s="516">
        <v>218</v>
      </c>
      <c r="S11" s="1829">
        <v>0.4</v>
      </c>
      <c r="T11" s="396">
        <v>344.9</v>
      </c>
    </row>
    <row r="12" spans="1:20" ht="23.6">
      <c r="A12" s="187" t="s">
        <v>246</v>
      </c>
      <c r="B12" s="178" t="s">
        <v>247</v>
      </c>
      <c r="C12" s="188">
        <v>15538</v>
      </c>
      <c r="D12" s="240">
        <v>31.4</v>
      </c>
      <c r="E12" s="134">
        <v>2.2999999999999998</v>
      </c>
      <c r="F12" s="188">
        <v>14928</v>
      </c>
      <c r="G12" s="397">
        <v>30.1</v>
      </c>
      <c r="H12" s="409">
        <v>-3.9</v>
      </c>
      <c r="I12" s="513">
        <v>12518</v>
      </c>
      <c r="J12" s="514">
        <v>26.8</v>
      </c>
      <c r="K12" s="515">
        <v>-16.100000000000001</v>
      </c>
      <c r="L12" s="513">
        <v>13035</v>
      </c>
      <c r="M12" s="514">
        <v>24.9</v>
      </c>
      <c r="N12" s="515">
        <f>(L12/I12-1)*100</f>
        <v>4.1300527240773377</v>
      </c>
      <c r="O12" s="513">
        <v>12789</v>
      </c>
      <c r="P12" s="514">
        <f t="shared" si="0"/>
        <v>24.278147958311976</v>
      </c>
      <c r="Q12" s="515">
        <f>(O12/L12-1)*100</f>
        <v>-1.8872266973532836</v>
      </c>
      <c r="R12" s="513">
        <v>12238</v>
      </c>
      <c r="S12" s="514">
        <v>22.9</v>
      </c>
      <c r="T12" s="515">
        <v>-4.3</v>
      </c>
    </row>
    <row r="13" spans="1:20" ht="23.6">
      <c r="A13" s="184" t="s">
        <v>248</v>
      </c>
      <c r="B13" s="179" t="s">
        <v>590</v>
      </c>
      <c r="C13" s="189">
        <v>157</v>
      </c>
      <c r="D13" s="189">
        <v>0.3</v>
      </c>
      <c r="E13" s="1707">
        <v>49.5</v>
      </c>
      <c r="F13" s="189">
        <v>227</v>
      </c>
      <c r="G13" s="398">
        <v>0.5</v>
      </c>
      <c r="H13" s="1828">
        <v>44.6</v>
      </c>
      <c r="I13" s="516">
        <v>350</v>
      </c>
      <c r="J13" s="1829">
        <v>0.7</v>
      </c>
      <c r="K13" s="1830">
        <v>54.2</v>
      </c>
      <c r="L13" s="516">
        <v>457</v>
      </c>
      <c r="M13" s="1829">
        <v>0.9</v>
      </c>
      <c r="N13" s="396">
        <f>(L13/I13-1)*100</f>
        <v>30.571428571428562</v>
      </c>
      <c r="O13" s="516">
        <v>432</v>
      </c>
      <c r="P13" s="1829">
        <f t="shared" si="0"/>
        <v>0.82009226037929273</v>
      </c>
      <c r="Q13" s="396">
        <f>(O13/L13-1)*100</f>
        <v>-5.4704595185995579</v>
      </c>
      <c r="R13" s="516">
        <v>647</v>
      </c>
      <c r="S13" s="1829">
        <v>1.2</v>
      </c>
      <c r="T13" s="396">
        <v>49.8</v>
      </c>
    </row>
    <row r="14" spans="1:20" ht="23.6">
      <c r="A14" s="187" t="s">
        <v>249</v>
      </c>
      <c r="B14" s="178" t="s">
        <v>591</v>
      </c>
      <c r="C14" s="240">
        <v>121</v>
      </c>
      <c r="D14" s="240">
        <v>0.2</v>
      </c>
      <c r="E14" s="134">
        <v>7.1</v>
      </c>
      <c r="F14" s="240">
        <v>141</v>
      </c>
      <c r="G14" s="397">
        <v>0.3</v>
      </c>
      <c r="H14" s="409">
        <v>16.5</v>
      </c>
      <c r="I14" s="517">
        <v>143</v>
      </c>
      <c r="J14" s="514">
        <v>0.3</v>
      </c>
      <c r="K14" s="515">
        <v>1.4</v>
      </c>
      <c r="L14" s="517">
        <v>164</v>
      </c>
      <c r="M14" s="514">
        <v>0.3</v>
      </c>
      <c r="N14" s="515">
        <f>(L14/I14-1)*100</f>
        <v>14.685314685314687</v>
      </c>
      <c r="O14" s="517">
        <v>136</v>
      </c>
      <c r="P14" s="514">
        <f t="shared" si="0"/>
        <v>0.25817719308236992</v>
      </c>
      <c r="Q14" s="515">
        <f>(O14/L14-1)*100</f>
        <v>-17.073170731707322</v>
      </c>
      <c r="R14" s="517">
        <v>114</v>
      </c>
      <c r="S14" s="514">
        <v>0.2</v>
      </c>
      <c r="T14" s="515">
        <v>-16.2</v>
      </c>
    </row>
    <row r="15" spans="1:20" ht="23.6">
      <c r="A15" s="184" t="s">
        <v>250</v>
      </c>
      <c r="B15" s="179" t="s">
        <v>592</v>
      </c>
      <c r="C15" s="189" t="s">
        <v>5</v>
      </c>
      <c r="D15" s="398" t="s">
        <v>5</v>
      </c>
      <c r="E15" s="399" t="s">
        <v>5</v>
      </c>
      <c r="F15" s="189" t="s">
        <v>5</v>
      </c>
      <c r="G15" s="398" t="s">
        <v>5</v>
      </c>
      <c r="H15" s="1828" t="s">
        <v>5</v>
      </c>
      <c r="I15" s="516" t="s">
        <v>5</v>
      </c>
      <c r="J15" s="1829" t="s">
        <v>5</v>
      </c>
      <c r="K15" s="1830" t="s">
        <v>5</v>
      </c>
      <c r="L15" s="516" t="s">
        <v>5</v>
      </c>
      <c r="M15" s="1829" t="s">
        <v>5</v>
      </c>
      <c r="N15" s="1830" t="s">
        <v>5</v>
      </c>
      <c r="O15" s="516" t="s">
        <v>5</v>
      </c>
      <c r="P15" s="1829" t="s">
        <v>5</v>
      </c>
      <c r="Q15" s="1830" t="s">
        <v>5</v>
      </c>
      <c r="R15" s="516" t="s">
        <v>5</v>
      </c>
      <c r="S15" s="1829" t="s">
        <v>5</v>
      </c>
      <c r="T15" s="1830" t="s">
        <v>5</v>
      </c>
    </row>
    <row r="16" spans="1:20" ht="12.45">
      <c r="A16" s="190"/>
      <c r="B16" s="142" t="s">
        <v>251</v>
      </c>
      <c r="C16" s="240" t="s">
        <v>5</v>
      </c>
      <c r="D16" s="406" t="s">
        <v>5</v>
      </c>
      <c r="E16" s="407" t="s">
        <v>5</v>
      </c>
      <c r="F16" s="240" t="s">
        <v>5</v>
      </c>
      <c r="G16" s="406" t="s">
        <v>5</v>
      </c>
      <c r="H16" s="407" t="s">
        <v>5</v>
      </c>
      <c r="I16" s="517" t="s">
        <v>5</v>
      </c>
      <c r="J16" s="518" t="s">
        <v>5</v>
      </c>
      <c r="K16" s="519" t="s">
        <v>5</v>
      </c>
      <c r="L16" s="517" t="s">
        <v>5</v>
      </c>
      <c r="M16" s="518" t="s">
        <v>5</v>
      </c>
      <c r="N16" s="519" t="s">
        <v>5</v>
      </c>
      <c r="O16" s="517" t="s">
        <v>5</v>
      </c>
      <c r="P16" s="514" t="s">
        <v>5</v>
      </c>
      <c r="Q16" s="519" t="s">
        <v>5</v>
      </c>
      <c r="R16" s="517" t="s">
        <v>5</v>
      </c>
      <c r="S16" s="514" t="s">
        <v>5</v>
      </c>
      <c r="T16" s="519" t="s">
        <v>5</v>
      </c>
    </row>
    <row r="17" spans="1:20" ht="23.6">
      <c r="A17" s="184" t="s">
        <v>252</v>
      </c>
      <c r="B17" s="179" t="s">
        <v>593</v>
      </c>
      <c r="C17" s="189" t="s">
        <v>5</v>
      </c>
      <c r="D17" s="398" t="s">
        <v>5</v>
      </c>
      <c r="E17" s="399" t="s">
        <v>5</v>
      </c>
      <c r="F17" s="189" t="s">
        <v>5</v>
      </c>
      <c r="G17" s="398" t="s">
        <v>5</v>
      </c>
      <c r="H17" s="1828" t="s">
        <v>5</v>
      </c>
      <c r="I17" s="516" t="s">
        <v>5</v>
      </c>
      <c r="J17" s="1829" t="s">
        <v>5</v>
      </c>
      <c r="K17" s="1830" t="s">
        <v>5</v>
      </c>
      <c r="L17" s="516" t="s">
        <v>5</v>
      </c>
      <c r="M17" s="1829" t="s">
        <v>5</v>
      </c>
      <c r="N17" s="1830" t="s">
        <v>5</v>
      </c>
      <c r="O17" s="516" t="s">
        <v>5</v>
      </c>
      <c r="P17" s="1829" t="s">
        <v>5</v>
      </c>
      <c r="Q17" s="1830" t="s">
        <v>5</v>
      </c>
      <c r="R17" s="516" t="s">
        <v>5</v>
      </c>
      <c r="S17" s="1829" t="s">
        <v>5</v>
      </c>
      <c r="T17" s="1830" t="s">
        <v>5</v>
      </c>
    </row>
    <row r="18" spans="1:20">
      <c r="A18" s="187" t="s">
        <v>253</v>
      </c>
      <c r="B18" s="178" t="s">
        <v>254</v>
      </c>
      <c r="C18" s="188">
        <v>1967</v>
      </c>
      <c r="D18" s="397">
        <v>4</v>
      </c>
      <c r="E18" s="134">
        <v>9.3000000000000007</v>
      </c>
      <c r="F18" s="188">
        <v>2015</v>
      </c>
      <c r="G18" s="397">
        <v>4.0999999999999996</v>
      </c>
      <c r="H18" s="409">
        <v>2.4</v>
      </c>
      <c r="I18" s="513">
        <v>1372</v>
      </c>
      <c r="J18" s="514">
        <v>2.9</v>
      </c>
      <c r="K18" s="515">
        <v>-31.9</v>
      </c>
      <c r="L18" s="513">
        <v>1043</v>
      </c>
      <c r="M18" s="514">
        <v>2</v>
      </c>
      <c r="N18" s="515">
        <f>(L18/I18-1)*100</f>
        <v>-23.979591836734691</v>
      </c>
      <c r="O18" s="513">
        <v>1075</v>
      </c>
      <c r="P18" s="514">
        <f t="shared" si="0"/>
        <v>2.0407388423790267</v>
      </c>
      <c r="Q18" s="515">
        <f>(O18/L18-1)*100</f>
        <v>3.0680728667305868</v>
      </c>
      <c r="R18" s="513">
        <v>868</v>
      </c>
      <c r="S18" s="514">
        <v>1.6</v>
      </c>
      <c r="T18" s="515" t="s">
        <v>1765</v>
      </c>
    </row>
    <row r="19" spans="1:20">
      <c r="A19" s="184" t="s">
        <v>255</v>
      </c>
      <c r="B19" s="179" t="s">
        <v>416</v>
      </c>
      <c r="C19" s="189">
        <v>19</v>
      </c>
      <c r="D19" s="189">
        <v>0</v>
      </c>
      <c r="E19" s="1707" t="s">
        <v>5</v>
      </c>
      <c r="F19" s="189" t="s">
        <v>5</v>
      </c>
      <c r="G19" s="398" t="s">
        <v>5</v>
      </c>
      <c r="H19" s="1828">
        <v>-100</v>
      </c>
      <c r="I19" s="516" t="s">
        <v>5</v>
      </c>
      <c r="J19" s="1829" t="s">
        <v>5</v>
      </c>
      <c r="K19" s="1830" t="s">
        <v>5</v>
      </c>
      <c r="L19" s="516" t="s">
        <v>5</v>
      </c>
      <c r="M19" s="1829" t="s">
        <v>5</v>
      </c>
      <c r="N19" s="1830" t="s">
        <v>5</v>
      </c>
      <c r="O19" s="516" t="s">
        <v>5</v>
      </c>
      <c r="P19" s="1829" t="s">
        <v>5</v>
      </c>
      <c r="Q19" s="1830" t="s">
        <v>5</v>
      </c>
      <c r="R19" s="516" t="s">
        <v>5</v>
      </c>
      <c r="S19" s="1829" t="s">
        <v>5</v>
      </c>
      <c r="T19" s="1830" t="s">
        <v>5</v>
      </c>
    </row>
    <row r="20" spans="1:20" ht="23.6">
      <c r="A20" s="187" t="s">
        <v>256</v>
      </c>
      <c r="B20" s="178" t="s">
        <v>257</v>
      </c>
      <c r="C20" s="240">
        <v>51</v>
      </c>
      <c r="D20" s="240">
        <v>0.1</v>
      </c>
      <c r="E20" s="134">
        <v>-12.1</v>
      </c>
      <c r="F20" s="240">
        <v>50</v>
      </c>
      <c r="G20" s="397">
        <v>0.1</v>
      </c>
      <c r="H20" s="409">
        <v>-2</v>
      </c>
      <c r="I20" s="517">
        <v>47</v>
      </c>
      <c r="J20" s="514">
        <v>0.1</v>
      </c>
      <c r="K20" s="515">
        <v>-6</v>
      </c>
      <c r="L20" s="517">
        <v>28</v>
      </c>
      <c r="M20" s="514">
        <v>0.1</v>
      </c>
      <c r="N20" s="515">
        <f>(L20/I20-1)*100</f>
        <v>-40.425531914893618</v>
      </c>
      <c r="O20" s="517">
        <v>30</v>
      </c>
      <c r="P20" s="514">
        <f t="shared" si="0"/>
        <v>5.6950851415228661E-2</v>
      </c>
      <c r="Q20" s="515">
        <f>(O20/L20-1)*100</f>
        <v>7.1428571428571397</v>
      </c>
      <c r="R20" s="517">
        <v>29</v>
      </c>
      <c r="S20" s="514">
        <v>0.1</v>
      </c>
      <c r="T20" s="515">
        <v>-3.3</v>
      </c>
    </row>
    <row r="21" spans="1:20" ht="31.6" customHeight="1">
      <c r="A21" s="184" t="s">
        <v>258</v>
      </c>
      <c r="B21" s="179" t="s">
        <v>417</v>
      </c>
      <c r="C21" s="189">
        <v>3</v>
      </c>
      <c r="D21" s="405">
        <v>0</v>
      </c>
      <c r="E21" s="399">
        <v>0</v>
      </c>
      <c r="F21" s="469">
        <v>0.49</v>
      </c>
      <c r="G21" s="398">
        <f t="shared" ref="G21:G31" si="1">F21*100/$F$7</f>
        <v>9.8941927146434044E-4</v>
      </c>
      <c r="H21" s="1828">
        <v>-83.7</v>
      </c>
      <c r="I21" s="520">
        <v>0</v>
      </c>
      <c r="J21" s="1829">
        <f t="shared" ref="J21" si="2">I21*100/$F$7</f>
        <v>0</v>
      </c>
      <c r="K21" s="1830">
        <v>0</v>
      </c>
      <c r="L21" s="520">
        <v>0</v>
      </c>
      <c r="M21" s="1829">
        <f t="shared" ref="M21" si="3">L21*100/$F$7</f>
        <v>0</v>
      </c>
      <c r="N21" s="1830">
        <v>0</v>
      </c>
      <c r="O21" s="520">
        <v>478</v>
      </c>
      <c r="P21" s="1829">
        <f t="shared" si="0"/>
        <v>0.90741689921597657</v>
      </c>
      <c r="Q21" s="1830" t="s">
        <v>5</v>
      </c>
      <c r="R21" s="520">
        <v>388</v>
      </c>
      <c r="S21" s="1829">
        <v>0.7</v>
      </c>
      <c r="T21" s="1830">
        <v>-18.8</v>
      </c>
    </row>
    <row r="22" spans="1:20" ht="23.6">
      <c r="A22" s="187" t="s">
        <v>418</v>
      </c>
      <c r="B22" s="178" t="s">
        <v>625</v>
      </c>
      <c r="C22" s="240" t="s">
        <v>5</v>
      </c>
      <c r="D22" s="406" t="s">
        <v>5</v>
      </c>
      <c r="E22" s="407" t="s">
        <v>5</v>
      </c>
      <c r="F22" s="240" t="s">
        <v>5</v>
      </c>
      <c r="G22" s="406" t="s">
        <v>5</v>
      </c>
      <c r="H22" s="407" t="s">
        <v>5</v>
      </c>
      <c r="I22" s="517" t="s">
        <v>5</v>
      </c>
      <c r="J22" s="518" t="s">
        <v>5</v>
      </c>
      <c r="K22" s="519" t="s">
        <v>5</v>
      </c>
      <c r="L22" s="517" t="s">
        <v>5</v>
      </c>
      <c r="M22" s="518" t="s">
        <v>5</v>
      </c>
      <c r="N22" s="519" t="s">
        <v>5</v>
      </c>
      <c r="O22" s="517" t="s">
        <v>5</v>
      </c>
      <c r="P22" s="514" t="s">
        <v>5</v>
      </c>
      <c r="Q22" s="519" t="s">
        <v>5</v>
      </c>
      <c r="R22" s="517" t="s">
        <v>5</v>
      </c>
      <c r="S22" s="514" t="s">
        <v>5</v>
      </c>
      <c r="T22" s="519" t="s">
        <v>5</v>
      </c>
    </row>
    <row r="23" spans="1:20" ht="23.6">
      <c r="A23" s="184" t="s">
        <v>419</v>
      </c>
      <c r="B23" s="179" t="s">
        <v>602</v>
      </c>
      <c r="C23" s="189">
        <v>2</v>
      </c>
      <c r="D23" s="405">
        <v>0</v>
      </c>
      <c r="E23" s="399" t="s">
        <v>5</v>
      </c>
      <c r="F23" s="469">
        <v>0.49</v>
      </c>
      <c r="G23" s="398">
        <f t="shared" si="1"/>
        <v>9.8941927146434044E-4</v>
      </c>
      <c r="H23" s="1828">
        <v>-75.5</v>
      </c>
      <c r="I23" s="520" t="s">
        <v>5</v>
      </c>
      <c r="J23" s="1829" t="s">
        <v>5</v>
      </c>
      <c r="K23" s="1830" t="s">
        <v>5</v>
      </c>
      <c r="L23" s="520">
        <v>0</v>
      </c>
      <c r="M23" s="1829">
        <f t="shared" ref="M23" si="4">L23*100/$F$7</f>
        <v>0</v>
      </c>
      <c r="N23" s="1830">
        <v>0</v>
      </c>
      <c r="O23" s="520">
        <v>0</v>
      </c>
      <c r="P23" s="1829">
        <f t="shared" si="0"/>
        <v>0</v>
      </c>
      <c r="Q23" s="1830">
        <v>0</v>
      </c>
      <c r="R23" s="520">
        <v>0</v>
      </c>
      <c r="S23" s="1829">
        <f t="shared" ref="S23:S25" si="5">R23*100/$O$7</f>
        <v>0</v>
      </c>
      <c r="T23" s="1830">
        <v>0</v>
      </c>
    </row>
    <row r="24" spans="1:20" ht="23.6">
      <c r="A24" s="187" t="s">
        <v>420</v>
      </c>
      <c r="B24" s="178" t="s">
        <v>603</v>
      </c>
      <c r="C24" s="240" t="s">
        <v>5</v>
      </c>
      <c r="D24" s="406" t="s">
        <v>5</v>
      </c>
      <c r="E24" s="407" t="s">
        <v>5</v>
      </c>
      <c r="F24" s="240" t="s">
        <v>5</v>
      </c>
      <c r="G24" s="397" t="s">
        <v>5</v>
      </c>
      <c r="H24" s="409" t="s">
        <v>5</v>
      </c>
      <c r="I24" s="517" t="s">
        <v>5</v>
      </c>
      <c r="J24" s="514" t="s">
        <v>5</v>
      </c>
      <c r="K24" s="515" t="s">
        <v>5</v>
      </c>
      <c r="L24" s="517" t="s">
        <v>5</v>
      </c>
      <c r="M24" s="514" t="s">
        <v>5</v>
      </c>
      <c r="N24" s="515" t="s">
        <v>5</v>
      </c>
      <c r="O24" s="517">
        <v>478</v>
      </c>
      <c r="P24" s="514">
        <f t="shared" si="0"/>
        <v>0.90741689921597657</v>
      </c>
      <c r="Q24" s="515" t="s">
        <v>5</v>
      </c>
      <c r="R24" s="517">
        <v>0</v>
      </c>
      <c r="S24" s="514">
        <f t="shared" si="5"/>
        <v>0</v>
      </c>
      <c r="T24" s="515">
        <v>-100</v>
      </c>
    </row>
    <row r="25" spans="1:20" ht="13.1" thickBot="1">
      <c r="A25" s="128"/>
      <c r="B25" s="191" t="s">
        <v>251</v>
      </c>
      <c r="C25" s="189">
        <v>0</v>
      </c>
      <c r="D25" s="405">
        <v>0</v>
      </c>
      <c r="E25" s="399">
        <v>0</v>
      </c>
      <c r="F25" s="189">
        <v>0</v>
      </c>
      <c r="G25" s="398">
        <f t="shared" si="1"/>
        <v>0</v>
      </c>
      <c r="H25" s="399">
        <v>0</v>
      </c>
      <c r="I25" s="516">
        <v>0</v>
      </c>
      <c r="J25" s="1829">
        <f t="shared" ref="J25" si="6">I25*100/$F$7</f>
        <v>0</v>
      </c>
      <c r="K25" s="1831">
        <v>0</v>
      </c>
      <c r="L25" s="516">
        <v>0</v>
      </c>
      <c r="M25" s="1829">
        <f t="shared" ref="M25" si="7">L25*100/$F$7</f>
        <v>0</v>
      </c>
      <c r="N25" s="1831">
        <v>0</v>
      </c>
      <c r="O25" s="516">
        <v>0</v>
      </c>
      <c r="P25" s="1829">
        <f t="shared" si="0"/>
        <v>0</v>
      </c>
      <c r="Q25" s="1831">
        <v>0</v>
      </c>
      <c r="R25" s="516">
        <v>0</v>
      </c>
      <c r="S25" s="1829">
        <f t="shared" si="5"/>
        <v>0</v>
      </c>
      <c r="T25" s="1831">
        <v>0</v>
      </c>
    </row>
    <row r="26" spans="1:20" ht="12.45" thickBot="1">
      <c r="A26" s="198"/>
      <c r="B26" s="199" t="s">
        <v>259</v>
      </c>
      <c r="C26" s="562">
        <v>35232</v>
      </c>
      <c r="D26" s="203">
        <v>71.099999999999994</v>
      </c>
      <c r="E26" s="204">
        <v>-2.2000000000000002</v>
      </c>
      <c r="F26" s="562">
        <v>35297</v>
      </c>
      <c r="G26" s="203">
        <v>71.3</v>
      </c>
      <c r="H26" s="204">
        <v>0.2</v>
      </c>
      <c r="I26" s="562">
        <v>31038</v>
      </c>
      <c r="J26" s="524">
        <v>66.400000000000006</v>
      </c>
      <c r="K26" s="525">
        <v>-12.1</v>
      </c>
      <c r="L26" s="562">
        <v>33241</v>
      </c>
      <c r="M26" s="524">
        <v>63.5</v>
      </c>
      <c r="N26" s="546">
        <f t="shared" ref="N26:N31" si="8">(L26/I26-1)*100</f>
        <v>7.0977511437592566</v>
      </c>
      <c r="O26" s="562">
        <v>33472</v>
      </c>
      <c r="P26" s="1101">
        <f t="shared" si="0"/>
        <v>63.541963285684453</v>
      </c>
      <c r="Q26" s="546">
        <f t="shared" ref="Q26:Q31" si="9">(O26/L26-1)*100</f>
        <v>0.69492494208958089</v>
      </c>
      <c r="R26" s="562">
        <v>34778</v>
      </c>
      <c r="S26" s="1101">
        <v>64.900000000000006</v>
      </c>
      <c r="T26" s="546">
        <v>3.9</v>
      </c>
    </row>
    <row r="27" spans="1:20" ht="12.45">
      <c r="A27" s="114"/>
      <c r="B27" s="193" t="s">
        <v>594</v>
      </c>
      <c r="C27" s="194">
        <v>5203</v>
      </c>
      <c r="D27" s="189">
        <v>10.5</v>
      </c>
      <c r="E27" s="1707">
        <v>0.4</v>
      </c>
      <c r="F27" s="194">
        <v>5575</v>
      </c>
      <c r="G27" s="398">
        <v>11.3</v>
      </c>
      <c r="H27" s="399">
        <v>7.1</v>
      </c>
      <c r="I27" s="522">
        <v>5211</v>
      </c>
      <c r="J27" s="1829">
        <v>11.1</v>
      </c>
      <c r="K27" s="1831">
        <v>-6.5</v>
      </c>
      <c r="L27" s="522">
        <v>5807</v>
      </c>
      <c r="M27" s="1829">
        <v>11.1</v>
      </c>
      <c r="N27" s="396">
        <f t="shared" si="8"/>
        <v>11.437344079831124</v>
      </c>
      <c r="O27" s="522">
        <v>6389</v>
      </c>
      <c r="P27" s="1829">
        <f t="shared" si="0"/>
        <v>12.128632989729864</v>
      </c>
      <c r="Q27" s="396">
        <f t="shared" si="9"/>
        <v>10.022386774582404</v>
      </c>
      <c r="R27" s="522">
        <v>7201</v>
      </c>
      <c r="S27" s="1829">
        <v>13.4</v>
      </c>
      <c r="T27" s="396">
        <v>12.7</v>
      </c>
    </row>
    <row r="28" spans="1:20" ht="12.45">
      <c r="A28" s="192"/>
      <c r="B28" s="195" t="s">
        <v>595</v>
      </c>
      <c r="C28" s="240">
        <v>280</v>
      </c>
      <c r="D28" s="240">
        <v>0.6</v>
      </c>
      <c r="E28" s="134">
        <v>-2.8</v>
      </c>
      <c r="F28" s="240">
        <v>258</v>
      </c>
      <c r="G28" s="397">
        <v>0.5</v>
      </c>
      <c r="H28" s="409">
        <v>-7.9</v>
      </c>
      <c r="I28" s="517">
        <v>369</v>
      </c>
      <c r="J28" s="514">
        <v>0.8</v>
      </c>
      <c r="K28" s="515">
        <v>43</v>
      </c>
      <c r="L28" s="517">
        <v>433</v>
      </c>
      <c r="M28" s="514">
        <v>0.8</v>
      </c>
      <c r="N28" s="515">
        <f t="shared" si="8"/>
        <v>17.344173441734423</v>
      </c>
      <c r="O28" s="517">
        <v>598</v>
      </c>
      <c r="P28" s="514">
        <f t="shared" si="0"/>
        <v>1.1352203048768912</v>
      </c>
      <c r="Q28" s="515">
        <f t="shared" si="9"/>
        <v>38.106235565819865</v>
      </c>
      <c r="R28" s="517">
        <v>522</v>
      </c>
      <c r="S28" s="514">
        <v>1</v>
      </c>
      <c r="T28" s="515" t="s">
        <v>1766</v>
      </c>
    </row>
    <row r="29" spans="1:20" ht="12.45" thickBot="1">
      <c r="A29" s="196"/>
      <c r="B29" s="116" t="s">
        <v>596</v>
      </c>
      <c r="C29" s="197">
        <v>5484</v>
      </c>
      <c r="D29" s="170">
        <v>11.1</v>
      </c>
      <c r="E29" s="1707">
        <v>0.2</v>
      </c>
      <c r="F29" s="194">
        <v>5833</v>
      </c>
      <c r="G29" s="398">
        <v>11.8</v>
      </c>
      <c r="H29" s="399">
        <v>6.4</v>
      </c>
      <c r="I29" s="522">
        <v>5580</v>
      </c>
      <c r="J29" s="1829">
        <v>11.9</v>
      </c>
      <c r="K29" s="1831">
        <v>-4.3</v>
      </c>
      <c r="L29" s="522">
        <v>6240</v>
      </c>
      <c r="M29" s="1829">
        <v>11.9</v>
      </c>
      <c r="N29" s="396">
        <f t="shared" si="8"/>
        <v>11.827956989247301</v>
      </c>
      <c r="O29" s="522">
        <v>6987</v>
      </c>
      <c r="P29" s="1829">
        <f t="shared" si="0"/>
        <v>13.263853294606754</v>
      </c>
      <c r="Q29" s="396">
        <f t="shared" si="9"/>
        <v>11.971153846153836</v>
      </c>
      <c r="R29" s="522">
        <v>7722</v>
      </c>
      <c r="S29" s="1829">
        <v>14.4</v>
      </c>
      <c r="T29" s="396">
        <v>10.5</v>
      </c>
    </row>
    <row r="30" spans="1:20" ht="12.45" thickBot="1">
      <c r="A30" s="198" t="s">
        <v>260</v>
      </c>
      <c r="B30" s="199" t="s">
        <v>261</v>
      </c>
      <c r="C30" s="202">
        <v>356</v>
      </c>
      <c r="D30" s="203">
        <v>0.7</v>
      </c>
      <c r="E30" s="204">
        <v>18.7</v>
      </c>
      <c r="F30" s="474">
        <v>336</v>
      </c>
      <c r="G30" s="203">
        <v>0.7</v>
      </c>
      <c r="H30" s="204">
        <v>-5.6</v>
      </c>
      <c r="I30" s="523">
        <v>316</v>
      </c>
      <c r="J30" s="524">
        <v>0.7</v>
      </c>
      <c r="K30" s="566">
        <v>-6</v>
      </c>
      <c r="L30" s="523">
        <v>331</v>
      </c>
      <c r="M30" s="524">
        <v>0.6</v>
      </c>
      <c r="N30" s="546">
        <f t="shared" si="8"/>
        <v>4.7468354430379778</v>
      </c>
      <c r="O30" s="523">
        <v>224</v>
      </c>
      <c r="P30" s="1101">
        <f t="shared" si="0"/>
        <v>0.42523302390037399</v>
      </c>
      <c r="Q30" s="546">
        <f t="shared" si="9"/>
        <v>-32.326283987915403</v>
      </c>
      <c r="R30" s="523">
        <v>187</v>
      </c>
      <c r="S30" s="1101">
        <v>0.3</v>
      </c>
      <c r="T30" s="546">
        <v>-16.5</v>
      </c>
    </row>
    <row r="31" spans="1:20" ht="23.6">
      <c r="A31" s="184" t="s">
        <v>262</v>
      </c>
      <c r="B31" s="179" t="s">
        <v>604</v>
      </c>
      <c r="C31" s="205">
        <v>356</v>
      </c>
      <c r="D31" s="189">
        <v>0.7</v>
      </c>
      <c r="E31" s="1707">
        <v>18.7</v>
      </c>
      <c r="F31" s="205">
        <v>336</v>
      </c>
      <c r="G31" s="398">
        <f t="shared" si="1"/>
        <v>0.67845892900411919</v>
      </c>
      <c r="H31" s="399">
        <f t="shared" ref="H31" si="10">(F31/C31-1)*100</f>
        <v>-5.6179775280898898</v>
      </c>
      <c r="I31" s="526">
        <v>316</v>
      </c>
      <c r="J31" s="1829">
        <v>0.7</v>
      </c>
      <c r="K31" s="1831">
        <f t="shared" ref="K31" si="11">(I31/F31-1)*100</f>
        <v>-5.9523809523809534</v>
      </c>
      <c r="L31" s="526">
        <v>331</v>
      </c>
      <c r="M31" s="1829">
        <v>0.6</v>
      </c>
      <c r="N31" s="396">
        <f t="shared" si="8"/>
        <v>4.7468354430379778</v>
      </c>
      <c r="O31" s="526">
        <v>224</v>
      </c>
      <c r="P31" s="1829">
        <f t="shared" si="0"/>
        <v>0.42523302390037399</v>
      </c>
      <c r="Q31" s="396">
        <f t="shared" si="9"/>
        <v>-32.326283987915403</v>
      </c>
      <c r="R31" s="526">
        <v>187</v>
      </c>
      <c r="S31" s="1829">
        <v>0.3</v>
      </c>
      <c r="T31" s="396">
        <v>-16.5</v>
      </c>
    </row>
    <row r="32" spans="1:20" ht="23.6">
      <c r="A32" s="187" t="s">
        <v>263</v>
      </c>
      <c r="B32" s="178" t="s">
        <v>605</v>
      </c>
      <c r="C32" s="240" t="s">
        <v>5</v>
      </c>
      <c r="D32" s="406" t="s">
        <v>5</v>
      </c>
      <c r="E32" s="407" t="s">
        <v>5</v>
      </c>
      <c r="F32" s="240" t="s">
        <v>5</v>
      </c>
      <c r="G32" s="406" t="s">
        <v>5</v>
      </c>
      <c r="H32" s="407" t="s">
        <v>5</v>
      </c>
      <c r="I32" s="517" t="s">
        <v>5</v>
      </c>
      <c r="J32" s="518" t="s">
        <v>5</v>
      </c>
      <c r="K32" s="519" t="s">
        <v>5</v>
      </c>
      <c r="L32" s="517" t="s">
        <v>5</v>
      </c>
      <c r="M32" s="518" t="s">
        <v>5</v>
      </c>
      <c r="N32" s="519" t="s">
        <v>5</v>
      </c>
      <c r="O32" s="517" t="s">
        <v>5</v>
      </c>
      <c r="P32" s="514" t="s">
        <v>5</v>
      </c>
      <c r="Q32" s="519" t="s">
        <v>5</v>
      </c>
      <c r="R32" s="517" t="s">
        <v>5</v>
      </c>
      <c r="S32" s="514" t="s">
        <v>5</v>
      </c>
      <c r="T32" s="519" t="s">
        <v>5</v>
      </c>
    </row>
    <row r="33" spans="1:20" ht="23.6">
      <c r="A33" s="184" t="s">
        <v>421</v>
      </c>
      <c r="B33" s="179" t="s">
        <v>606</v>
      </c>
      <c r="C33" s="189" t="s">
        <v>5</v>
      </c>
      <c r="D33" s="398" t="s">
        <v>5</v>
      </c>
      <c r="E33" s="399" t="s">
        <v>5</v>
      </c>
      <c r="F33" s="189" t="s">
        <v>5</v>
      </c>
      <c r="G33" s="398" t="s">
        <v>5</v>
      </c>
      <c r="H33" s="1828" t="s">
        <v>5</v>
      </c>
      <c r="I33" s="516" t="s">
        <v>5</v>
      </c>
      <c r="J33" s="1829" t="s">
        <v>5</v>
      </c>
      <c r="K33" s="1830" t="s">
        <v>5</v>
      </c>
      <c r="L33" s="516" t="s">
        <v>5</v>
      </c>
      <c r="M33" s="1829" t="s">
        <v>5</v>
      </c>
      <c r="N33" s="1830" t="s">
        <v>5</v>
      </c>
      <c r="O33" s="516" t="s">
        <v>5</v>
      </c>
      <c r="P33" s="1829" t="s">
        <v>5</v>
      </c>
      <c r="Q33" s="1830" t="s">
        <v>5</v>
      </c>
      <c r="R33" s="516" t="s">
        <v>5</v>
      </c>
      <c r="S33" s="1829" t="s">
        <v>5</v>
      </c>
      <c r="T33" s="1830" t="s">
        <v>5</v>
      </c>
    </row>
    <row r="34" spans="1:20" ht="23.6">
      <c r="A34" s="187" t="s">
        <v>422</v>
      </c>
      <c r="B34" s="178" t="s">
        <v>607</v>
      </c>
      <c r="C34" s="240" t="s">
        <v>5</v>
      </c>
      <c r="D34" s="406" t="s">
        <v>5</v>
      </c>
      <c r="E34" s="407" t="s">
        <v>5</v>
      </c>
      <c r="F34" s="240" t="s">
        <v>5</v>
      </c>
      <c r="G34" s="406" t="s">
        <v>5</v>
      </c>
      <c r="H34" s="407" t="s">
        <v>5</v>
      </c>
      <c r="I34" s="517" t="s">
        <v>5</v>
      </c>
      <c r="J34" s="518" t="s">
        <v>5</v>
      </c>
      <c r="K34" s="519" t="s">
        <v>5</v>
      </c>
      <c r="L34" s="517" t="s">
        <v>5</v>
      </c>
      <c r="M34" s="518" t="s">
        <v>5</v>
      </c>
      <c r="N34" s="519" t="s">
        <v>5</v>
      </c>
      <c r="O34" s="517" t="s">
        <v>5</v>
      </c>
      <c r="P34" s="514" t="s">
        <v>5</v>
      </c>
      <c r="Q34" s="519" t="s">
        <v>5</v>
      </c>
      <c r="R34" s="517" t="s">
        <v>5</v>
      </c>
      <c r="S34" s="514" t="s">
        <v>5</v>
      </c>
      <c r="T34" s="519" t="s">
        <v>5</v>
      </c>
    </row>
    <row r="35" spans="1:20" ht="23.6">
      <c r="A35" s="184" t="s">
        <v>423</v>
      </c>
      <c r="B35" s="179" t="s">
        <v>608</v>
      </c>
      <c r="C35" s="189" t="s">
        <v>5</v>
      </c>
      <c r="D35" s="398" t="s">
        <v>5</v>
      </c>
      <c r="E35" s="399" t="s">
        <v>5</v>
      </c>
      <c r="F35" s="189" t="s">
        <v>5</v>
      </c>
      <c r="G35" s="398" t="s">
        <v>5</v>
      </c>
      <c r="H35" s="1828" t="s">
        <v>5</v>
      </c>
      <c r="I35" s="516" t="s">
        <v>5</v>
      </c>
      <c r="J35" s="1829" t="s">
        <v>5</v>
      </c>
      <c r="K35" s="1830" t="s">
        <v>5</v>
      </c>
      <c r="L35" s="516" t="s">
        <v>5</v>
      </c>
      <c r="M35" s="1829" t="s">
        <v>5</v>
      </c>
      <c r="N35" s="1830" t="s">
        <v>5</v>
      </c>
      <c r="O35" s="516" t="s">
        <v>5</v>
      </c>
      <c r="P35" s="1829" t="s">
        <v>5</v>
      </c>
      <c r="Q35" s="1830" t="s">
        <v>5</v>
      </c>
      <c r="R35" s="516" t="s">
        <v>5</v>
      </c>
      <c r="S35" s="1829" t="s">
        <v>5</v>
      </c>
      <c r="T35" s="1830" t="s">
        <v>5</v>
      </c>
    </row>
    <row r="36" spans="1:20" ht="24.25" thickBot="1">
      <c r="A36" s="198" t="s">
        <v>424</v>
      </c>
      <c r="B36" s="206" t="s">
        <v>264</v>
      </c>
      <c r="C36" s="263" t="s">
        <v>5</v>
      </c>
      <c r="D36" s="408" t="s">
        <v>5</v>
      </c>
      <c r="E36" s="410" t="s">
        <v>5</v>
      </c>
      <c r="F36" s="263" t="s">
        <v>5</v>
      </c>
      <c r="G36" s="397" t="s">
        <v>5</v>
      </c>
      <c r="H36" s="409" t="s">
        <v>5</v>
      </c>
      <c r="I36" s="527" t="s">
        <v>5</v>
      </c>
      <c r="J36" s="514" t="s">
        <v>5</v>
      </c>
      <c r="K36" s="515" t="s">
        <v>5</v>
      </c>
      <c r="L36" s="527" t="s">
        <v>5</v>
      </c>
      <c r="M36" s="1099" t="s">
        <v>5</v>
      </c>
      <c r="N36" s="1110" t="s">
        <v>5</v>
      </c>
      <c r="O36" s="527" t="s">
        <v>5</v>
      </c>
      <c r="P36" s="1366" t="s">
        <v>5</v>
      </c>
      <c r="Q36" s="1110" t="s">
        <v>5</v>
      </c>
      <c r="R36" s="527" t="s">
        <v>5</v>
      </c>
      <c r="S36" s="1366" t="s">
        <v>5</v>
      </c>
      <c r="T36" s="1110" t="s">
        <v>5</v>
      </c>
    </row>
    <row r="37" spans="1:20">
      <c r="A37" s="184" t="s">
        <v>265</v>
      </c>
      <c r="B37" s="126" t="s">
        <v>266</v>
      </c>
      <c r="C37" s="209"/>
      <c r="D37" s="207"/>
      <c r="E37" s="208"/>
      <c r="F37" s="209"/>
      <c r="G37" s="207"/>
      <c r="H37" s="208"/>
      <c r="I37" s="528"/>
      <c r="J37" s="529"/>
      <c r="K37" s="530"/>
      <c r="O37" s="162" t="s">
        <v>1193</v>
      </c>
      <c r="P37" s="162" t="s">
        <v>65</v>
      </c>
      <c r="R37" s="162" t="s">
        <v>1193</v>
      </c>
      <c r="S37" s="162" t="s">
        <v>65</v>
      </c>
    </row>
    <row r="38" spans="1:20">
      <c r="A38" s="187" t="s">
        <v>267</v>
      </c>
      <c r="B38" s="178" t="s">
        <v>268</v>
      </c>
      <c r="C38" s="188">
        <v>1061</v>
      </c>
      <c r="D38" s="173">
        <v>2.1</v>
      </c>
      <c r="E38" s="134">
        <v>-33.9</v>
      </c>
      <c r="F38" s="188">
        <v>1169</v>
      </c>
      <c r="G38" s="397">
        <v>2.4</v>
      </c>
      <c r="H38" s="409">
        <v>10.199999999999999</v>
      </c>
      <c r="I38" s="513">
        <v>1573</v>
      </c>
      <c r="J38" s="514">
        <v>3.4</v>
      </c>
      <c r="K38" s="515">
        <v>34.6</v>
      </c>
      <c r="L38" s="513">
        <v>1436</v>
      </c>
      <c r="M38" s="514">
        <v>2.7</v>
      </c>
      <c r="N38" s="515">
        <f>(L38/I38-1)*100</f>
        <v>-8.7094723458359784</v>
      </c>
      <c r="O38" s="513">
        <v>2000</v>
      </c>
      <c r="P38" s="514">
        <f>O38*100/$O$7</f>
        <v>3.7967234276819104</v>
      </c>
      <c r="Q38" s="515">
        <f>(O38/L38-1)*100</f>
        <v>39.275766016713099</v>
      </c>
      <c r="R38" s="513">
        <v>1856</v>
      </c>
      <c r="S38" s="514">
        <v>3.5</v>
      </c>
      <c r="T38" s="515">
        <v>-7.2</v>
      </c>
    </row>
    <row r="39" spans="1:20" ht="23.6">
      <c r="A39" s="184" t="s">
        <v>269</v>
      </c>
      <c r="B39" s="179" t="s">
        <v>609</v>
      </c>
      <c r="C39" s="194">
        <v>1431</v>
      </c>
      <c r="D39" s="170">
        <v>2.9</v>
      </c>
      <c r="E39" s="1707">
        <v>23.1</v>
      </c>
      <c r="F39" s="194">
        <v>1510</v>
      </c>
      <c r="G39" s="398">
        <v>3</v>
      </c>
      <c r="H39" s="399">
        <v>5.5</v>
      </c>
      <c r="I39" s="522">
        <v>1368</v>
      </c>
      <c r="J39" s="1829">
        <v>2.9</v>
      </c>
      <c r="K39" s="1831">
        <v>-9.4</v>
      </c>
      <c r="L39" s="522">
        <v>1337</v>
      </c>
      <c r="M39" s="1829">
        <v>2.6</v>
      </c>
      <c r="N39" s="396">
        <f>(L39/I39-1)*100</f>
        <v>-2.266081871345027</v>
      </c>
      <c r="O39" s="522">
        <v>1289</v>
      </c>
      <c r="P39" s="1829">
        <f>O39*100/$O$7</f>
        <v>2.4469882491409911</v>
      </c>
      <c r="Q39" s="396">
        <f>(O39/L39-1)*100</f>
        <v>-3.590127150336575</v>
      </c>
      <c r="R39" s="522">
        <v>1526</v>
      </c>
      <c r="S39" s="1829">
        <v>2.8</v>
      </c>
      <c r="T39" s="396">
        <v>18.399999999999999</v>
      </c>
    </row>
    <row r="40" spans="1:20">
      <c r="A40" s="187" t="s">
        <v>270</v>
      </c>
      <c r="B40" s="178" t="s">
        <v>254</v>
      </c>
      <c r="C40" s="188">
        <v>892</v>
      </c>
      <c r="D40" s="173">
        <v>1.8</v>
      </c>
      <c r="E40" s="134">
        <v>-24.8</v>
      </c>
      <c r="F40" s="188">
        <v>785</v>
      </c>
      <c r="G40" s="397">
        <v>1.6</v>
      </c>
      <c r="H40" s="409">
        <v>-12</v>
      </c>
      <c r="I40" s="513">
        <v>527</v>
      </c>
      <c r="J40" s="514">
        <v>1.1000000000000001</v>
      </c>
      <c r="K40" s="515">
        <v>-32.9</v>
      </c>
      <c r="L40" s="513">
        <v>429</v>
      </c>
      <c r="M40" s="514">
        <v>0.8</v>
      </c>
      <c r="N40" s="515">
        <f>(L40/I40-1)*100</f>
        <v>-18.595825426944966</v>
      </c>
      <c r="O40" s="513">
        <v>651</v>
      </c>
      <c r="P40" s="514">
        <f>O40*100/$O$7</f>
        <v>1.2358334757104619</v>
      </c>
      <c r="Q40" s="515">
        <f>(O40/L40-1)*100</f>
        <v>51.748251748251747</v>
      </c>
      <c r="R40" s="513">
        <v>522</v>
      </c>
      <c r="S40" s="514">
        <v>1</v>
      </c>
      <c r="T40" s="515">
        <v>-19.8</v>
      </c>
    </row>
    <row r="41" spans="1:20">
      <c r="A41" s="184" t="s">
        <v>271</v>
      </c>
      <c r="B41" s="179" t="s">
        <v>610</v>
      </c>
      <c r="C41" s="189">
        <v>4</v>
      </c>
      <c r="D41" s="405">
        <v>0</v>
      </c>
      <c r="E41" s="1707">
        <v>-33.299999999999997</v>
      </c>
      <c r="F41" s="189" t="s">
        <v>5</v>
      </c>
      <c r="G41" s="398" t="s">
        <v>5</v>
      </c>
      <c r="H41" s="399">
        <v>-100</v>
      </c>
      <c r="I41" s="516" t="s">
        <v>5</v>
      </c>
      <c r="J41" s="1829" t="s">
        <v>5</v>
      </c>
      <c r="K41" s="1831" t="s">
        <v>5</v>
      </c>
      <c r="L41" s="516" t="s">
        <v>5</v>
      </c>
      <c r="M41" s="1829" t="s">
        <v>5</v>
      </c>
      <c r="N41" s="1831" t="s">
        <v>5</v>
      </c>
      <c r="O41" s="516" t="s">
        <v>5</v>
      </c>
      <c r="P41" s="1829" t="s">
        <v>5</v>
      </c>
      <c r="Q41" s="1831" t="s">
        <v>5</v>
      </c>
      <c r="R41" s="516" t="s">
        <v>5</v>
      </c>
      <c r="S41" s="1829" t="s">
        <v>5</v>
      </c>
      <c r="T41" s="1831" t="s">
        <v>5</v>
      </c>
    </row>
    <row r="42" spans="1:20" ht="12.45" thickBot="1">
      <c r="A42" s="198"/>
      <c r="B42" s="131" t="s">
        <v>272</v>
      </c>
      <c r="C42" s="210">
        <v>3387</v>
      </c>
      <c r="D42" s="200">
        <v>6.8</v>
      </c>
      <c r="E42" s="201">
        <v>-14.5</v>
      </c>
      <c r="F42" s="210">
        <v>3464</v>
      </c>
      <c r="G42" s="412">
        <v>7</v>
      </c>
      <c r="H42" s="475">
        <v>2.2999999999999998</v>
      </c>
      <c r="I42" s="531">
        <v>3468</v>
      </c>
      <c r="J42" s="532">
        <v>7.4</v>
      </c>
      <c r="K42" s="533">
        <v>0.1</v>
      </c>
      <c r="L42" s="531">
        <v>3203</v>
      </c>
      <c r="M42" s="532">
        <v>6.1</v>
      </c>
      <c r="N42" s="515">
        <f>(L42/I42-1)*100</f>
        <v>-7.6412918108419881</v>
      </c>
      <c r="O42" s="531">
        <v>3939</v>
      </c>
      <c r="P42" s="521">
        <f>O42*100/$O$7</f>
        <v>7.4776467908195228</v>
      </c>
      <c r="Q42" s="515">
        <f>(O42/L42-1)*100</f>
        <v>22.978457695910095</v>
      </c>
      <c r="R42" s="531">
        <v>3904</v>
      </c>
      <c r="S42" s="521">
        <v>7.3</v>
      </c>
      <c r="T42" s="515">
        <v>-0.9</v>
      </c>
    </row>
    <row r="43" spans="1:20" ht="12.45">
      <c r="A43" s="184" t="s">
        <v>273</v>
      </c>
      <c r="B43" s="126" t="s">
        <v>274</v>
      </c>
      <c r="C43" s="264"/>
      <c r="D43" s="189"/>
      <c r="E43" s="1707"/>
      <c r="F43" s="264"/>
      <c r="G43" s="189"/>
      <c r="H43" s="1707"/>
      <c r="I43" s="534"/>
      <c r="J43" s="564"/>
      <c r="K43" s="1100"/>
      <c r="L43" s="534" t="s">
        <v>65</v>
      </c>
      <c r="M43" s="564" t="s">
        <v>65</v>
      </c>
      <c r="N43" s="1109"/>
      <c r="O43" s="534" t="s">
        <v>1193</v>
      </c>
      <c r="P43" s="564" t="s">
        <v>65</v>
      </c>
      <c r="Q43" s="1109"/>
      <c r="R43" s="534" t="s">
        <v>1193</v>
      </c>
      <c r="S43" s="564" t="s">
        <v>65</v>
      </c>
      <c r="T43" s="1109"/>
    </row>
    <row r="44" spans="1:20" ht="23.6">
      <c r="A44" s="187" t="s">
        <v>275</v>
      </c>
      <c r="B44" s="178" t="s">
        <v>425</v>
      </c>
      <c r="C44" s="188">
        <v>4251</v>
      </c>
      <c r="D44" s="173">
        <v>8.6</v>
      </c>
      <c r="E44" s="134">
        <v>-14.4</v>
      </c>
      <c r="F44" s="188">
        <v>4154</v>
      </c>
      <c r="G44" s="397">
        <v>8.4</v>
      </c>
      <c r="H44" s="409">
        <v>-2.2999999999999998</v>
      </c>
      <c r="I44" s="513">
        <v>4369</v>
      </c>
      <c r="J44" s="514">
        <v>9.3000000000000007</v>
      </c>
      <c r="K44" s="515">
        <v>5.2</v>
      </c>
      <c r="L44" s="513">
        <v>4376</v>
      </c>
      <c r="M44" s="514">
        <v>8.4</v>
      </c>
      <c r="N44" s="515">
        <f>(L44/I44-1)*100</f>
        <v>0.16021972991531186</v>
      </c>
      <c r="O44" s="513">
        <v>4331</v>
      </c>
      <c r="P44" s="514">
        <f>O44*100/$O$7</f>
        <v>8.2218045826451771</v>
      </c>
      <c r="Q44" s="515">
        <f>(O44/L44-1)*100</f>
        <v>-1.0283363802559453</v>
      </c>
      <c r="R44" s="513">
        <v>4201</v>
      </c>
      <c r="S44" s="514">
        <v>7.8</v>
      </c>
      <c r="T44" s="515">
        <v>-0.3</v>
      </c>
    </row>
    <row r="45" spans="1:20">
      <c r="A45" s="184" t="s">
        <v>276</v>
      </c>
      <c r="B45" s="179" t="s">
        <v>277</v>
      </c>
      <c r="C45" s="189" t="s">
        <v>5</v>
      </c>
      <c r="D45" s="405" t="s">
        <v>5</v>
      </c>
      <c r="E45" s="411" t="s">
        <v>5</v>
      </c>
      <c r="F45" s="189" t="s">
        <v>5</v>
      </c>
      <c r="G45" s="398" t="s">
        <v>5</v>
      </c>
      <c r="H45" s="399" t="s">
        <v>5</v>
      </c>
      <c r="I45" s="516" t="s">
        <v>5</v>
      </c>
      <c r="J45" s="1367" t="s">
        <v>5</v>
      </c>
      <c r="K45" s="1831" t="s">
        <v>5</v>
      </c>
      <c r="L45" s="516" t="s">
        <v>5</v>
      </c>
      <c r="M45" s="1367" t="s">
        <v>5</v>
      </c>
      <c r="N45" s="1831" t="s">
        <v>5</v>
      </c>
      <c r="O45" s="516">
        <v>0</v>
      </c>
      <c r="P45" s="1829">
        <f>O45*100/$O$7</f>
        <v>0</v>
      </c>
      <c r="Q45" s="1831" t="s">
        <v>5</v>
      </c>
      <c r="R45" s="516">
        <v>0</v>
      </c>
      <c r="S45" s="1829">
        <v>0</v>
      </c>
      <c r="T45" s="1831" t="s">
        <v>5</v>
      </c>
    </row>
    <row r="46" spans="1:20">
      <c r="A46" s="187" t="s">
        <v>278</v>
      </c>
      <c r="B46" s="178" t="s">
        <v>279</v>
      </c>
      <c r="C46" s="188">
        <v>1335</v>
      </c>
      <c r="D46" s="173">
        <v>2.7</v>
      </c>
      <c r="E46" s="134">
        <v>2.5</v>
      </c>
      <c r="F46" s="188">
        <v>1125</v>
      </c>
      <c r="G46" s="397">
        <v>2.2999999999999998</v>
      </c>
      <c r="H46" s="409">
        <v>-15.7</v>
      </c>
      <c r="I46" s="513">
        <v>1215</v>
      </c>
      <c r="J46" s="514">
        <v>2.6</v>
      </c>
      <c r="K46" s="515">
        <v>8</v>
      </c>
      <c r="L46" s="513">
        <v>1322</v>
      </c>
      <c r="M46" s="514">
        <v>2.5</v>
      </c>
      <c r="N46" s="515">
        <f>(L46/I46-1)*100</f>
        <v>8.8065843621399242</v>
      </c>
      <c r="O46" s="513">
        <v>1418</v>
      </c>
      <c r="P46" s="514">
        <f>O46*100/$O$7</f>
        <v>2.6918769102264744</v>
      </c>
      <c r="Q46" s="515">
        <f>(O46/L46-1)*100</f>
        <v>7.2617246596066609</v>
      </c>
      <c r="R46" s="513">
        <v>1296</v>
      </c>
      <c r="S46" s="514">
        <v>2.4</v>
      </c>
      <c r="T46" s="515">
        <v>-8.6</v>
      </c>
    </row>
    <row r="47" spans="1:20">
      <c r="A47" s="184" t="s">
        <v>280</v>
      </c>
      <c r="B47" s="179" t="s">
        <v>597</v>
      </c>
      <c r="C47" s="194">
        <v>1529</v>
      </c>
      <c r="D47" s="170">
        <v>3.1</v>
      </c>
      <c r="E47" s="1707">
        <v>16.399999999999999</v>
      </c>
      <c r="F47" s="194">
        <v>1587</v>
      </c>
      <c r="G47" s="398">
        <v>3.2</v>
      </c>
      <c r="H47" s="399">
        <v>3.8</v>
      </c>
      <c r="I47" s="522">
        <v>1601</v>
      </c>
      <c r="J47" s="1829">
        <v>3.4</v>
      </c>
      <c r="K47" s="1831">
        <v>0.9</v>
      </c>
      <c r="L47" s="522">
        <v>1411</v>
      </c>
      <c r="M47" s="1829">
        <v>2.7</v>
      </c>
      <c r="N47" s="396">
        <f>(L47/I47-1)*100</f>
        <v>-11.867582760774519</v>
      </c>
      <c r="O47" s="522">
        <v>1717</v>
      </c>
      <c r="P47" s="1829">
        <f>O47*100/$O$7</f>
        <v>3.2594870626649204</v>
      </c>
      <c r="Q47" s="396">
        <f>(O47/L47-1)*100</f>
        <v>21.68674698795181</v>
      </c>
      <c r="R47" s="522">
        <v>1632</v>
      </c>
      <c r="S47" s="1829">
        <v>3</v>
      </c>
      <c r="T47" s="396">
        <v>-5</v>
      </c>
    </row>
    <row r="48" spans="1:20" ht="12.45" thickBot="1">
      <c r="A48" s="198"/>
      <c r="B48" s="131" t="s">
        <v>281</v>
      </c>
      <c r="C48" s="210">
        <v>7115</v>
      </c>
      <c r="D48" s="200">
        <v>14.4</v>
      </c>
      <c r="E48" s="201">
        <v>-6.2</v>
      </c>
      <c r="F48" s="210">
        <v>6866</v>
      </c>
      <c r="G48" s="412">
        <v>13.9</v>
      </c>
      <c r="H48" s="475">
        <v>-3.5</v>
      </c>
      <c r="I48" s="531">
        <v>7184</v>
      </c>
      <c r="J48" s="565">
        <v>15.4</v>
      </c>
      <c r="K48" s="563">
        <v>4.5999999999999996</v>
      </c>
      <c r="L48" s="531">
        <v>7110</v>
      </c>
      <c r="M48" s="565">
        <v>13.6</v>
      </c>
      <c r="N48" s="563">
        <f>(L48/I48-1)*100</f>
        <v>-1.0300668151447701</v>
      </c>
      <c r="O48" s="531">
        <v>7466</v>
      </c>
      <c r="P48" s="565">
        <f>O48*100/$O$7</f>
        <v>14.173168555536572</v>
      </c>
      <c r="Q48" s="563">
        <f>(O48/L48-1)*100</f>
        <v>5.0070323488045076</v>
      </c>
      <c r="R48" s="531">
        <v>7130</v>
      </c>
      <c r="S48" s="565">
        <v>13.3</v>
      </c>
      <c r="T48" s="563">
        <v>-4.5</v>
      </c>
    </row>
    <row r="49" spans="1:20" ht="12.45">
      <c r="A49" s="184" t="s">
        <v>282</v>
      </c>
      <c r="B49" s="126" t="s">
        <v>283</v>
      </c>
      <c r="C49" s="264"/>
      <c r="D49" s="189"/>
      <c r="E49" s="1707"/>
      <c r="F49" s="264"/>
      <c r="G49" s="189"/>
      <c r="H49" s="1707"/>
      <c r="I49" s="534"/>
      <c r="J49" s="516"/>
      <c r="K49" s="1706"/>
      <c r="O49" s="162" t="s">
        <v>1193</v>
      </c>
      <c r="P49" s="162" t="s">
        <v>65</v>
      </c>
      <c r="R49" s="162" t="s">
        <v>1193</v>
      </c>
      <c r="S49" s="162" t="s">
        <v>65</v>
      </c>
    </row>
    <row r="50" spans="1:20" ht="23.6">
      <c r="A50" s="187" t="s">
        <v>284</v>
      </c>
      <c r="B50" s="178" t="s">
        <v>611</v>
      </c>
      <c r="C50" s="240">
        <v>5</v>
      </c>
      <c r="D50" s="406">
        <v>0</v>
      </c>
      <c r="E50" s="409">
        <v>0</v>
      </c>
      <c r="F50" s="240" t="s">
        <v>5</v>
      </c>
      <c r="G50" s="397" t="s">
        <v>5</v>
      </c>
      <c r="H50" s="397">
        <v>-100</v>
      </c>
      <c r="I50" s="517" t="s">
        <v>5</v>
      </c>
      <c r="J50" s="514" t="s">
        <v>5</v>
      </c>
      <c r="K50" s="515" t="s">
        <v>5</v>
      </c>
      <c r="L50" s="513">
        <v>11</v>
      </c>
      <c r="M50" s="514">
        <v>0</v>
      </c>
      <c r="N50" s="515" t="s">
        <v>5</v>
      </c>
      <c r="O50" s="513">
        <v>11</v>
      </c>
      <c r="P50" s="514">
        <f t="shared" ref="P50:P55" si="12">O50*100/$O$7</f>
        <v>2.0881978852250509E-2</v>
      </c>
      <c r="Q50" s="515" t="s">
        <v>5</v>
      </c>
      <c r="R50" s="513">
        <v>0</v>
      </c>
      <c r="S50" s="514">
        <v>0</v>
      </c>
      <c r="T50" s="515">
        <v>-100</v>
      </c>
    </row>
    <row r="51" spans="1:20" ht="23.6">
      <c r="A51" s="184" t="s">
        <v>285</v>
      </c>
      <c r="B51" s="179" t="s">
        <v>612</v>
      </c>
      <c r="C51" s="189">
        <v>67</v>
      </c>
      <c r="D51" s="170">
        <v>0.1</v>
      </c>
      <c r="E51" s="1707">
        <v>6.3</v>
      </c>
      <c r="F51" s="189">
        <v>59</v>
      </c>
      <c r="G51" s="398">
        <v>0.1</v>
      </c>
      <c r="H51" s="399">
        <v>-11.9</v>
      </c>
      <c r="I51" s="516">
        <v>91</v>
      </c>
      <c r="J51" s="1829">
        <v>0.2</v>
      </c>
      <c r="K51" s="1831">
        <v>54.2</v>
      </c>
      <c r="L51" s="516">
        <v>13</v>
      </c>
      <c r="M51" s="1829">
        <v>0</v>
      </c>
      <c r="N51" s="396">
        <f>(L51/I51-1)*100</f>
        <v>-85.714285714285722</v>
      </c>
      <c r="O51" s="516">
        <v>18</v>
      </c>
      <c r="P51" s="1829">
        <f t="shared" si="12"/>
        <v>3.4170510849137192E-2</v>
      </c>
      <c r="Q51" s="396">
        <f>(O51/L51-1)*100</f>
        <v>38.46153846153846</v>
      </c>
      <c r="R51" s="516">
        <v>1</v>
      </c>
      <c r="S51" s="1829">
        <v>0</v>
      </c>
      <c r="T51" s="396">
        <v>-94.4</v>
      </c>
    </row>
    <row r="52" spans="1:20" ht="23.6">
      <c r="A52" s="187" t="s">
        <v>286</v>
      </c>
      <c r="B52" s="178" t="s">
        <v>426</v>
      </c>
      <c r="C52" s="240">
        <v>745</v>
      </c>
      <c r="D52" s="173">
        <v>1.5</v>
      </c>
      <c r="E52" s="134">
        <v>18.3</v>
      </c>
      <c r="F52" s="240">
        <v>881</v>
      </c>
      <c r="G52" s="397">
        <v>1.8</v>
      </c>
      <c r="H52" s="409">
        <v>18.3</v>
      </c>
      <c r="I52" s="513">
        <v>1413</v>
      </c>
      <c r="J52" s="514">
        <v>3</v>
      </c>
      <c r="K52" s="515">
        <v>60.4</v>
      </c>
      <c r="L52" s="513">
        <v>1679</v>
      </c>
      <c r="M52" s="514">
        <v>3.2</v>
      </c>
      <c r="N52" s="515">
        <f>(L52/I52-1)*100</f>
        <v>18.825194621372976</v>
      </c>
      <c r="O52" s="513">
        <v>1482</v>
      </c>
      <c r="P52" s="514">
        <f t="shared" si="12"/>
        <v>2.8133720599122958</v>
      </c>
      <c r="Q52" s="515">
        <f>(O52/L52-1)*100</f>
        <v>-11.73317450863609</v>
      </c>
      <c r="R52" s="513">
        <v>992</v>
      </c>
      <c r="S52" s="514">
        <v>1.9</v>
      </c>
      <c r="T52" s="515" t="s">
        <v>1767</v>
      </c>
    </row>
    <row r="53" spans="1:20" ht="23.6">
      <c r="A53" s="184" t="s">
        <v>287</v>
      </c>
      <c r="B53" s="179" t="s">
        <v>613</v>
      </c>
      <c r="C53" s="189">
        <v>237</v>
      </c>
      <c r="D53" s="170">
        <v>0.5</v>
      </c>
      <c r="E53" s="1707">
        <v>-26.9</v>
      </c>
      <c r="F53" s="189">
        <v>184</v>
      </c>
      <c r="G53" s="398">
        <v>0.4</v>
      </c>
      <c r="H53" s="399">
        <v>-22.4</v>
      </c>
      <c r="I53" s="516">
        <v>144</v>
      </c>
      <c r="J53" s="1829">
        <v>0.3</v>
      </c>
      <c r="K53" s="1831">
        <v>-21.7</v>
      </c>
      <c r="L53" s="516">
        <v>131</v>
      </c>
      <c r="M53" s="1829">
        <v>0.3</v>
      </c>
      <c r="N53" s="396">
        <f>(L53/I53-1)*100</f>
        <v>-9.0277777777777786</v>
      </c>
      <c r="O53" s="516">
        <v>120</v>
      </c>
      <c r="P53" s="1829">
        <f t="shared" si="12"/>
        <v>0.22780340566091464</v>
      </c>
      <c r="Q53" s="396">
        <f>(O53/L53-1)*100</f>
        <v>-8.3969465648855</v>
      </c>
      <c r="R53" s="516">
        <v>65</v>
      </c>
      <c r="S53" s="1829">
        <v>0.1</v>
      </c>
      <c r="T53" s="396">
        <v>-45.8</v>
      </c>
    </row>
    <row r="54" spans="1:20" ht="13.1" thickBot="1">
      <c r="A54" s="192"/>
      <c r="B54" s="115" t="s">
        <v>288</v>
      </c>
      <c r="C54" s="210">
        <v>1054</v>
      </c>
      <c r="D54" s="200">
        <v>2.1</v>
      </c>
      <c r="E54" s="201">
        <v>3.2</v>
      </c>
      <c r="F54" s="210">
        <v>1125</v>
      </c>
      <c r="G54" s="412">
        <v>2.2999999999999998</v>
      </c>
      <c r="H54" s="475">
        <v>6.7</v>
      </c>
      <c r="I54" s="531">
        <v>1648</v>
      </c>
      <c r="J54" s="532">
        <v>3.5</v>
      </c>
      <c r="K54" s="533">
        <v>46.5</v>
      </c>
      <c r="L54" s="531">
        <v>1834</v>
      </c>
      <c r="M54" s="532">
        <v>3.5</v>
      </c>
      <c r="N54" s="563">
        <f>(L54/I54-1)*100</f>
        <v>11.28640776699028</v>
      </c>
      <c r="O54" s="531">
        <v>1631</v>
      </c>
      <c r="P54" s="565">
        <f t="shared" si="12"/>
        <v>3.0962279552745979</v>
      </c>
      <c r="Q54" s="563">
        <f>(O54/L54-1)*100</f>
        <v>-11.068702290076338</v>
      </c>
      <c r="R54" s="531">
        <v>1057</v>
      </c>
      <c r="S54" s="565">
        <v>2</v>
      </c>
      <c r="T54" s="563" t="s">
        <v>1768</v>
      </c>
    </row>
    <row r="55" spans="1:20" ht="12.45" thickBot="1">
      <c r="A55" s="211"/>
      <c r="B55" s="132" t="s">
        <v>289</v>
      </c>
      <c r="C55" s="117">
        <v>47145</v>
      </c>
      <c r="D55" s="118">
        <v>95.2</v>
      </c>
      <c r="E55" s="283">
        <v>-3.6</v>
      </c>
      <c r="F55" s="117">
        <v>47088</v>
      </c>
      <c r="G55" s="561">
        <v>95.1</v>
      </c>
      <c r="H55" s="1832">
        <v>-0.1</v>
      </c>
      <c r="I55" s="535">
        <v>43654</v>
      </c>
      <c r="J55" s="560">
        <v>93.4</v>
      </c>
      <c r="K55" s="1835">
        <v>-7.3</v>
      </c>
      <c r="L55" s="535">
        <v>45718</v>
      </c>
      <c r="M55" s="560">
        <v>87.4</v>
      </c>
      <c r="N55" s="508">
        <f>(L55/I55-1)*100</f>
        <v>4.7280890640033046</v>
      </c>
      <c r="O55" s="1493">
        <v>46732</v>
      </c>
      <c r="P55" s="560">
        <f t="shared" si="12"/>
        <v>88.714239611215518</v>
      </c>
      <c r="Q55" s="508">
        <f>(O55/L55-1)*100</f>
        <v>2.2179447919856488</v>
      </c>
      <c r="R55" s="1493">
        <v>47057</v>
      </c>
      <c r="S55" s="560">
        <v>87.9</v>
      </c>
      <c r="T55" s="508">
        <v>0.7</v>
      </c>
    </row>
    <row r="56" spans="1:20" ht="12.45">
      <c r="A56" s="69" t="s">
        <v>290</v>
      </c>
      <c r="B56" s="115" t="s">
        <v>122</v>
      </c>
      <c r="C56" s="265"/>
      <c r="D56" s="240"/>
      <c r="E56" s="134"/>
      <c r="F56" s="265"/>
      <c r="G56" s="240"/>
      <c r="H56" s="134"/>
      <c r="I56" s="536"/>
      <c r="J56" s="517"/>
      <c r="K56" s="537"/>
      <c r="L56" s="536"/>
      <c r="M56" s="517"/>
      <c r="N56" s="537"/>
      <c r="O56" s="536" t="s">
        <v>1193</v>
      </c>
      <c r="P56" s="517" t="s">
        <v>65</v>
      </c>
      <c r="Q56" s="537"/>
      <c r="R56" s="536" t="s">
        <v>1193</v>
      </c>
      <c r="S56" s="517" t="s">
        <v>65</v>
      </c>
      <c r="T56" s="537"/>
    </row>
    <row r="57" spans="1:20">
      <c r="A57" s="184" t="s">
        <v>291</v>
      </c>
      <c r="B57" s="179" t="s">
        <v>598</v>
      </c>
      <c r="C57" s="194">
        <v>2395</v>
      </c>
      <c r="D57" s="170">
        <v>4.8</v>
      </c>
      <c r="E57" s="1707">
        <v>26.5</v>
      </c>
      <c r="F57" s="194">
        <v>2680</v>
      </c>
      <c r="G57" s="398">
        <v>5.4</v>
      </c>
      <c r="H57" s="399">
        <v>11.9</v>
      </c>
      <c r="I57" s="522">
        <v>2711</v>
      </c>
      <c r="J57" s="1829">
        <v>5.8</v>
      </c>
      <c r="K57" s="1831">
        <v>1.2</v>
      </c>
      <c r="L57" s="522">
        <v>4874</v>
      </c>
      <c r="M57" s="1829">
        <v>9.3000000000000007</v>
      </c>
      <c r="N57" s="396">
        <f t="shared" ref="N57:N62" si="13">(L57/I57-1)*100</f>
        <v>79.78605680560679</v>
      </c>
      <c r="O57" s="522">
        <v>4799</v>
      </c>
      <c r="P57" s="1829">
        <f t="shared" ref="P57:P65" si="14">O57*100/$O$7</f>
        <v>9.1102378647227447</v>
      </c>
      <c r="Q57" s="396">
        <f t="shared" ref="Q57:Q62" si="15">(O57/L57-1)*100</f>
        <v>-1.5387771850636001</v>
      </c>
      <c r="R57" s="522">
        <v>5840</v>
      </c>
      <c r="S57" s="1829">
        <v>10.9</v>
      </c>
      <c r="T57" s="396">
        <v>21.7</v>
      </c>
    </row>
    <row r="58" spans="1:20" ht="23.6">
      <c r="A58" s="393" t="s">
        <v>292</v>
      </c>
      <c r="B58" s="178" t="s">
        <v>819</v>
      </c>
      <c r="C58" s="403">
        <v>7</v>
      </c>
      <c r="D58" s="413">
        <v>0</v>
      </c>
      <c r="E58" s="414">
        <v>40</v>
      </c>
      <c r="F58" s="403">
        <v>6</v>
      </c>
      <c r="G58" s="397">
        <v>0</v>
      </c>
      <c r="H58" s="409">
        <v>-14.3</v>
      </c>
      <c r="I58" s="538">
        <v>4</v>
      </c>
      <c r="J58" s="514">
        <v>0</v>
      </c>
      <c r="K58" s="515">
        <v>-33.299999999999997</v>
      </c>
      <c r="L58" s="538">
        <v>10</v>
      </c>
      <c r="M58" s="514">
        <v>0</v>
      </c>
      <c r="N58" s="515">
        <f t="shared" si="13"/>
        <v>150</v>
      </c>
      <c r="O58" s="538">
        <v>6</v>
      </c>
      <c r="P58" s="514">
        <f t="shared" si="14"/>
        <v>1.1390170283045731E-2</v>
      </c>
      <c r="Q58" s="515">
        <f t="shared" si="15"/>
        <v>-40</v>
      </c>
      <c r="R58" s="538">
        <v>16</v>
      </c>
      <c r="S58" s="514">
        <v>0</v>
      </c>
      <c r="T58" s="515">
        <v>166.7</v>
      </c>
    </row>
    <row r="59" spans="1:20">
      <c r="A59" s="184" t="s">
        <v>293</v>
      </c>
      <c r="B59" s="179" t="s">
        <v>614</v>
      </c>
      <c r="C59" s="189">
        <v>135</v>
      </c>
      <c r="D59" s="170">
        <v>0.3</v>
      </c>
      <c r="E59" s="1707">
        <v>-21.5</v>
      </c>
      <c r="F59" s="189">
        <v>138</v>
      </c>
      <c r="G59" s="398">
        <v>0.3</v>
      </c>
      <c r="H59" s="399">
        <v>2.2000000000000002</v>
      </c>
      <c r="I59" s="516">
        <v>296</v>
      </c>
      <c r="J59" s="1829">
        <v>0.6</v>
      </c>
      <c r="K59" s="1831">
        <v>114.5</v>
      </c>
      <c r="L59" s="516">
        <v>243</v>
      </c>
      <c r="M59" s="1829">
        <v>0.5</v>
      </c>
      <c r="N59" s="396">
        <f t="shared" si="13"/>
        <v>-17.905405405405407</v>
      </c>
      <c r="O59" s="516">
        <v>356</v>
      </c>
      <c r="P59" s="1829">
        <f t="shared" si="14"/>
        <v>0.67581677012738006</v>
      </c>
      <c r="Q59" s="396">
        <f t="shared" si="15"/>
        <v>46.502057613168724</v>
      </c>
      <c r="R59" s="516">
        <v>276</v>
      </c>
      <c r="S59" s="1829">
        <v>0.5</v>
      </c>
      <c r="T59" s="396">
        <v>-22.5</v>
      </c>
    </row>
    <row r="60" spans="1:20" ht="23.6">
      <c r="A60" s="187" t="s">
        <v>294</v>
      </c>
      <c r="B60" s="178" t="s">
        <v>433</v>
      </c>
      <c r="C60" s="240">
        <v>97</v>
      </c>
      <c r="D60" s="173">
        <v>0.2</v>
      </c>
      <c r="E60" s="134">
        <v>-6.7</v>
      </c>
      <c r="F60" s="240">
        <v>114</v>
      </c>
      <c r="G60" s="397">
        <v>0.2</v>
      </c>
      <c r="H60" s="409">
        <v>17.5</v>
      </c>
      <c r="I60" s="517">
        <v>190</v>
      </c>
      <c r="J60" s="514">
        <v>0.4</v>
      </c>
      <c r="K60" s="515">
        <v>66.7</v>
      </c>
      <c r="L60" s="517">
        <v>311</v>
      </c>
      <c r="M60" s="514">
        <v>0.6</v>
      </c>
      <c r="N60" s="515">
        <f t="shared" si="13"/>
        <v>63.684210526315788</v>
      </c>
      <c r="O60" s="517">
        <v>278</v>
      </c>
      <c r="P60" s="514">
        <f t="shared" si="14"/>
        <v>0.52774455644778551</v>
      </c>
      <c r="Q60" s="515">
        <f t="shared" si="15"/>
        <v>-10.610932475884249</v>
      </c>
      <c r="R60" s="517">
        <v>191</v>
      </c>
      <c r="S60" s="514">
        <v>0.4</v>
      </c>
      <c r="T60" s="515">
        <v>-31.3</v>
      </c>
    </row>
    <row r="61" spans="1:20">
      <c r="A61" s="184" t="s">
        <v>295</v>
      </c>
      <c r="B61" s="179" t="s">
        <v>626</v>
      </c>
      <c r="C61" s="189">
        <v>0</v>
      </c>
      <c r="D61" s="405">
        <v>0</v>
      </c>
      <c r="E61" s="399">
        <v>0</v>
      </c>
      <c r="F61" s="189">
        <v>0</v>
      </c>
      <c r="G61" s="398">
        <v>0</v>
      </c>
      <c r="H61" s="399">
        <v>0</v>
      </c>
      <c r="I61" s="516">
        <v>2</v>
      </c>
      <c r="J61" s="1829">
        <v>0</v>
      </c>
      <c r="K61" s="1834">
        <v>1000</v>
      </c>
      <c r="L61" s="516">
        <v>1</v>
      </c>
      <c r="M61" s="1829">
        <v>0</v>
      </c>
      <c r="N61" s="396">
        <f t="shared" si="13"/>
        <v>-50</v>
      </c>
      <c r="O61" s="516">
        <v>12</v>
      </c>
      <c r="P61" s="1829">
        <f t="shared" si="14"/>
        <v>2.2780340566091462E-2</v>
      </c>
      <c r="Q61" s="396">
        <f t="shared" si="15"/>
        <v>1100</v>
      </c>
      <c r="R61" s="516">
        <v>0</v>
      </c>
      <c r="S61" s="1829">
        <v>0</v>
      </c>
      <c r="T61" s="396">
        <v>-100</v>
      </c>
    </row>
    <row r="62" spans="1:20">
      <c r="A62" s="187" t="s">
        <v>297</v>
      </c>
      <c r="B62" s="178" t="s">
        <v>428</v>
      </c>
      <c r="C62" s="240">
        <v>1</v>
      </c>
      <c r="D62" s="406">
        <v>0</v>
      </c>
      <c r="E62" s="409">
        <v>0</v>
      </c>
      <c r="F62" s="240">
        <v>1</v>
      </c>
      <c r="G62" s="397">
        <v>2.0192230029884499E-3</v>
      </c>
      <c r="H62" s="409">
        <v>0</v>
      </c>
      <c r="I62" s="517">
        <v>184</v>
      </c>
      <c r="J62" s="514">
        <v>0.4</v>
      </c>
      <c r="K62" s="1083">
        <v>18300</v>
      </c>
      <c r="L62" s="513">
        <v>1235</v>
      </c>
      <c r="M62" s="514">
        <v>2.4</v>
      </c>
      <c r="N62" s="515">
        <f t="shared" si="13"/>
        <v>571.19565217391312</v>
      </c>
      <c r="O62" s="513">
        <v>1000</v>
      </c>
      <c r="P62" s="514">
        <f t="shared" si="14"/>
        <v>1.8983617138409552</v>
      </c>
      <c r="Q62" s="515">
        <f t="shared" si="15"/>
        <v>-19.028340080971663</v>
      </c>
      <c r="R62" s="513">
        <v>1059</v>
      </c>
      <c r="S62" s="514">
        <v>2</v>
      </c>
      <c r="T62" s="515">
        <v>5.9</v>
      </c>
    </row>
    <row r="63" spans="1:20">
      <c r="A63" s="184" t="s">
        <v>298</v>
      </c>
      <c r="B63" s="179" t="s">
        <v>429</v>
      </c>
      <c r="C63" s="189" t="s">
        <v>5</v>
      </c>
      <c r="D63" s="405" t="s">
        <v>5</v>
      </c>
      <c r="E63" s="399" t="s">
        <v>5</v>
      </c>
      <c r="F63" s="189" t="s">
        <v>5</v>
      </c>
      <c r="G63" s="405" t="s">
        <v>5</v>
      </c>
      <c r="H63" s="399" t="s">
        <v>5</v>
      </c>
      <c r="I63" s="189" t="s">
        <v>5</v>
      </c>
      <c r="J63" s="405" t="s">
        <v>5</v>
      </c>
      <c r="K63" s="399" t="s">
        <v>5</v>
      </c>
      <c r="L63" s="189" t="s">
        <v>5</v>
      </c>
      <c r="M63" s="405" t="s">
        <v>5</v>
      </c>
      <c r="N63" s="399" t="s">
        <v>5</v>
      </c>
      <c r="O63" s="189">
        <v>0</v>
      </c>
      <c r="P63" s="1829">
        <f t="shared" si="14"/>
        <v>0</v>
      </c>
      <c r="Q63" s="399" t="s">
        <v>5</v>
      </c>
      <c r="R63" s="189">
        <v>0</v>
      </c>
      <c r="S63" s="1829">
        <v>0</v>
      </c>
      <c r="T63" s="399" t="s">
        <v>5</v>
      </c>
    </row>
    <row r="64" spans="1:20" ht="24.25" thickBot="1">
      <c r="A64" s="198" t="s">
        <v>299</v>
      </c>
      <c r="B64" s="133" t="s">
        <v>599</v>
      </c>
      <c r="C64" s="266">
        <v>25</v>
      </c>
      <c r="D64" s="406">
        <v>0</v>
      </c>
      <c r="E64" s="400">
        <v>2400</v>
      </c>
      <c r="F64" s="266">
        <v>15</v>
      </c>
      <c r="G64" s="471">
        <v>0</v>
      </c>
      <c r="H64" s="409">
        <v>-40</v>
      </c>
      <c r="I64" s="539">
        <v>9</v>
      </c>
      <c r="J64" s="540">
        <v>0</v>
      </c>
      <c r="K64" s="515">
        <v>-40</v>
      </c>
      <c r="L64" s="539">
        <v>0</v>
      </c>
      <c r="M64" s="540">
        <v>0</v>
      </c>
      <c r="N64" s="515">
        <f>(L64/I64-1)*100</f>
        <v>-100</v>
      </c>
      <c r="O64" s="539">
        <v>10</v>
      </c>
      <c r="P64" s="540">
        <f t="shared" si="14"/>
        <v>1.8983617138409552E-2</v>
      </c>
      <c r="Q64" s="515" t="s">
        <v>5</v>
      </c>
      <c r="R64" s="539">
        <v>17</v>
      </c>
      <c r="S64" s="540">
        <v>0</v>
      </c>
      <c r="T64" s="515">
        <v>70</v>
      </c>
    </row>
    <row r="65" spans="1:20" ht="12.45" thickBot="1">
      <c r="A65" s="196"/>
      <c r="B65" s="116" t="s">
        <v>300</v>
      </c>
      <c r="C65" s="212">
        <v>2660</v>
      </c>
      <c r="D65" s="213">
        <v>5.4</v>
      </c>
      <c r="E65" s="283">
        <v>22.2</v>
      </c>
      <c r="F65" s="212">
        <v>2954</v>
      </c>
      <c r="G65" s="561">
        <v>6</v>
      </c>
      <c r="H65" s="1832">
        <v>11.1</v>
      </c>
      <c r="I65" s="541">
        <v>3395</v>
      </c>
      <c r="J65" s="560">
        <v>7.3</v>
      </c>
      <c r="K65" s="1835">
        <v>14.9</v>
      </c>
      <c r="L65" s="541">
        <v>6672</v>
      </c>
      <c r="M65" s="560">
        <v>12.8</v>
      </c>
      <c r="N65" s="1833">
        <f>(L65/I65-1)*100</f>
        <v>96.524300441826199</v>
      </c>
      <c r="O65" s="541">
        <v>6461</v>
      </c>
      <c r="P65" s="560">
        <f t="shared" si="14"/>
        <v>12.265315033126411</v>
      </c>
      <c r="Q65" s="1833">
        <f>(O65/L65-1)*100</f>
        <v>-3.1624700239808123</v>
      </c>
      <c r="R65" s="541">
        <v>7399</v>
      </c>
      <c r="S65" s="560">
        <v>13.8</v>
      </c>
      <c r="T65" s="1833" t="s">
        <v>1769</v>
      </c>
    </row>
    <row r="66" spans="1:20" ht="12.45">
      <c r="A66" s="69" t="s">
        <v>301</v>
      </c>
      <c r="B66" s="115" t="s">
        <v>302</v>
      </c>
      <c r="C66" s="265"/>
      <c r="D66" s="240"/>
      <c r="E66" s="134"/>
      <c r="F66" s="265"/>
      <c r="G66" s="240"/>
      <c r="H66" s="134"/>
      <c r="I66" s="536"/>
      <c r="J66" s="517"/>
      <c r="K66" s="1104"/>
      <c r="L66" s="538"/>
      <c r="M66" s="514"/>
      <c r="N66" s="515"/>
      <c r="O66" s="538" t="s">
        <v>1193</v>
      </c>
      <c r="P66" s="514" t="s">
        <v>65</v>
      </c>
      <c r="Q66" s="515"/>
      <c r="R66" s="538" t="s">
        <v>1193</v>
      </c>
      <c r="S66" s="514" t="s">
        <v>65</v>
      </c>
      <c r="T66" s="515"/>
    </row>
    <row r="67" spans="1:20" ht="23.6">
      <c r="A67" s="184" t="s">
        <v>303</v>
      </c>
      <c r="B67" s="179" t="s">
        <v>615</v>
      </c>
      <c r="C67" s="189" t="s">
        <v>5</v>
      </c>
      <c r="D67" s="405" t="s">
        <v>5</v>
      </c>
      <c r="E67" s="399" t="s">
        <v>5</v>
      </c>
      <c r="F67" s="189" t="s">
        <v>5</v>
      </c>
      <c r="G67" s="405" t="s">
        <v>5</v>
      </c>
      <c r="H67" s="399" t="s">
        <v>5</v>
      </c>
      <c r="I67" s="189" t="s">
        <v>5</v>
      </c>
      <c r="J67" s="405" t="s">
        <v>5</v>
      </c>
      <c r="K67" s="1105" t="s">
        <v>5</v>
      </c>
      <c r="L67" s="1836">
        <v>1</v>
      </c>
      <c r="M67" s="1829">
        <v>0</v>
      </c>
      <c r="N67" s="1367" t="s">
        <v>5</v>
      </c>
      <c r="O67" s="1836">
        <v>0</v>
      </c>
      <c r="P67" s="1829">
        <f t="shared" ref="P67:P75" si="16">O67*100/$O$7</f>
        <v>0</v>
      </c>
      <c r="Q67" s="396">
        <f t="shared" ref="Q67" si="17">(O67/L67-1)*100</f>
        <v>-100</v>
      </c>
      <c r="R67" s="516">
        <v>0</v>
      </c>
      <c r="S67" s="1829">
        <f t="shared" ref="S67" si="18">R67*100/$O$7</f>
        <v>0</v>
      </c>
      <c r="T67" s="411" t="s">
        <v>5</v>
      </c>
    </row>
    <row r="68" spans="1:20" ht="23.6">
      <c r="A68" s="187" t="s">
        <v>304</v>
      </c>
      <c r="B68" s="178" t="s">
        <v>430</v>
      </c>
      <c r="C68" s="240" t="s">
        <v>5</v>
      </c>
      <c r="D68" s="406" t="s">
        <v>5</v>
      </c>
      <c r="E68" s="409" t="s">
        <v>5</v>
      </c>
      <c r="F68" s="240" t="s">
        <v>5</v>
      </c>
      <c r="G68" s="397" t="s">
        <v>5</v>
      </c>
      <c r="H68" s="409" t="s">
        <v>5</v>
      </c>
      <c r="I68" s="517" t="s">
        <v>5</v>
      </c>
      <c r="J68" s="514" t="s">
        <v>5</v>
      </c>
      <c r="K68" s="1106" t="s">
        <v>5</v>
      </c>
      <c r="L68" s="517" t="s">
        <v>5</v>
      </c>
      <c r="M68" s="514" t="s">
        <v>5</v>
      </c>
      <c r="N68" s="519" t="s">
        <v>5</v>
      </c>
      <c r="O68" s="517" t="s">
        <v>5</v>
      </c>
      <c r="P68" s="514" t="s">
        <v>5</v>
      </c>
      <c r="Q68" s="519" t="s">
        <v>5</v>
      </c>
      <c r="R68" s="517" t="s">
        <v>5</v>
      </c>
      <c r="S68" s="514" t="s">
        <v>5</v>
      </c>
      <c r="T68" s="519" t="s">
        <v>5</v>
      </c>
    </row>
    <row r="69" spans="1:20" ht="23.6">
      <c r="A69" s="184" t="s">
        <v>305</v>
      </c>
      <c r="B69" s="179" t="s">
        <v>616</v>
      </c>
      <c r="C69" s="189" t="s">
        <v>5</v>
      </c>
      <c r="D69" s="405" t="s">
        <v>5</v>
      </c>
      <c r="E69" s="399" t="s">
        <v>5</v>
      </c>
      <c r="F69" s="189" t="s">
        <v>5</v>
      </c>
      <c r="G69" s="405" t="s">
        <v>5</v>
      </c>
      <c r="H69" s="399" t="s">
        <v>5</v>
      </c>
      <c r="I69" s="189" t="s">
        <v>5</v>
      </c>
      <c r="J69" s="405" t="s">
        <v>5</v>
      </c>
      <c r="K69" s="1105" t="s">
        <v>5</v>
      </c>
      <c r="L69" s="189" t="s">
        <v>5</v>
      </c>
      <c r="M69" s="405" t="s">
        <v>5</v>
      </c>
      <c r="N69" s="411" t="s">
        <v>5</v>
      </c>
      <c r="O69" s="189" t="s">
        <v>5</v>
      </c>
      <c r="P69" s="1829" t="s">
        <v>5</v>
      </c>
      <c r="Q69" s="411" t="s">
        <v>5</v>
      </c>
      <c r="R69" s="189" t="s">
        <v>5</v>
      </c>
      <c r="S69" s="1829" t="s">
        <v>5</v>
      </c>
      <c r="T69" s="411" t="s">
        <v>5</v>
      </c>
    </row>
    <row r="70" spans="1:20" ht="24.25" thickBot="1">
      <c r="A70" s="187" t="s">
        <v>306</v>
      </c>
      <c r="B70" s="178" t="s">
        <v>617</v>
      </c>
      <c r="C70" s="266" t="s">
        <v>5</v>
      </c>
      <c r="D70" s="415" t="s">
        <v>5</v>
      </c>
      <c r="E70" s="409" t="s">
        <v>5</v>
      </c>
      <c r="F70" s="266" t="s">
        <v>5</v>
      </c>
      <c r="G70" s="471" t="s">
        <v>5</v>
      </c>
      <c r="H70" s="409" t="s">
        <v>5</v>
      </c>
      <c r="I70" s="539" t="s">
        <v>5</v>
      </c>
      <c r="J70" s="540" t="s">
        <v>5</v>
      </c>
      <c r="K70" s="1106" t="s">
        <v>5</v>
      </c>
      <c r="L70" s="539" t="s">
        <v>5</v>
      </c>
      <c r="M70" s="540" t="s">
        <v>5</v>
      </c>
      <c r="N70" s="1110" t="s">
        <v>5</v>
      </c>
      <c r="O70" s="539" t="s">
        <v>5</v>
      </c>
      <c r="P70" s="540" t="s">
        <v>5</v>
      </c>
      <c r="Q70" s="1110" t="s">
        <v>5</v>
      </c>
      <c r="R70" s="539" t="s">
        <v>5</v>
      </c>
      <c r="S70" s="540" t="s">
        <v>5</v>
      </c>
      <c r="T70" s="1110" t="s">
        <v>5</v>
      </c>
    </row>
    <row r="71" spans="1:20" ht="12.45" thickBot="1">
      <c r="A71" s="214"/>
      <c r="B71" s="215" t="s">
        <v>309</v>
      </c>
      <c r="C71" s="216" t="s">
        <v>5</v>
      </c>
      <c r="D71" s="416" t="s">
        <v>5</v>
      </c>
      <c r="E71" s="417" t="s">
        <v>5</v>
      </c>
      <c r="F71" s="216" t="s">
        <v>5</v>
      </c>
      <c r="G71" s="561" t="s">
        <v>5</v>
      </c>
      <c r="H71" s="1832" t="s">
        <v>5</v>
      </c>
      <c r="I71" s="542" t="s">
        <v>5</v>
      </c>
      <c r="J71" s="560" t="s">
        <v>5</v>
      </c>
      <c r="K71" s="1835" t="s">
        <v>5</v>
      </c>
      <c r="L71" s="1837">
        <v>1</v>
      </c>
      <c r="M71" s="1838">
        <v>0</v>
      </c>
      <c r="N71" s="508" t="s">
        <v>5</v>
      </c>
      <c r="O71" s="1839">
        <v>0</v>
      </c>
      <c r="P71" s="1838">
        <f t="shared" si="16"/>
        <v>0</v>
      </c>
      <c r="Q71" s="508" t="s">
        <v>5</v>
      </c>
      <c r="R71" s="1839">
        <v>0</v>
      </c>
      <c r="S71" s="1838">
        <f t="shared" ref="S71" si="19">R71*100/$O$7</f>
        <v>0</v>
      </c>
      <c r="T71" s="508" t="s">
        <v>5</v>
      </c>
    </row>
    <row r="72" spans="1:20" ht="23.6">
      <c r="A72" s="69" t="s">
        <v>310</v>
      </c>
      <c r="B72" s="178" t="s">
        <v>431</v>
      </c>
      <c r="C72" s="217">
        <v>296</v>
      </c>
      <c r="D72" s="135">
        <v>0.6</v>
      </c>
      <c r="E72" s="218">
        <v>26.5</v>
      </c>
      <c r="F72" s="217">
        <v>324</v>
      </c>
      <c r="G72" s="470">
        <v>0.7</v>
      </c>
      <c r="H72" s="473">
        <v>9.5</v>
      </c>
      <c r="I72" s="543">
        <v>248</v>
      </c>
      <c r="J72" s="521">
        <v>0.5</v>
      </c>
      <c r="K72" s="1107">
        <v>-23.5</v>
      </c>
      <c r="L72" s="1102">
        <v>769</v>
      </c>
      <c r="M72" s="521">
        <v>1.5</v>
      </c>
      <c r="N72" s="1365">
        <f>(L72/I72-1)*100</f>
        <v>210.08064516129031</v>
      </c>
      <c r="O72" s="1102">
        <v>463</v>
      </c>
      <c r="P72" s="521">
        <f t="shared" si="16"/>
        <v>0.87894147350836227</v>
      </c>
      <c r="Q72" s="1111">
        <f>(O72/L72-1)*100</f>
        <v>-39.791937581274382</v>
      </c>
      <c r="R72" s="1102">
        <v>556</v>
      </c>
      <c r="S72" s="521">
        <v>1</v>
      </c>
      <c r="T72" s="1111">
        <v>20.100000000000001</v>
      </c>
    </row>
    <row r="73" spans="1:20" ht="24.25" thickBot="1">
      <c r="A73" s="219" t="s">
        <v>311</v>
      </c>
      <c r="B73" s="220" t="s">
        <v>354</v>
      </c>
      <c r="C73" s="221" t="s">
        <v>5</v>
      </c>
      <c r="D73" s="418" t="s">
        <v>5</v>
      </c>
      <c r="E73" s="419" t="s">
        <v>5</v>
      </c>
      <c r="F73" s="221" t="s">
        <v>5</v>
      </c>
      <c r="G73" s="418" t="s">
        <v>5</v>
      </c>
      <c r="H73" s="1840" t="s">
        <v>5</v>
      </c>
      <c r="I73" s="544" t="s">
        <v>5</v>
      </c>
      <c r="J73" s="545" t="s">
        <v>5</v>
      </c>
      <c r="K73" s="1841" t="s">
        <v>5</v>
      </c>
      <c r="L73" s="507">
        <v>76</v>
      </c>
      <c r="M73" s="560">
        <v>0.1</v>
      </c>
      <c r="N73" s="1842" t="s">
        <v>5</v>
      </c>
      <c r="O73" s="507">
        <v>46</v>
      </c>
      <c r="P73" s="1843">
        <f t="shared" si="16"/>
        <v>8.732463883668394E-2</v>
      </c>
      <c r="Q73" s="1842">
        <v>-39.5</v>
      </c>
      <c r="R73" s="507">
        <v>35</v>
      </c>
      <c r="S73" s="1843">
        <v>0.1</v>
      </c>
      <c r="T73" s="1842">
        <v>-23.9</v>
      </c>
    </row>
    <row r="74" spans="1:20" ht="12.45" thickBot="1">
      <c r="A74" s="198"/>
      <c r="B74" s="131" t="s">
        <v>432</v>
      </c>
      <c r="C74" s="210">
        <v>50100</v>
      </c>
      <c r="D74" s="200">
        <v>101.2</v>
      </c>
      <c r="E74" s="201">
        <v>-2.4</v>
      </c>
      <c r="F74" s="210">
        <v>50367</v>
      </c>
      <c r="G74" s="412">
        <v>101.7</v>
      </c>
      <c r="H74" s="476">
        <v>0.5</v>
      </c>
      <c r="I74" s="531">
        <v>47296</v>
      </c>
      <c r="J74" s="532">
        <v>101.2</v>
      </c>
      <c r="K74" s="1108">
        <v>-6.1</v>
      </c>
      <c r="L74" s="1103">
        <v>53236</v>
      </c>
      <c r="M74" s="1101">
        <v>101.8</v>
      </c>
      <c r="N74" s="546">
        <f>(L74/I74-1)*100</f>
        <v>12.559201623815962</v>
      </c>
      <c r="O74" s="1103">
        <v>53702</v>
      </c>
      <c r="P74" s="1101">
        <f t="shared" si="16"/>
        <v>101.94582075668698</v>
      </c>
      <c r="Q74" s="546">
        <f>(O74/L74-1)*100</f>
        <v>0.87534750920430504</v>
      </c>
      <c r="R74" s="1103">
        <v>55047</v>
      </c>
      <c r="S74" s="1101">
        <v>102.8</v>
      </c>
      <c r="T74" s="546">
        <v>2.5</v>
      </c>
    </row>
    <row r="75" spans="1:20" ht="25.4" customHeight="1" thickBot="1">
      <c r="A75" s="214"/>
      <c r="B75" s="547" t="s">
        <v>313</v>
      </c>
      <c r="C75" s="212">
        <v>2604</v>
      </c>
      <c r="D75" s="548">
        <v>5.3</v>
      </c>
      <c r="E75" s="549">
        <v>16.5</v>
      </c>
      <c r="F75" s="212">
        <v>2838</v>
      </c>
      <c r="G75" s="550">
        <v>5.7</v>
      </c>
      <c r="H75" s="1844">
        <v>9</v>
      </c>
      <c r="I75" s="541">
        <v>3294</v>
      </c>
      <c r="J75" s="551">
        <v>7</v>
      </c>
      <c r="K75" s="1845">
        <v>16.100000000000001</v>
      </c>
      <c r="L75" s="541">
        <v>3627</v>
      </c>
      <c r="M75" s="551">
        <v>7</v>
      </c>
      <c r="N75" s="1833">
        <f>(L75/I75-1)*100</f>
        <v>10.10928961748634</v>
      </c>
      <c r="O75" s="1493">
        <v>3850</v>
      </c>
      <c r="P75" s="1838">
        <f t="shared" si="16"/>
        <v>7.3086925982876778</v>
      </c>
      <c r="Q75" s="1833">
        <f>(O75/L75-1)*100</f>
        <v>6.1483319547835702</v>
      </c>
      <c r="R75" s="1493">
        <v>3836</v>
      </c>
      <c r="S75" s="1838">
        <v>7.1</v>
      </c>
      <c r="T75" s="1833">
        <v>-0.4</v>
      </c>
    </row>
    <row r="76" spans="1:20" ht="47.95" customHeight="1">
      <c r="A76" s="2200" t="s">
        <v>627</v>
      </c>
      <c r="B76" s="2200"/>
      <c r="C76" s="2200"/>
      <c r="D76" s="2200"/>
      <c r="E76" s="2200"/>
      <c r="F76" s="2200"/>
      <c r="G76" s="2200"/>
      <c r="H76" s="2200"/>
      <c r="I76" s="2200"/>
      <c r="J76" s="2200"/>
      <c r="K76" s="2200"/>
      <c r="L76" s="2200"/>
      <c r="M76" s="2200"/>
      <c r="N76" s="2200"/>
      <c r="O76" s="2200"/>
      <c r="P76" s="2200"/>
      <c r="Q76" s="2200"/>
      <c r="R76" s="2200"/>
      <c r="S76" s="2200"/>
      <c r="T76" s="2200"/>
    </row>
  </sheetData>
  <mergeCells count="6">
    <mergeCell ref="A3:T3"/>
    <mergeCell ref="A7:B7"/>
    <mergeCell ref="A6:B6"/>
    <mergeCell ref="A5:Q5"/>
    <mergeCell ref="A76:T76"/>
    <mergeCell ref="A4:T4"/>
  </mergeCells>
  <printOptions horizontalCentered="1"/>
  <pageMargins left="0.59055118110236227" right="0.59055118110236227" top="0.59055118110236227" bottom="0.39370078740157483" header="0.31496062992125984" footer="0.31496062992125984"/>
  <pageSetup paperSize="9" scale="66" orientation="landscape" r:id="rId1"/>
  <rowBreaks count="1" manualBreakCount="1">
    <brk id="30" max="16"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Foglio75">
    <tabColor rgb="FF92D050"/>
  </sheetPr>
  <dimension ref="A1:Q20"/>
  <sheetViews>
    <sheetView showGridLines="0" topLeftCell="C1" zoomScaleNormal="100" workbookViewId="0">
      <selection activeCell="E22" sqref="E22"/>
    </sheetView>
  </sheetViews>
  <sheetFormatPr defaultColWidth="8.5546875" defaultRowHeight="15.05"/>
  <cols>
    <col min="1" max="1" width="41.5546875" style="843" customWidth="1"/>
    <col min="2" max="2" width="8.44140625" style="843" customWidth="1"/>
    <col min="3" max="3" width="5.5546875" style="843" customWidth="1"/>
    <col min="4" max="4" width="8.44140625" style="843" customWidth="1"/>
    <col min="5" max="5" width="5.5546875" style="843" customWidth="1"/>
    <col min="6" max="6" width="8.44140625" style="843" customWidth="1"/>
    <col min="7" max="7" width="5.5546875" style="843" customWidth="1"/>
    <col min="8" max="8" width="8.44140625" style="843" customWidth="1"/>
    <col min="9" max="9" width="5.5546875" style="843" customWidth="1"/>
    <col min="10" max="10" width="8.44140625" style="843" customWidth="1"/>
    <col min="11" max="11" width="5.5546875" style="843" customWidth="1"/>
    <col min="12" max="12" width="8.44140625" style="843" customWidth="1"/>
    <col min="13" max="13" width="6.44140625" style="843" customWidth="1"/>
    <col min="14" max="16384" width="8.5546875" style="843"/>
  </cols>
  <sheetData>
    <row r="1" spans="1:17" s="1001" customFormat="1">
      <c r="A1" s="990" t="str">
        <f ca="1">(MID(CELL("nomefile",J2),FIND("]",CELL("nomefile",J2),1)+1,20))</f>
        <v>Tavola 5.5.6</v>
      </c>
      <c r="L1" s="1000"/>
      <c r="M1" s="1002"/>
    </row>
    <row r="2" spans="1:17">
      <c r="L2" s="830"/>
      <c r="M2" s="842"/>
    </row>
    <row r="3" spans="1:17" ht="14.9" customHeight="1">
      <c r="A3" s="2059" t="s">
        <v>1682</v>
      </c>
      <c r="B3" s="2059"/>
      <c r="C3" s="2059"/>
      <c r="D3" s="2059"/>
      <c r="E3" s="2059"/>
      <c r="F3" s="2059"/>
      <c r="G3" s="2059"/>
      <c r="H3" s="2059"/>
      <c r="I3" s="2059"/>
      <c r="J3" s="2059"/>
      <c r="K3" s="2059"/>
      <c r="L3" s="2059"/>
      <c r="M3" s="2059"/>
      <c r="N3" s="2059"/>
      <c r="O3" s="2059"/>
      <c r="P3" s="2059"/>
      <c r="Q3" s="2059"/>
    </row>
    <row r="4" spans="1:17" ht="15.75" thickBot="1">
      <c r="A4" s="2201" t="s">
        <v>2</v>
      </c>
      <c r="B4" s="2201"/>
      <c r="C4" s="2201"/>
      <c r="D4" s="2201"/>
      <c r="E4" s="2201"/>
      <c r="F4" s="2201"/>
      <c r="G4" s="2201"/>
      <c r="H4" s="2201"/>
      <c r="I4" s="2201"/>
      <c r="J4" s="2201"/>
      <c r="K4" s="2201"/>
      <c r="L4" s="2201"/>
      <c r="M4" s="2201"/>
      <c r="N4" s="2201"/>
      <c r="O4" s="2201"/>
      <c r="P4" s="2201"/>
      <c r="Q4" s="2201"/>
    </row>
    <row r="5" spans="1:17" ht="15.75" thickBot="1">
      <c r="A5" s="918"/>
      <c r="B5" s="814">
        <v>2018</v>
      </c>
      <c r="C5" s="814" t="s">
        <v>38</v>
      </c>
      <c r="D5" s="814">
        <v>2019</v>
      </c>
      <c r="E5" s="814" t="s">
        <v>38</v>
      </c>
      <c r="F5" s="814">
        <v>2020</v>
      </c>
      <c r="G5" s="814" t="s">
        <v>38</v>
      </c>
      <c r="H5" s="814">
        <v>2021</v>
      </c>
      <c r="I5" s="814" t="s">
        <v>38</v>
      </c>
      <c r="J5" s="814">
        <v>2022</v>
      </c>
      <c r="K5" s="814" t="s">
        <v>38</v>
      </c>
      <c r="L5" s="814">
        <v>2023</v>
      </c>
      <c r="M5" s="814" t="s">
        <v>38</v>
      </c>
      <c r="N5" s="814">
        <v>2024</v>
      </c>
      <c r="O5" s="814" t="s">
        <v>38</v>
      </c>
      <c r="P5" s="814">
        <v>2025</v>
      </c>
      <c r="Q5" s="814" t="s">
        <v>38</v>
      </c>
    </row>
    <row r="6" spans="1:17" ht="25.4" customHeight="1">
      <c r="A6" s="837" t="s">
        <v>618</v>
      </c>
      <c r="B6" s="1850">
        <v>58389</v>
      </c>
      <c r="C6" s="1851">
        <v>42.9</v>
      </c>
      <c r="D6" s="1850">
        <v>70907</v>
      </c>
      <c r="E6" s="1851">
        <v>44.1</v>
      </c>
      <c r="F6" s="1850">
        <v>83194</v>
      </c>
      <c r="G6" s="1851">
        <v>47</v>
      </c>
      <c r="H6" s="1850">
        <v>104166</v>
      </c>
      <c r="I6" s="1851">
        <v>49.3</v>
      </c>
      <c r="J6" s="1850">
        <v>94429</v>
      </c>
      <c r="K6" s="1851">
        <v>49.1</v>
      </c>
      <c r="L6" s="1850">
        <v>104661</v>
      </c>
      <c r="M6" s="1851">
        <v>44.586114791321428</v>
      </c>
      <c r="N6" s="1850">
        <v>116384</v>
      </c>
      <c r="O6" s="1851">
        <v>45.800000000000004</v>
      </c>
      <c r="P6" s="862">
        <v>123796</v>
      </c>
      <c r="Q6" s="863">
        <v>46.2</v>
      </c>
    </row>
    <row r="7" spans="1:17" ht="25.4" customHeight="1">
      <c r="A7" s="832" t="s">
        <v>1097</v>
      </c>
      <c r="B7" s="1852">
        <v>76881</v>
      </c>
      <c r="C7" s="241">
        <v>56.5</v>
      </c>
      <c r="D7" s="1852">
        <v>89666</v>
      </c>
      <c r="E7" s="241">
        <v>55.8</v>
      </c>
      <c r="F7" s="1852">
        <v>93718</v>
      </c>
      <c r="G7" s="241">
        <v>53</v>
      </c>
      <c r="H7" s="1852">
        <v>107230</v>
      </c>
      <c r="I7" s="241">
        <v>50.7</v>
      </c>
      <c r="J7" s="1852">
        <v>97844</v>
      </c>
      <c r="K7" s="241">
        <v>50.9</v>
      </c>
      <c r="L7" s="1852">
        <v>130065</v>
      </c>
      <c r="M7" s="241">
        <v>55.408347142997115</v>
      </c>
      <c r="N7" s="1852">
        <v>137701</v>
      </c>
      <c r="O7" s="241">
        <v>54.2</v>
      </c>
      <c r="P7" s="864">
        <v>144426</v>
      </c>
      <c r="Q7" s="865">
        <v>53.800000000000004</v>
      </c>
    </row>
    <row r="8" spans="1:17" ht="25.4" customHeight="1">
      <c r="A8" s="837" t="s">
        <v>1098</v>
      </c>
      <c r="B8" s="1850">
        <v>897</v>
      </c>
      <c r="C8" s="1851">
        <v>0.6</v>
      </c>
      <c r="D8" s="1850">
        <v>74</v>
      </c>
      <c r="E8" s="1851">
        <v>0.1</v>
      </c>
      <c r="F8" s="1850">
        <v>45</v>
      </c>
      <c r="G8" s="1851">
        <v>0</v>
      </c>
      <c r="H8" s="1850">
        <v>36</v>
      </c>
      <c r="I8" s="1851">
        <v>0</v>
      </c>
      <c r="J8" s="1850">
        <v>16</v>
      </c>
      <c r="K8" s="1851">
        <v>0</v>
      </c>
      <c r="L8" s="1850">
        <v>13</v>
      </c>
      <c r="M8" s="1851">
        <v>5.5380656814589821E-3</v>
      </c>
      <c r="N8" s="1850">
        <v>11</v>
      </c>
      <c r="O8" s="1851">
        <v>0</v>
      </c>
      <c r="P8" s="862">
        <v>9</v>
      </c>
      <c r="Q8" s="863">
        <v>0</v>
      </c>
    </row>
    <row r="9" spans="1:17" ht="25.4" customHeight="1">
      <c r="A9" s="834" t="s">
        <v>1099</v>
      </c>
      <c r="B9" s="1853">
        <v>136167</v>
      </c>
      <c r="C9" s="1854">
        <v>100</v>
      </c>
      <c r="D9" s="1853">
        <v>160647</v>
      </c>
      <c r="E9" s="1854">
        <v>100</v>
      </c>
      <c r="F9" s="1853">
        <v>176957</v>
      </c>
      <c r="G9" s="1854">
        <v>100</v>
      </c>
      <c r="H9" s="1853">
        <v>211432</v>
      </c>
      <c r="I9" s="1854">
        <v>100</v>
      </c>
      <c r="J9" s="1853">
        <v>192289</v>
      </c>
      <c r="K9" s="1854">
        <v>100</v>
      </c>
      <c r="L9" s="1853">
        <v>234739</v>
      </c>
      <c r="M9" s="1854">
        <v>100</v>
      </c>
      <c r="N9" s="1853">
        <v>254096</v>
      </c>
      <c r="O9" s="1854">
        <v>100</v>
      </c>
      <c r="P9" s="866">
        <v>268231</v>
      </c>
      <c r="Q9" s="835">
        <v>100</v>
      </c>
    </row>
    <row r="10" spans="1:17">
      <c r="A10" s="162"/>
      <c r="B10" s="162"/>
      <c r="C10" s="162"/>
      <c r="D10" s="162"/>
      <c r="E10" s="162"/>
      <c r="F10" s="162"/>
      <c r="G10" s="162"/>
      <c r="H10" s="162"/>
      <c r="I10" s="162"/>
      <c r="J10" s="162"/>
      <c r="K10" s="162"/>
      <c r="L10" s="162"/>
      <c r="M10" s="162"/>
    </row>
    <row r="11" spans="1:17" ht="14.9" customHeight="1">
      <c r="A11" s="2059" t="s">
        <v>1683</v>
      </c>
      <c r="B11" s="2059"/>
      <c r="C11" s="2059"/>
      <c r="D11" s="2059"/>
      <c r="E11" s="2059"/>
      <c r="F11" s="2059"/>
      <c r="G11" s="2059"/>
      <c r="H11" s="2059"/>
      <c r="I11" s="2059"/>
      <c r="J11" s="2059"/>
      <c r="K11" s="2059"/>
      <c r="L11" s="2059"/>
      <c r="M11" s="2059"/>
      <c r="N11" s="2059"/>
      <c r="O11" s="2059"/>
      <c r="P11" s="2059"/>
      <c r="Q11" s="2059"/>
    </row>
    <row r="12" spans="1:17" ht="15.75" thickBot="1">
      <c r="A12" s="2201" t="s">
        <v>2</v>
      </c>
      <c r="B12" s="2201"/>
      <c r="C12" s="2201"/>
      <c r="D12" s="2201"/>
      <c r="E12" s="2201"/>
      <c r="F12" s="2201"/>
      <c r="G12" s="2201"/>
      <c r="H12" s="2201"/>
      <c r="I12" s="2201"/>
      <c r="J12" s="2201"/>
      <c r="K12" s="2201"/>
      <c r="L12" s="2201"/>
      <c r="M12" s="2201"/>
      <c r="N12" s="2201"/>
      <c r="O12" s="2201"/>
      <c r="P12" s="2201"/>
      <c r="Q12" s="2201"/>
    </row>
    <row r="13" spans="1:17" ht="15.75" thickBot="1">
      <c r="A13" s="918"/>
      <c r="B13" s="814">
        <v>2018</v>
      </c>
      <c r="C13" s="814" t="s">
        <v>38</v>
      </c>
      <c r="D13" s="814">
        <v>2019</v>
      </c>
      <c r="E13" s="814" t="s">
        <v>38</v>
      </c>
      <c r="F13" s="814">
        <v>2020</v>
      </c>
      <c r="G13" s="814" t="s">
        <v>38</v>
      </c>
      <c r="H13" s="814">
        <v>2021</v>
      </c>
      <c r="I13" s="814" t="s">
        <v>38</v>
      </c>
      <c r="J13" s="814">
        <v>2022</v>
      </c>
      <c r="K13" s="814" t="s">
        <v>38</v>
      </c>
      <c r="L13" s="814">
        <v>2023</v>
      </c>
      <c r="M13" s="814" t="s">
        <v>38</v>
      </c>
      <c r="N13" s="814">
        <v>2024</v>
      </c>
      <c r="O13" s="814" t="s">
        <v>38</v>
      </c>
      <c r="P13" s="814">
        <v>2025</v>
      </c>
      <c r="Q13" s="814" t="s">
        <v>38</v>
      </c>
    </row>
    <row r="14" spans="1:17" ht="25.4" customHeight="1">
      <c r="A14" s="837" t="s">
        <v>618</v>
      </c>
      <c r="B14" s="1850">
        <v>58249</v>
      </c>
      <c r="C14" s="1851">
        <v>42.9</v>
      </c>
      <c r="D14" s="1850">
        <v>70794</v>
      </c>
      <c r="E14" s="1851">
        <v>44.1</v>
      </c>
      <c r="F14" s="1850">
        <v>83091</v>
      </c>
      <c r="G14" s="1851">
        <v>47</v>
      </c>
      <c r="H14" s="1850">
        <v>104008</v>
      </c>
      <c r="I14" s="1851">
        <v>49.3</v>
      </c>
      <c r="J14" s="1850">
        <v>94282</v>
      </c>
      <c r="K14" s="1851">
        <v>49.1</v>
      </c>
      <c r="L14" s="1850">
        <v>104499</v>
      </c>
      <c r="M14" s="1851">
        <v>44.570836318968162</v>
      </c>
      <c r="N14" s="1850">
        <v>116245</v>
      </c>
      <c r="O14" s="1851">
        <v>45.807046510436578</v>
      </c>
      <c r="P14" s="862">
        <v>123589</v>
      </c>
      <c r="Q14" s="863">
        <v>46.2</v>
      </c>
    </row>
    <row r="15" spans="1:17" ht="25.4" customHeight="1">
      <c r="A15" s="832" t="s">
        <v>1097</v>
      </c>
      <c r="B15" s="1852">
        <v>76790</v>
      </c>
      <c r="C15" s="241">
        <v>56.5</v>
      </c>
      <c r="D15" s="1852">
        <v>89567</v>
      </c>
      <c r="E15" s="241">
        <v>55.8</v>
      </c>
      <c r="F15" s="1852">
        <v>93603</v>
      </c>
      <c r="G15" s="241">
        <v>53</v>
      </c>
      <c r="H15" s="1852">
        <v>107111</v>
      </c>
      <c r="I15" s="241">
        <v>50.7</v>
      </c>
      <c r="J15" s="1852">
        <v>97725</v>
      </c>
      <c r="K15" s="241">
        <v>50.9</v>
      </c>
      <c r="L15" s="1852">
        <v>129944</v>
      </c>
      <c r="M15" s="241">
        <v>55.423618930630909</v>
      </c>
      <c r="N15" s="1852">
        <v>137515</v>
      </c>
      <c r="O15" s="241">
        <v>54.188618872920863</v>
      </c>
      <c r="P15" s="864">
        <v>144185</v>
      </c>
      <c r="Q15" s="865">
        <v>53.800000000000004</v>
      </c>
    </row>
    <row r="16" spans="1:17" ht="25.4" customHeight="1">
      <c r="A16" s="837" t="s">
        <v>1098</v>
      </c>
      <c r="B16" s="1850">
        <v>883</v>
      </c>
      <c r="C16" s="1851">
        <v>0.6</v>
      </c>
      <c r="D16" s="1850">
        <v>74</v>
      </c>
      <c r="E16" s="1851">
        <v>0.1</v>
      </c>
      <c r="F16" s="1850">
        <v>45</v>
      </c>
      <c r="G16" s="1851">
        <v>0</v>
      </c>
      <c r="H16" s="1850">
        <v>36</v>
      </c>
      <c r="I16" s="1851">
        <v>0</v>
      </c>
      <c r="J16" s="1850">
        <v>16</v>
      </c>
      <c r="K16" s="1851">
        <v>0</v>
      </c>
      <c r="L16" s="1850">
        <v>13</v>
      </c>
      <c r="M16" s="1851">
        <v>5.544750400928106E-3</v>
      </c>
      <c r="N16" s="1850">
        <v>11</v>
      </c>
      <c r="O16" s="1851">
        <v>4.3346166425635713E-3</v>
      </c>
      <c r="P16" s="862">
        <v>9</v>
      </c>
      <c r="Q16" s="863">
        <v>0</v>
      </c>
    </row>
    <row r="17" spans="1:17" ht="25.4" customHeight="1">
      <c r="A17" s="834" t="s">
        <v>1099</v>
      </c>
      <c r="B17" s="1853">
        <v>135922</v>
      </c>
      <c r="C17" s="1854">
        <v>100</v>
      </c>
      <c r="D17" s="1853">
        <v>160435</v>
      </c>
      <c r="E17" s="1854">
        <v>100</v>
      </c>
      <c r="F17" s="1853">
        <v>176739</v>
      </c>
      <c r="G17" s="1854">
        <v>100</v>
      </c>
      <c r="H17" s="1853">
        <v>211155</v>
      </c>
      <c r="I17" s="1854">
        <v>100</v>
      </c>
      <c r="J17" s="1853">
        <v>192023</v>
      </c>
      <c r="K17" s="1854">
        <v>100</v>
      </c>
      <c r="L17" s="1853">
        <v>234456</v>
      </c>
      <c r="M17" s="1854">
        <v>100</v>
      </c>
      <c r="N17" s="1853">
        <v>253771</v>
      </c>
      <c r="O17" s="1854">
        <v>100</v>
      </c>
      <c r="P17" s="866">
        <v>267783</v>
      </c>
      <c r="Q17" s="835">
        <v>100</v>
      </c>
    </row>
    <row r="19" spans="1:17" ht="29.15" customHeight="1">
      <c r="A19" s="2202" t="s">
        <v>619</v>
      </c>
      <c r="B19" s="2202"/>
      <c r="C19" s="2202"/>
      <c r="D19" s="2202"/>
      <c r="E19" s="2202"/>
      <c r="F19" s="2202"/>
      <c r="G19" s="2202"/>
      <c r="H19" s="2202"/>
      <c r="I19" s="2202"/>
      <c r="J19" s="2202"/>
      <c r="K19" s="2202"/>
      <c r="L19" s="2202"/>
      <c r="M19" s="2202"/>
      <c r="N19" s="2202"/>
      <c r="O19" s="2202"/>
      <c r="P19" s="2202"/>
      <c r="Q19" s="2202"/>
    </row>
    <row r="20" spans="1:17" ht="29.15" customHeight="1">
      <c r="A20" s="2202"/>
      <c r="B20" s="2202"/>
      <c r="C20" s="2202"/>
      <c r="D20" s="2202"/>
      <c r="E20" s="2202"/>
      <c r="F20" s="2202"/>
      <c r="G20" s="2202"/>
      <c r="H20" s="2202"/>
      <c r="I20" s="2202"/>
      <c r="J20" s="2202"/>
      <c r="K20" s="2202"/>
      <c r="L20" s="2202"/>
      <c r="M20" s="2202"/>
      <c r="N20" s="2202"/>
      <c r="O20" s="2202"/>
      <c r="P20" s="2202"/>
      <c r="Q20" s="2202"/>
    </row>
  </sheetData>
  <mergeCells count="5">
    <mergeCell ref="A3:Q3"/>
    <mergeCell ref="A11:Q11"/>
    <mergeCell ref="A4:Q4"/>
    <mergeCell ref="A12:Q12"/>
    <mergeCell ref="A19:Q20"/>
  </mergeCells>
  <printOptions horizontalCentered="1"/>
  <pageMargins left="0.59055118110236227" right="0.59055118110236227" top="0.59055118110236227" bottom="0.39370078740157483" header="0.31496062992125984" footer="0.31496062992125984"/>
  <pageSetup paperSize="9" scale="83"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Foglio76">
    <tabColor rgb="FF92D050"/>
  </sheetPr>
  <dimension ref="A1:Q18"/>
  <sheetViews>
    <sheetView showGridLines="0" topLeftCell="A4" zoomScaleNormal="100" workbookViewId="0">
      <selection activeCell="E22" sqref="E22"/>
    </sheetView>
  </sheetViews>
  <sheetFormatPr defaultColWidth="8.5546875" defaultRowHeight="11.8"/>
  <cols>
    <col min="1" max="1" width="28.44140625" style="836" customWidth="1"/>
    <col min="2" max="13" width="6.44140625" style="162" customWidth="1"/>
    <col min="14" max="14" width="8.5546875" style="162"/>
    <col min="15" max="15" width="6.44140625" style="162" customWidth="1"/>
    <col min="16" max="16" width="8.5546875" style="162"/>
    <col min="17" max="17" width="6.44140625" style="162" customWidth="1"/>
    <col min="18" max="16384" width="8.5546875" style="162"/>
  </cols>
  <sheetData>
    <row r="1" spans="1:17" s="997" customFormat="1" ht="14.4">
      <c r="A1" s="990" t="str">
        <f ca="1">(MID(CELL("nomefile",J2),FIND("]",CELL("nomefile",J2),1)+1,20))</f>
        <v>Tavola 5.5.7</v>
      </c>
      <c r="L1" s="1000"/>
      <c r="M1" s="998"/>
    </row>
    <row r="2" spans="1:17">
      <c r="L2" s="830"/>
      <c r="M2" s="831"/>
    </row>
    <row r="3" spans="1:17" ht="11.8" customHeight="1">
      <c r="A3" s="2059" t="s">
        <v>1770</v>
      </c>
      <c r="B3" s="2059"/>
      <c r="C3" s="2059"/>
      <c r="D3" s="2059"/>
      <c r="E3" s="2059"/>
      <c r="F3" s="2059"/>
      <c r="G3" s="2059"/>
      <c r="H3" s="2059"/>
      <c r="I3" s="2059"/>
      <c r="J3" s="2059"/>
      <c r="K3" s="2059"/>
      <c r="L3" s="2059"/>
      <c r="M3" s="2059"/>
      <c r="N3" s="2059"/>
      <c r="O3" s="2059"/>
      <c r="P3" s="2059"/>
      <c r="Q3" s="2059"/>
    </row>
    <row r="4" spans="1:17" ht="12.45" thickBot="1">
      <c r="A4" s="2201" t="s">
        <v>2</v>
      </c>
      <c r="B4" s="2201"/>
      <c r="C4" s="2201"/>
      <c r="D4" s="2201"/>
      <c r="E4" s="2201"/>
      <c r="F4" s="2201"/>
      <c r="G4" s="2201"/>
      <c r="H4" s="2201"/>
      <c r="I4" s="2201"/>
      <c r="J4" s="2201"/>
      <c r="K4" s="2201"/>
      <c r="L4" s="2201"/>
      <c r="M4" s="2201"/>
      <c r="N4" s="2201"/>
      <c r="O4" s="2201"/>
      <c r="P4" s="2201"/>
      <c r="Q4" s="2201"/>
    </row>
    <row r="5" spans="1:17" ht="12.45" thickBot="1">
      <c r="A5" s="814"/>
      <c r="B5" s="814">
        <v>2018</v>
      </c>
      <c r="C5" s="814" t="s">
        <v>38</v>
      </c>
      <c r="D5" s="814">
        <v>2019</v>
      </c>
      <c r="E5" s="814" t="s">
        <v>38</v>
      </c>
      <c r="F5" s="814">
        <v>2020</v>
      </c>
      <c r="G5" s="814" t="s">
        <v>38</v>
      </c>
      <c r="H5" s="814">
        <v>2021</v>
      </c>
      <c r="I5" s="814" t="s">
        <v>38</v>
      </c>
      <c r="J5" s="814">
        <v>2022</v>
      </c>
      <c r="K5" s="814" t="s">
        <v>38</v>
      </c>
      <c r="L5" s="814">
        <v>2023</v>
      </c>
      <c r="M5" s="814" t="s">
        <v>38</v>
      </c>
      <c r="N5" s="814">
        <v>2024</v>
      </c>
      <c r="O5" s="814" t="s">
        <v>38</v>
      </c>
      <c r="P5" s="814">
        <v>2025</v>
      </c>
      <c r="Q5" s="814" t="s">
        <v>38</v>
      </c>
    </row>
    <row r="6" spans="1:17" ht="24.05" customHeight="1">
      <c r="A6" s="837" t="s">
        <v>620</v>
      </c>
      <c r="B6" s="1795">
        <v>11415</v>
      </c>
      <c r="C6" s="816">
        <v>71</v>
      </c>
      <c r="D6" s="1795">
        <v>13182</v>
      </c>
      <c r="E6" s="37">
        <v>70.599999999999994</v>
      </c>
      <c r="F6" s="1795">
        <v>14166</v>
      </c>
      <c r="G6" s="37">
        <v>73.599999999999994</v>
      </c>
      <c r="H6" s="1795">
        <v>11248</v>
      </c>
      <c r="I6" s="37">
        <v>52.4</v>
      </c>
      <c r="J6" s="1795">
        <v>15548</v>
      </c>
      <c r="K6" s="37">
        <v>74.599999999999994</v>
      </c>
      <c r="L6" s="1795">
        <v>18012</v>
      </c>
      <c r="M6" s="816">
        <v>72.500402511672831</v>
      </c>
      <c r="N6" s="1795">
        <v>20464</v>
      </c>
      <c r="O6" s="816">
        <v>72.400495312223597</v>
      </c>
      <c r="P6" s="838">
        <v>24135</v>
      </c>
      <c r="Q6" s="821">
        <v>72.8</v>
      </c>
    </row>
    <row r="7" spans="1:17" ht="24.05" customHeight="1">
      <c r="A7" s="832" t="s">
        <v>621</v>
      </c>
      <c r="B7" s="231">
        <v>4653</v>
      </c>
      <c r="C7" s="1855">
        <v>29</v>
      </c>
      <c r="D7" s="231">
        <v>5490</v>
      </c>
      <c r="E7" s="370">
        <v>29.4</v>
      </c>
      <c r="F7" s="231">
        <v>5084</v>
      </c>
      <c r="G7" s="370">
        <v>26.4</v>
      </c>
      <c r="H7" s="231">
        <v>10218</v>
      </c>
      <c r="I7" s="370">
        <v>47.6</v>
      </c>
      <c r="J7" s="231">
        <v>5305</v>
      </c>
      <c r="K7" s="370">
        <v>25.4</v>
      </c>
      <c r="L7" s="231">
        <v>6832</v>
      </c>
      <c r="M7" s="1855">
        <v>27.499597488327161</v>
      </c>
      <c r="N7" s="231">
        <v>7801</v>
      </c>
      <c r="O7" s="1855">
        <v>27.599504687776403</v>
      </c>
      <c r="P7" s="833">
        <v>9009</v>
      </c>
      <c r="Q7" s="1510">
        <v>27.200000000000003</v>
      </c>
    </row>
    <row r="8" spans="1:17" ht="24.05" customHeight="1">
      <c r="A8" s="839" t="s">
        <v>1101</v>
      </c>
      <c r="B8" s="840">
        <v>16068</v>
      </c>
      <c r="C8" s="841">
        <f>SUM(C6:C7)</f>
        <v>100</v>
      </c>
      <c r="D8" s="840">
        <v>18672</v>
      </c>
      <c r="E8" s="841">
        <f>SUM(E6:E7)</f>
        <v>100</v>
      </c>
      <c r="F8" s="840">
        <v>19250</v>
      </c>
      <c r="G8" s="841">
        <f>SUM(G6:G7)</f>
        <v>100</v>
      </c>
      <c r="H8" s="840">
        <v>21466</v>
      </c>
      <c r="I8" s="841">
        <f>SUM(I6:I7)</f>
        <v>100</v>
      </c>
      <c r="J8" s="840">
        <v>20853</v>
      </c>
      <c r="K8" s="841">
        <f>SUM(K6:K7)</f>
        <v>100</v>
      </c>
      <c r="L8" s="840">
        <v>24844</v>
      </c>
      <c r="M8" s="841">
        <v>100</v>
      </c>
      <c r="N8" s="840">
        <v>28265</v>
      </c>
      <c r="O8" s="841">
        <v>100</v>
      </c>
      <c r="P8" s="840">
        <v>33144</v>
      </c>
      <c r="Q8" s="841">
        <v>100</v>
      </c>
    </row>
    <row r="11" spans="1:17" ht="11.8" customHeight="1">
      <c r="A11" s="2059" t="s">
        <v>1771</v>
      </c>
      <c r="B11" s="2059"/>
      <c r="C11" s="2059"/>
      <c r="D11" s="2059"/>
      <c r="E11" s="2059"/>
      <c r="F11" s="2059"/>
      <c r="G11" s="2059"/>
      <c r="H11" s="2059"/>
      <c r="I11" s="2059"/>
      <c r="J11" s="2059"/>
      <c r="K11" s="2059"/>
      <c r="L11" s="2059"/>
      <c r="M11" s="2059"/>
      <c r="N11" s="2059"/>
      <c r="O11" s="2059"/>
      <c r="P11" s="2059"/>
      <c r="Q11" s="2059"/>
    </row>
    <row r="12" spans="1:17" ht="12.45" thickBot="1">
      <c r="A12" s="2201" t="s">
        <v>2</v>
      </c>
      <c r="B12" s="2201"/>
      <c r="C12" s="2201"/>
      <c r="D12" s="2201"/>
      <c r="E12" s="2201"/>
      <c r="F12" s="2201"/>
      <c r="G12" s="2201"/>
      <c r="H12" s="2201"/>
      <c r="I12" s="2201"/>
      <c r="J12" s="2201"/>
      <c r="K12" s="2201"/>
      <c r="L12" s="2201"/>
      <c r="M12" s="2201"/>
      <c r="N12" s="2201"/>
      <c r="O12" s="2201"/>
      <c r="P12" s="2201"/>
      <c r="Q12" s="2201"/>
    </row>
    <row r="13" spans="1:17" ht="12.45" thickBot="1">
      <c r="A13" s="814"/>
      <c r="B13" s="814">
        <v>2018</v>
      </c>
      <c r="C13" s="814" t="s">
        <v>38</v>
      </c>
      <c r="D13" s="814">
        <v>2019</v>
      </c>
      <c r="E13" s="814" t="s">
        <v>38</v>
      </c>
      <c r="F13" s="814">
        <v>2020</v>
      </c>
      <c r="G13" s="814" t="s">
        <v>38</v>
      </c>
      <c r="H13" s="814">
        <v>2021</v>
      </c>
      <c r="I13" s="814" t="s">
        <v>38</v>
      </c>
      <c r="J13" s="814">
        <v>2022</v>
      </c>
      <c r="K13" s="814" t="s">
        <v>38</v>
      </c>
      <c r="L13" s="814">
        <v>2023</v>
      </c>
      <c r="M13" s="814" t="s">
        <v>38</v>
      </c>
      <c r="N13" s="814">
        <v>2024</v>
      </c>
      <c r="O13" s="814" t="s">
        <v>38</v>
      </c>
      <c r="P13" s="814">
        <v>2025</v>
      </c>
      <c r="Q13" s="814" t="s">
        <v>38</v>
      </c>
    </row>
    <row r="14" spans="1:17" ht="24.05" customHeight="1">
      <c r="A14" s="837" t="s">
        <v>620</v>
      </c>
      <c r="B14" s="1795">
        <v>11404</v>
      </c>
      <c r="C14" s="816">
        <v>71</v>
      </c>
      <c r="D14" s="1795">
        <v>13164</v>
      </c>
      <c r="E14" s="37">
        <v>70.599999999999994</v>
      </c>
      <c r="F14" s="1795">
        <v>14154</v>
      </c>
      <c r="G14" s="37">
        <v>73.599999999999994</v>
      </c>
      <c r="H14" s="1795">
        <v>11232</v>
      </c>
      <c r="I14" s="37">
        <v>52.4</v>
      </c>
      <c r="J14" s="1795">
        <v>15529</v>
      </c>
      <c r="K14" s="37">
        <v>74.5</v>
      </c>
      <c r="L14" s="1795">
        <v>17983</v>
      </c>
      <c r="M14" s="816">
        <v>72.468265162200282</v>
      </c>
      <c r="N14" s="1795">
        <v>20436</v>
      </c>
      <c r="O14" s="816">
        <v>72.373127456882813</v>
      </c>
      <c r="P14" s="838">
        <v>24102</v>
      </c>
      <c r="Q14" s="821">
        <v>72.8</v>
      </c>
    </row>
    <row r="15" spans="1:17" ht="24.05" customHeight="1">
      <c r="A15" s="832" t="s">
        <v>621</v>
      </c>
      <c r="B15" s="231">
        <v>4653</v>
      </c>
      <c r="C15" s="1855">
        <v>29</v>
      </c>
      <c r="D15" s="231">
        <v>5490</v>
      </c>
      <c r="E15" s="370">
        <v>29.4</v>
      </c>
      <c r="F15" s="231">
        <v>5084</v>
      </c>
      <c r="G15" s="370">
        <v>26.4</v>
      </c>
      <c r="H15" s="231">
        <v>10218</v>
      </c>
      <c r="I15" s="370">
        <v>47.6</v>
      </c>
      <c r="J15" s="231">
        <v>5305</v>
      </c>
      <c r="K15" s="370">
        <v>25.5</v>
      </c>
      <c r="L15" s="231">
        <v>6832</v>
      </c>
      <c r="M15" s="1855">
        <v>27.531734837799718</v>
      </c>
      <c r="N15" s="231">
        <v>7801</v>
      </c>
      <c r="O15" s="1855">
        <v>27.626872543117187</v>
      </c>
      <c r="P15" s="833">
        <v>9009</v>
      </c>
      <c r="Q15" s="1510">
        <v>27.200000000000003</v>
      </c>
    </row>
    <row r="16" spans="1:17" ht="23.6">
      <c r="A16" s="839" t="s">
        <v>1101</v>
      </c>
      <c r="B16" s="840">
        <v>16057</v>
      </c>
      <c r="C16" s="841">
        <f>SUM(C14:C15)</f>
        <v>100</v>
      </c>
      <c r="D16" s="840">
        <v>18654</v>
      </c>
      <c r="E16" s="841">
        <f>SUM(E14:E15)</f>
        <v>100</v>
      </c>
      <c r="F16" s="840">
        <v>19238</v>
      </c>
      <c r="G16" s="841">
        <f>SUM(G14:G15)</f>
        <v>100</v>
      </c>
      <c r="H16" s="840">
        <v>21450</v>
      </c>
      <c r="I16" s="841">
        <f>SUM(I14:I15)</f>
        <v>100</v>
      </c>
      <c r="J16" s="840">
        <v>20834</v>
      </c>
      <c r="K16" s="841">
        <f>SUM(K14:K15)</f>
        <v>100</v>
      </c>
      <c r="L16" s="840">
        <v>24815</v>
      </c>
      <c r="M16" s="841">
        <v>100</v>
      </c>
      <c r="N16" s="840">
        <v>28237</v>
      </c>
      <c r="O16" s="841">
        <v>100</v>
      </c>
      <c r="P16" s="840">
        <v>33111</v>
      </c>
      <c r="Q16" s="841">
        <v>100</v>
      </c>
    </row>
    <row r="17" spans="1:17" ht="6.55" customHeight="1"/>
    <row r="18" spans="1:17" ht="72.650000000000006" customHeight="1">
      <c r="A18" s="2203" t="s">
        <v>622</v>
      </c>
      <c r="B18" s="2203"/>
      <c r="C18" s="2203"/>
      <c r="D18" s="2203"/>
      <c r="E18" s="2203"/>
      <c r="F18" s="2203"/>
      <c r="G18" s="2203"/>
      <c r="H18" s="2203"/>
      <c r="I18" s="2203"/>
      <c r="J18" s="2203"/>
      <c r="K18" s="2203"/>
      <c r="L18" s="2203"/>
      <c r="M18" s="2203"/>
      <c r="N18" s="2203"/>
      <c r="O18" s="2203"/>
      <c r="P18" s="2203"/>
      <c r="Q18" s="2203"/>
    </row>
  </sheetData>
  <mergeCells count="5">
    <mergeCell ref="A3:Q3"/>
    <mergeCell ref="A11:Q11"/>
    <mergeCell ref="A4:Q4"/>
    <mergeCell ref="A12:Q12"/>
    <mergeCell ref="A18:Q18"/>
  </mergeCells>
  <printOptions horizontalCentered="1"/>
  <pageMargins left="0.59055118110236227" right="0.59055118110236227" top="0.59055118110236227" bottom="0.39370078740157483" header="0.31496062992125984" footer="0.31496062992125984"/>
  <pageSetup paperSize="9" scale="9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7">
    <tabColor rgb="FF92D050"/>
  </sheetPr>
  <dimension ref="A1:L13"/>
  <sheetViews>
    <sheetView showGridLines="0" zoomScaleNormal="100" workbookViewId="0">
      <selection activeCell="E22" sqref="E22"/>
    </sheetView>
  </sheetViews>
  <sheetFormatPr defaultRowHeight="15.05"/>
  <cols>
    <col min="1" max="1" width="53.5546875" customWidth="1"/>
    <col min="2" max="2" width="5.44140625" bestFit="1" customWidth="1"/>
    <col min="3" max="3" width="6" customWidth="1"/>
    <col min="4" max="4" width="8.5546875" bestFit="1" customWidth="1"/>
    <col min="5" max="5" width="5.5546875" bestFit="1" customWidth="1"/>
    <col min="6" max="6" width="8.6640625" style="1308"/>
  </cols>
  <sheetData>
    <row r="1" spans="1:12" s="996" customFormat="1">
      <c r="A1" s="990" t="str">
        <f ca="1">(MID(CELL("nomefile",J2),FIND("]",CELL("nomefile",J2),1)+1,20))</f>
        <v>Tavola 2.1.2</v>
      </c>
      <c r="B1" s="995"/>
      <c r="C1" s="995"/>
      <c r="D1" s="1939"/>
      <c r="E1" s="1939"/>
      <c r="F1" s="1307"/>
      <c r="G1" s="995"/>
    </row>
    <row r="2" spans="1:12">
      <c r="D2" s="830"/>
      <c r="E2" s="831"/>
    </row>
    <row r="3" spans="1:12" ht="24.05" customHeight="1">
      <c r="A3" s="1940" t="s">
        <v>1554</v>
      </c>
      <c r="B3" s="1940"/>
      <c r="C3" s="1940"/>
      <c r="D3" s="1940"/>
      <c r="E3" s="1940"/>
    </row>
    <row r="4" spans="1:12" ht="15.75" thickBot="1">
      <c r="A4" s="1941" t="s">
        <v>1108</v>
      </c>
      <c r="B4" s="1941"/>
      <c r="C4" s="1941"/>
      <c r="D4" s="1941"/>
      <c r="E4" s="1941"/>
    </row>
    <row r="5" spans="1:12" ht="15.75" thickBot="1">
      <c r="A5" s="881"/>
      <c r="B5" s="881" t="s">
        <v>36</v>
      </c>
      <c r="C5" s="881" t="s">
        <v>35</v>
      </c>
      <c r="D5" s="881" t="s">
        <v>1109</v>
      </c>
      <c r="E5" s="881" t="s">
        <v>1</v>
      </c>
    </row>
    <row r="6" spans="1:12">
      <c r="A6" s="886" t="s">
        <v>1396</v>
      </c>
      <c r="B6" s="886"/>
      <c r="C6" s="886"/>
      <c r="D6" s="886"/>
      <c r="E6" s="886"/>
    </row>
    <row r="7" spans="1:12">
      <c r="A7" s="888" t="s">
        <v>1398</v>
      </c>
      <c r="B7" s="172">
        <v>41</v>
      </c>
      <c r="C7" s="172">
        <v>26</v>
      </c>
      <c r="D7" s="172">
        <v>12</v>
      </c>
      <c r="E7" s="1299">
        <v>79</v>
      </c>
      <c r="I7" s="454"/>
      <c r="J7" s="454"/>
      <c r="K7" s="454"/>
      <c r="L7" s="454"/>
    </row>
    <row r="8" spans="1:12">
      <c r="A8" s="887" t="s">
        <v>1399</v>
      </c>
      <c r="B8" s="169">
        <v>2</v>
      </c>
      <c r="C8" s="169" t="s">
        <v>5</v>
      </c>
      <c r="D8" s="169" t="s">
        <v>5</v>
      </c>
      <c r="E8" s="1211">
        <v>2</v>
      </c>
      <c r="I8" s="454"/>
      <c r="J8" s="454"/>
      <c r="K8" s="454"/>
      <c r="L8" s="454"/>
    </row>
    <row r="9" spans="1:12">
      <c r="A9" s="888" t="s">
        <v>1110</v>
      </c>
      <c r="B9" s="172">
        <v>4</v>
      </c>
      <c r="C9" s="172" t="s">
        <v>5</v>
      </c>
      <c r="D9" s="172" t="s">
        <v>5</v>
      </c>
      <c r="E9" s="1299">
        <v>4</v>
      </c>
      <c r="I9" s="454"/>
      <c r="J9" s="454"/>
      <c r="K9" s="454"/>
      <c r="L9" s="454"/>
    </row>
    <row r="10" spans="1:12">
      <c r="A10" s="886" t="s">
        <v>1397</v>
      </c>
      <c r="B10" s="169"/>
      <c r="C10" s="169"/>
      <c r="D10" s="169"/>
      <c r="E10" s="169"/>
      <c r="I10" s="454"/>
      <c r="J10" s="454"/>
      <c r="K10" s="454"/>
      <c r="L10" s="454"/>
    </row>
    <row r="11" spans="1:12">
      <c r="A11" s="888" t="s">
        <v>1111</v>
      </c>
      <c r="B11" s="172">
        <v>59</v>
      </c>
      <c r="C11" s="172">
        <v>24</v>
      </c>
      <c r="D11" s="172">
        <v>1</v>
      </c>
      <c r="E11" s="1299">
        <v>84</v>
      </c>
      <c r="I11" s="454"/>
      <c r="J11" s="454"/>
      <c r="K11" s="454"/>
      <c r="L11" s="454"/>
    </row>
    <row r="12" spans="1:12">
      <c r="A12" s="1541" t="s">
        <v>1112</v>
      </c>
      <c r="B12" s="1155">
        <v>708</v>
      </c>
      <c r="C12" s="1155">
        <v>149</v>
      </c>
      <c r="D12" s="1155">
        <v>28</v>
      </c>
      <c r="E12" s="1542">
        <v>885</v>
      </c>
      <c r="I12" s="1543"/>
      <c r="J12" s="1543"/>
      <c r="K12" s="1543"/>
      <c r="L12" s="1543"/>
    </row>
    <row r="13" spans="1:12">
      <c r="A13" s="888" t="s">
        <v>1113</v>
      </c>
      <c r="B13" s="172" t="s">
        <v>5</v>
      </c>
      <c r="C13" s="172" t="s">
        <v>5</v>
      </c>
      <c r="D13" s="172">
        <v>6</v>
      </c>
      <c r="E13" s="1299">
        <v>6</v>
      </c>
      <c r="I13" s="454"/>
      <c r="J13" s="454"/>
      <c r="K13" s="454"/>
      <c r="L13" s="454"/>
    </row>
  </sheetData>
  <mergeCells count="3">
    <mergeCell ref="D1:E1"/>
    <mergeCell ref="A3:E3"/>
    <mergeCell ref="A4:E4"/>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92D050"/>
  </sheetPr>
  <dimension ref="A1:N17"/>
  <sheetViews>
    <sheetView showGridLines="0" zoomScaleNormal="100" workbookViewId="0">
      <selection activeCell="E22" sqref="E22"/>
    </sheetView>
  </sheetViews>
  <sheetFormatPr defaultRowHeight="15.05"/>
  <cols>
    <col min="1" max="1" width="15.44140625" customWidth="1"/>
    <col min="3" max="3" width="21" customWidth="1"/>
    <col min="5" max="5" width="10.5546875" customWidth="1"/>
    <col min="9" max="9" width="9.5546875" customWidth="1"/>
    <col min="11" max="11" width="10" customWidth="1"/>
    <col min="13" max="13" width="10" customWidth="1"/>
  </cols>
  <sheetData>
    <row r="1" spans="1:14" s="996" customFormat="1">
      <c r="A1" s="990" t="str">
        <f ca="1">(MID(CELL("nomefile",J2),FIND("]",CELL("nomefile",J2),1)+1,20))</f>
        <v>Tavola 6.1</v>
      </c>
      <c r="B1" s="995"/>
      <c r="C1" s="995"/>
      <c r="D1" s="995"/>
      <c r="E1" s="995"/>
      <c r="F1" s="995"/>
      <c r="G1" s="995"/>
      <c r="H1" s="995"/>
      <c r="I1" s="995"/>
      <c r="J1" s="995"/>
      <c r="K1" s="995"/>
      <c r="M1" s="1003"/>
      <c r="N1" s="1006"/>
    </row>
    <row r="3" spans="1:14">
      <c r="A3" s="1940" t="s">
        <v>845</v>
      </c>
      <c r="B3" s="1940"/>
      <c r="C3" s="1940"/>
      <c r="D3" s="1940"/>
      <c r="E3" s="1940"/>
      <c r="F3" s="1940"/>
      <c r="G3" s="1940"/>
      <c r="H3" s="1940"/>
      <c r="I3" s="1940"/>
      <c r="J3" s="1940"/>
      <c r="K3" s="1940"/>
      <c r="L3" s="1940"/>
      <c r="M3" s="1940"/>
    </row>
    <row r="4" spans="1:14" ht="15.75" thickBot="1">
      <c r="A4" s="1982" t="s">
        <v>834</v>
      </c>
      <c r="B4" s="1982"/>
      <c r="C4" s="1982"/>
      <c r="D4" s="1982"/>
      <c r="E4" s="1982"/>
      <c r="F4" s="1982"/>
      <c r="G4" s="1982"/>
      <c r="H4" s="1982"/>
      <c r="I4" s="1982"/>
      <c r="J4" s="1982"/>
      <c r="K4" s="1982"/>
      <c r="L4" s="1982"/>
      <c r="M4" s="1982"/>
    </row>
    <row r="5" spans="1:14">
      <c r="A5" s="436" t="s">
        <v>830</v>
      </c>
      <c r="B5" s="2204" t="s">
        <v>835</v>
      </c>
      <c r="C5" s="136" t="s">
        <v>836</v>
      </c>
      <c r="D5" s="2206" t="s">
        <v>837</v>
      </c>
      <c r="E5" s="2206"/>
      <c r="F5" s="2206" t="s">
        <v>838</v>
      </c>
      <c r="G5" s="2206"/>
      <c r="H5" s="2206" t="s">
        <v>839</v>
      </c>
      <c r="I5" s="2206"/>
      <c r="J5" s="2206" t="s">
        <v>840</v>
      </c>
      <c r="K5" s="2206"/>
      <c r="L5" s="2206" t="s">
        <v>841</v>
      </c>
      <c r="M5" s="2206"/>
    </row>
    <row r="6" spans="1:14" ht="24.25" thickBot="1">
      <c r="A6" s="437"/>
      <c r="B6" s="2205"/>
      <c r="C6" s="437"/>
      <c r="D6" s="1399" t="s">
        <v>842</v>
      </c>
      <c r="E6" s="1399" t="s">
        <v>843</v>
      </c>
      <c r="F6" s="1399" t="s">
        <v>842</v>
      </c>
      <c r="G6" s="1399" t="s">
        <v>843</v>
      </c>
      <c r="H6" s="1399" t="s">
        <v>842</v>
      </c>
      <c r="I6" s="1399" t="s">
        <v>843</v>
      </c>
      <c r="J6" s="1399" t="s">
        <v>844</v>
      </c>
      <c r="K6" s="1399" t="s">
        <v>843</v>
      </c>
      <c r="L6" s="1399" t="s">
        <v>844</v>
      </c>
      <c r="M6" s="1399" t="s">
        <v>843</v>
      </c>
    </row>
    <row r="7" spans="1:14">
      <c r="A7" s="779">
        <v>2016</v>
      </c>
      <c r="B7" s="3">
        <v>30903</v>
      </c>
      <c r="C7" s="871">
        <v>6.7000000000000004E-2</v>
      </c>
      <c r="D7" s="3">
        <v>2399</v>
      </c>
      <c r="E7" s="871">
        <v>5.0000000000000001E-3</v>
      </c>
      <c r="F7" s="3">
        <v>8196</v>
      </c>
      <c r="G7" s="871">
        <v>-1.7999999999999999E-2</v>
      </c>
      <c r="H7" s="3">
        <v>4192</v>
      </c>
      <c r="I7" s="871">
        <v>-1.7999999999999999E-2</v>
      </c>
      <c r="J7" s="5">
        <v>282</v>
      </c>
      <c r="K7" s="871">
        <v>-7.0000000000000001E-3</v>
      </c>
      <c r="L7" s="5">
        <v>438</v>
      </c>
      <c r="M7" s="871">
        <v>-6.4000000000000001E-2</v>
      </c>
    </row>
    <row r="8" spans="1:14">
      <c r="A8" s="436">
        <v>2017</v>
      </c>
      <c r="B8" s="160">
        <v>31351</v>
      </c>
      <c r="C8" s="872">
        <v>6.6000000000000003E-2</v>
      </c>
      <c r="D8" s="160">
        <v>2450</v>
      </c>
      <c r="E8" s="872">
        <v>2.1000000000000001E-2</v>
      </c>
      <c r="F8" s="160">
        <v>8011</v>
      </c>
      <c r="G8" s="872">
        <v>-2.3E-2</v>
      </c>
      <c r="H8" s="160">
        <v>4162</v>
      </c>
      <c r="I8" s="872">
        <v>-7.0000000000000001E-3</v>
      </c>
      <c r="J8" s="18">
        <v>276</v>
      </c>
      <c r="K8" s="872">
        <v>-2.1000000000000001E-2</v>
      </c>
      <c r="L8" s="18">
        <v>424</v>
      </c>
      <c r="M8" s="872">
        <v>-3.2000000000000001E-2</v>
      </c>
    </row>
    <row r="9" spans="1:14">
      <c r="A9" s="779">
        <v>2018</v>
      </c>
      <c r="B9" s="3">
        <v>31887</v>
      </c>
      <c r="C9" s="871">
        <v>6.3E-2</v>
      </c>
      <c r="D9" s="3">
        <v>2468</v>
      </c>
      <c r="E9" s="871">
        <v>7.0000000000000001E-3</v>
      </c>
      <c r="F9" s="3">
        <v>8102</v>
      </c>
      <c r="G9" s="871">
        <v>1.0999999999999999E-2</v>
      </c>
      <c r="H9" s="3">
        <v>4175</v>
      </c>
      <c r="I9" s="871">
        <v>3.0000000000000001E-3</v>
      </c>
      <c r="J9" s="5">
        <v>263</v>
      </c>
      <c r="K9" s="871">
        <v>-4.7E-2</v>
      </c>
      <c r="L9" s="5">
        <v>419</v>
      </c>
      <c r="M9" s="871">
        <v>-1.2E-2</v>
      </c>
    </row>
    <row r="10" spans="1:14">
      <c r="A10" s="436">
        <v>2019</v>
      </c>
      <c r="B10" s="160">
        <v>32095</v>
      </c>
      <c r="C10" s="872">
        <v>6.4000000000000001E-2</v>
      </c>
      <c r="D10" s="160">
        <v>2518</v>
      </c>
      <c r="E10" s="872">
        <v>0.02</v>
      </c>
      <c r="F10" s="160">
        <v>8081</v>
      </c>
      <c r="G10" s="872">
        <v>-3.0000000000000001E-3</v>
      </c>
      <c r="H10" s="160">
        <v>4188</v>
      </c>
      <c r="I10" s="872">
        <v>3.0000000000000001E-3</v>
      </c>
      <c r="J10" s="18">
        <v>268</v>
      </c>
      <c r="K10" s="872">
        <v>1.9E-2</v>
      </c>
      <c r="L10" s="18">
        <v>414</v>
      </c>
      <c r="M10" s="872">
        <v>-1.2E-2</v>
      </c>
    </row>
    <row r="11" spans="1:14">
      <c r="A11" s="779">
        <v>2020</v>
      </c>
      <c r="B11" s="3">
        <v>32109</v>
      </c>
      <c r="C11" s="871">
        <v>4.3999999999999997E-2</v>
      </c>
      <c r="D11" s="3">
        <v>2678</v>
      </c>
      <c r="E11" s="871">
        <v>6.4000000000000001E-2</v>
      </c>
      <c r="F11" s="3">
        <v>9363</v>
      </c>
      <c r="G11" s="871">
        <v>0.159</v>
      </c>
      <c r="H11" s="3">
        <v>4696</v>
      </c>
      <c r="I11" s="871">
        <v>0.121</v>
      </c>
      <c r="J11" s="5">
        <v>206</v>
      </c>
      <c r="K11" s="871">
        <v>-0.23100000000000001</v>
      </c>
      <c r="L11" s="5">
        <v>398</v>
      </c>
      <c r="M11" s="871">
        <v>-3.9E-2</v>
      </c>
    </row>
    <row r="12" spans="1:14">
      <c r="A12" s="436">
        <v>2021</v>
      </c>
      <c r="B12" s="775">
        <v>32537</v>
      </c>
      <c r="C12" s="875">
        <v>5.1999999999999998E-2</v>
      </c>
      <c r="D12" s="775">
        <v>2698</v>
      </c>
      <c r="E12" s="875">
        <v>7.0000000000000001E-3</v>
      </c>
      <c r="F12" s="775">
        <v>8515</v>
      </c>
      <c r="G12" s="875">
        <v>-9.0999999999999998E-2</v>
      </c>
      <c r="H12" s="775">
        <v>4516</v>
      </c>
      <c r="I12" s="875">
        <v>-3.7999999999999999E-2</v>
      </c>
      <c r="J12" s="780">
        <v>233</v>
      </c>
      <c r="K12" s="875">
        <v>0.13100000000000001</v>
      </c>
      <c r="L12" s="780">
        <v>379</v>
      </c>
      <c r="M12" s="872">
        <v>-4.8000000000000001E-2</v>
      </c>
    </row>
    <row r="13" spans="1:14" s="1883" customFormat="1">
      <c r="A13" s="779">
        <v>2022</v>
      </c>
      <c r="B13" s="3">
        <v>32887</v>
      </c>
      <c r="C13" s="871">
        <v>5.3999999999999999E-2</v>
      </c>
      <c r="D13" s="3">
        <v>2822</v>
      </c>
      <c r="E13" s="871">
        <v>4.5999999999999999E-2</v>
      </c>
      <c r="F13" s="3">
        <v>8717</v>
      </c>
      <c r="G13" s="871">
        <v>2.4E-2</v>
      </c>
      <c r="H13" s="3">
        <v>4671</v>
      </c>
      <c r="I13" s="871">
        <v>3.4000000000000002E-2</v>
      </c>
      <c r="J13" s="5">
        <v>252</v>
      </c>
      <c r="K13" s="871">
        <v>8.2000000000000003E-2</v>
      </c>
      <c r="L13" s="5">
        <v>370</v>
      </c>
      <c r="M13" s="871">
        <v>-2.4E-2</v>
      </c>
    </row>
    <row r="14" spans="1:14" s="1883" customFormat="1">
      <c r="A14" s="436">
        <v>2023</v>
      </c>
      <c r="B14" s="160">
        <v>33129</v>
      </c>
      <c r="C14" s="872">
        <v>5.2999999999999999E-2</v>
      </c>
      <c r="D14" s="160">
        <v>2889</v>
      </c>
      <c r="E14" s="872">
        <v>2.4E-2</v>
      </c>
      <c r="F14" s="160">
        <v>8546</v>
      </c>
      <c r="G14" s="872">
        <v>-0.02</v>
      </c>
      <c r="H14" s="160">
        <v>4651</v>
      </c>
      <c r="I14" s="872">
        <v>-4.0000000000000001E-3</v>
      </c>
      <c r="J14" s="18">
        <v>248</v>
      </c>
      <c r="K14" s="872">
        <v>-1.6E-2</v>
      </c>
      <c r="L14" s="18">
        <v>391</v>
      </c>
      <c r="M14" s="872">
        <v>5.7000000000000002E-2</v>
      </c>
    </row>
    <row r="15" spans="1:14" s="1883" customFormat="1">
      <c r="A15" s="779">
        <v>2024</v>
      </c>
      <c r="B15" s="3">
        <v>33528</v>
      </c>
      <c r="C15" s="871">
        <v>5.2999999999999999E-2</v>
      </c>
      <c r="D15" s="3">
        <v>3028</v>
      </c>
      <c r="E15" s="871">
        <v>4.8000000000000001E-2</v>
      </c>
      <c r="F15" s="3">
        <v>9252</v>
      </c>
      <c r="G15" s="871">
        <v>8.3000000000000004E-2</v>
      </c>
      <c r="H15" s="3">
        <v>4962</v>
      </c>
      <c r="I15" s="871">
        <v>6.7000000000000004E-2</v>
      </c>
      <c r="J15" s="5">
        <v>263</v>
      </c>
      <c r="K15" s="871">
        <v>0.06</v>
      </c>
      <c r="L15" s="5">
        <v>419</v>
      </c>
      <c r="M15" s="871">
        <v>7.1999999999999995E-2</v>
      </c>
    </row>
    <row r="16" spans="1:14">
      <c r="A16" s="1897">
        <v>2025</v>
      </c>
      <c r="B16" s="1898">
        <v>33882</v>
      </c>
      <c r="C16" s="1899">
        <v>5.0999999999999997E-2</v>
      </c>
      <c r="D16" s="1898">
        <v>3124</v>
      </c>
      <c r="E16" s="1899">
        <v>3.2000000000000001E-2</v>
      </c>
      <c r="F16" s="1898">
        <v>9660</v>
      </c>
      <c r="G16" s="1899">
        <v>4.3999999999999997E-2</v>
      </c>
      <c r="H16" s="1898">
        <v>5160</v>
      </c>
      <c r="I16" s="1899">
        <v>0.04</v>
      </c>
      <c r="J16" s="1900">
        <v>263</v>
      </c>
      <c r="K16" s="1899">
        <v>0</v>
      </c>
      <c r="L16" s="1900">
        <v>438</v>
      </c>
      <c r="M16" s="1901">
        <v>4.4999999999999998E-2</v>
      </c>
    </row>
    <row r="17" spans="1:1">
      <c r="A17" s="641" t="s">
        <v>1374</v>
      </c>
    </row>
  </sheetData>
  <mergeCells count="8">
    <mergeCell ref="A3:M3"/>
    <mergeCell ref="A4:M4"/>
    <mergeCell ref="B5:B6"/>
    <mergeCell ref="D5:E5"/>
    <mergeCell ref="F5:G5"/>
    <mergeCell ref="H5:I5"/>
    <mergeCell ref="J5:K5"/>
    <mergeCell ref="L5:M5"/>
  </mergeCells>
  <printOptions horizontalCentered="1"/>
  <pageMargins left="0.59055118110236227" right="0.59055118110236227" top="0.59055118110236227" bottom="0.39370078740157483" header="0.31496062992125984" footer="0.31496062992125984"/>
  <pageSetup paperSize="9" scale="9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92D050"/>
  </sheetPr>
  <dimension ref="A1:N17"/>
  <sheetViews>
    <sheetView showGridLines="0" zoomScaleNormal="100" workbookViewId="0">
      <selection activeCell="E22" sqref="E22"/>
    </sheetView>
  </sheetViews>
  <sheetFormatPr defaultColWidth="12.5546875" defaultRowHeight="15.05"/>
  <cols>
    <col min="1" max="1" width="11.5546875" bestFit="1" customWidth="1"/>
    <col min="2" max="2" width="12.5546875" bestFit="1" customWidth="1"/>
    <col min="3" max="3" width="9.44140625" bestFit="1" customWidth="1"/>
    <col min="4" max="9" width="10.5546875" bestFit="1" customWidth="1"/>
    <col min="10" max="10" width="5.5546875" bestFit="1" customWidth="1"/>
    <col min="11" max="11" width="10.5546875" bestFit="1" customWidth="1"/>
    <col min="12" max="12" width="5.5546875" bestFit="1" customWidth="1"/>
    <col min="13" max="13" width="10.5546875" bestFit="1" customWidth="1"/>
  </cols>
  <sheetData>
    <row r="1" spans="1:14" s="996" customFormat="1">
      <c r="A1" s="990" t="str">
        <f ca="1">(MID(CELL("nomefile",J2),FIND("]",CELL("nomefile",J2),1)+1,20))</f>
        <v>Tavola 6.2</v>
      </c>
      <c r="B1" s="995"/>
      <c r="C1" s="995"/>
      <c r="D1" s="995"/>
      <c r="E1" s="995"/>
      <c r="F1" s="995"/>
      <c r="G1" s="995"/>
      <c r="H1" s="995"/>
      <c r="I1" s="995"/>
      <c r="J1" s="995"/>
      <c r="K1" s="995"/>
      <c r="M1" s="1003"/>
      <c r="N1" s="1006"/>
    </row>
    <row r="3" spans="1:14">
      <c r="A3" s="1940" t="s">
        <v>846</v>
      </c>
      <c r="B3" s="1940"/>
      <c r="C3" s="1940"/>
      <c r="D3" s="1940"/>
      <c r="E3" s="1940"/>
      <c r="F3" s="1940"/>
      <c r="G3" s="1940"/>
      <c r="H3" s="1940"/>
      <c r="I3" s="1940"/>
      <c r="J3" s="1940"/>
      <c r="K3" s="1940"/>
      <c r="L3" s="1940"/>
      <c r="M3" s="1940"/>
    </row>
    <row r="4" spans="1:14" ht="15.75" thickBot="1">
      <c r="A4" s="2207" t="s">
        <v>834</v>
      </c>
      <c r="B4" s="2207"/>
      <c r="C4" s="2207"/>
      <c r="D4" s="2207"/>
      <c r="E4" s="2207"/>
      <c r="F4" s="2207"/>
      <c r="G4" s="2207"/>
      <c r="H4" s="2207"/>
      <c r="I4" s="2207"/>
      <c r="J4" s="2207"/>
      <c r="K4" s="2207"/>
      <c r="L4" s="2207"/>
      <c r="M4" s="2207"/>
    </row>
    <row r="5" spans="1:14">
      <c r="A5" s="2206" t="s">
        <v>830</v>
      </c>
      <c r="B5" s="2204" t="s">
        <v>835</v>
      </c>
      <c r="C5" s="136" t="s">
        <v>847</v>
      </c>
      <c r="D5" s="2206" t="s">
        <v>837</v>
      </c>
      <c r="E5" s="2206"/>
      <c r="F5" s="2206" t="s">
        <v>838</v>
      </c>
      <c r="G5" s="2206"/>
      <c r="H5" s="2206" t="s">
        <v>839</v>
      </c>
      <c r="I5" s="2206"/>
      <c r="J5" s="2206" t="s">
        <v>840</v>
      </c>
      <c r="K5" s="2206"/>
      <c r="L5" s="2206" t="s">
        <v>841</v>
      </c>
      <c r="M5" s="2206"/>
    </row>
    <row r="6" spans="1:14" ht="24.25" thickBot="1">
      <c r="A6" s="2208"/>
      <c r="B6" s="2205"/>
      <c r="C6" s="1399" t="s">
        <v>848</v>
      </c>
      <c r="D6" s="1399" t="s">
        <v>842</v>
      </c>
      <c r="E6" s="1399" t="s">
        <v>843</v>
      </c>
      <c r="F6" s="1399" t="s">
        <v>842</v>
      </c>
      <c r="G6" s="1399" t="s">
        <v>843</v>
      </c>
      <c r="H6" s="1399" t="s">
        <v>842</v>
      </c>
      <c r="I6" s="1399" t="s">
        <v>843</v>
      </c>
      <c r="J6" s="1399" t="s">
        <v>844</v>
      </c>
      <c r="K6" s="1399" t="s">
        <v>843</v>
      </c>
      <c r="L6" s="1399" t="s">
        <v>844</v>
      </c>
      <c r="M6" s="1399" t="s">
        <v>843</v>
      </c>
    </row>
    <row r="7" spans="1:14">
      <c r="A7" s="779">
        <v>2016</v>
      </c>
      <c r="B7" s="3">
        <v>4016</v>
      </c>
      <c r="C7" s="871">
        <v>3.6999999999999998E-2</v>
      </c>
      <c r="D7" s="3">
        <v>3169</v>
      </c>
      <c r="E7" s="871">
        <v>-1.6E-2</v>
      </c>
      <c r="F7" s="3">
        <v>9800</v>
      </c>
      <c r="G7" s="871">
        <v>8.9999999999999993E-3</v>
      </c>
      <c r="H7" s="3">
        <v>6465</v>
      </c>
      <c r="I7" s="871">
        <v>-6.0000000000000001E-3</v>
      </c>
      <c r="J7" s="5">
        <v>239</v>
      </c>
      <c r="K7" s="871">
        <v>4.3999999999999997E-2</v>
      </c>
      <c r="L7" s="5">
        <v>269</v>
      </c>
      <c r="M7" s="871">
        <v>-2.9000000000000001E-2</v>
      </c>
    </row>
    <row r="8" spans="1:14">
      <c r="A8" s="436">
        <v>2017</v>
      </c>
      <c r="B8" s="160">
        <v>3973</v>
      </c>
      <c r="C8" s="872">
        <v>3.6999999999999998E-2</v>
      </c>
      <c r="D8" s="160">
        <v>3239</v>
      </c>
      <c r="E8" s="872">
        <v>2.1999999999999999E-2</v>
      </c>
      <c r="F8" s="160">
        <v>9914</v>
      </c>
      <c r="G8" s="872">
        <v>1.2E-2</v>
      </c>
      <c r="H8" s="160">
        <v>6436</v>
      </c>
      <c r="I8" s="872">
        <v>-4.0000000000000001E-3</v>
      </c>
      <c r="J8" s="18">
        <v>240</v>
      </c>
      <c r="K8" s="872">
        <v>4.0000000000000001E-3</v>
      </c>
      <c r="L8" s="18">
        <v>268</v>
      </c>
      <c r="M8" s="872">
        <v>-4.0000000000000001E-3</v>
      </c>
    </row>
    <row r="9" spans="1:14">
      <c r="A9" s="779">
        <v>2018</v>
      </c>
      <c r="B9" s="3">
        <v>4002</v>
      </c>
      <c r="C9" s="871">
        <v>3.5000000000000003E-2</v>
      </c>
      <c r="D9" s="3">
        <v>3248</v>
      </c>
      <c r="E9" s="871">
        <v>3.0000000000000001E-3</v>
      </c>
      <c r="F9" s="3">
        <v>9487</v>
      </c>
      <c r="G9" s="871">
        <v>-4.2999999999999997E-2</v>
      </c>
      <c r="H9" s="3">
        <v>6285</v>
      </c>
      <c r="I9" s="871">
        <v>-2.3E-2</v>
      </c>
      <c r="J9" s="5">
        <v>220</v>
      </c>
      <c r="K9" s="871">
        <v>-8.3000000000000004E-2</v>
      </c>
      <c r="L9" s="5">
        <v>273</v>
      </c>
      <c r="M9" s="871">
        <v>1.9E-2</v>
      </c>
    </row>
    <row r="10" spans="1:14">
      <c r="A10" s="436">
        <v>2019</v>
      </c>
      <c r="B10" s="160">
        <v>4060</v>
      </c>
      <c r="C10" s="872">
        <v>3.5000000000000003E-2</v>
      </c>
      <c r="D10" s="160">
        <v>3289</v>
      </c>
      <c r="E10" s="872">
        <v>1.2999999999999999E-2</v>
      </c>
      <c r="F10" s="160">
        <v>9968</v>
      </c>
      <c r="G10" s="872">
        <v>5.0999999999999997E-2</v>
      </c>
      <c r="H10" s="160">
        <v>6302</v>
      </c>
      <c r="I10" s="872">
        <v>3.0000000000000001E-3</v>
      </c>
      <c r="J10" s="18">
        <v>220</v>
      </c>
      <c r="K10" s="872">
        <v>0</v>
      </c>
      <c r="L10" s="18">
        <v>272</v>
      </c>
      <c r="M10" s="872">
        <v>-4.0000000000000001E-3</v>
      </c>
    </row>
    <row r="11" spans="1:14">
      <c r="A11" s="779">
        <v>2020</v>
      </c>
      <c r="B11" s="3">
        <v>3927</v>
      </c>
      <c r="C11" s="871">
        <v>2.5999999999999999E-2</v>
      </c>
      <c r="D11" s="3">
        <v>3424</v>
      </c>
      <c r="E11" s="871">
        <v>4.1000000000000002E-2</v>
      </c>
      <c r="F11" s="3">
        <v>11258</v>
      </c>
      <c r="G11" s="871">
        <v>0.129</v>
      </c>
      <c r="H11" s="3">
        <v>7025</v>
      </c>
      <c r="I11" s="871">
        <v>0.115</v>
      </c>
      <c r="J11" s="5">
        <v>184</v>
      </c>
      <c r="K11" s="871">
        <v>-0.16400000000000001</v>
      </c>
      <c r="L11" s="5">
        <v>259</v>
      </c>
      <c r="M11" s="871">
        <v>-4.8000000000000001E-2</v>
      </c>
    </row>
    <row r="12" spans="1:14">
      <c r="A12" s="436">
        <v>2021</v>
      </c>
      <c r="B12" s="775">
        <v>4157</v>
      </c>
      <c r="C12" s="875">
        <v>0.03</v>
      </c>
      <c r="D12" s="775">
        <v>3339</v>
      </c>
      <c r="E12" s="875">
        <v>-2.5000000000000001E-2</v>
      </c>
      <c r="F12" s="775">
        <v>10928</v>
      </c>
      <c r="G12" s="875">
        <v>-2.9000000000000001E-2</v>
      </c>
      <c r="H12" s="775">
        <v>6761</v>
      </c>
      <c r="I12" s="875">
        <v>-3.7999999999999999E-2</v>
      </c>
      <c r="J12" s="780">
        <v>206</v>
      </c>
      <c r="K12" s="875">
        <v>0.12</v>
      </c>
      <c r="L12" s="780">
        <v>249</v>
      </c>
      <c r="M12" s="872">
        <v>-3.9E-2</v>
      </c>
    </row>
    <row r="13" spans="1:14">
      <c r="A13" s="779">
        <v>2022</v>
      </c>
      <c r="B13" s="3">
        <v>4342</v>
      </c>
      <c r="C13" s="871">
        <v>3.2000000000000001E-2</v>
      </c>
      <c r="D13" s="3">
        <v>3380</v>
      </c>
      <c r="E13" s="871">
        <v>1.2E-2</v>
      </c>
      <c r="F13" s="3">
        <v>11173</v>
      </c>
      <c r="G13" s="871">
        <v>2.1999999999999999E-2</v>
      </c>
      <c r="H13" s="3">
        <v>6901</v>
      </c>
      <c r="I13" s="871">
        <v>2.1000000000000001E-2</v>
      </c>
      <c r="J13" s="5">
        <v>220</v>
      </c>
      <c r="K13" s="871">
        <v>6.8000000000000005E-2</v>
      </c>
      <c r="L13" s="5">
        <v>243</v>
      </c>
      <c r="M13" s="871">
        <v>-2.4E-2</v>
      </c>
    </row>
    <row r="14" spans="1:14">
      <c r="A14" s="436">
        <v>2023</v>
      </c>
      <c r="B14" s="775">
        <v>4464</v>
      </c>
      <c r="C14" s="875">
        <v>3.3000000000000002E-2</v>
      </c>
      <c r="D14" s="775">
        <v>3476</v>
      </c>
      <c r="E14" s="875">
        <v>2.8000000000000001E-2</v>
      </c>
      <c r="F14" s="775">
        <v>10973</v>
      </c>
      <c r="G14" s="875">
        <v>-1.7999999999999999E-2</v>
      </c>
      <c r="H14" s="775">
        <v>6964</v>
      </c>
      <c r="I14" s="875">
        <v>8.9999999999999993E-3</v>
      </c>
      <c r="J14" s="1272">
        <v>230</v>
      </c>
      <c r="K14" s="875">
        <v>4.4999999999999998E-2</v>
      </c>
      <c r="L14" s="1272">
        <v>267</v>
      </c>
      <c r="M14" s="872">
        <v>9.9000000000000005E-2</v>
      </c>
    </row>
    <row r="15" spans="1:14">
      <c r="A15" s="779">
        <v>2024</v>
      </c>
      <c r="B15" s="3">
        <v>4610</v>
      </c>
      <c r="C15" s="871">
        <v>3.5000000000000003E-2</v>
      </c>
      <c r="D15" s="3">
        <v>3694</v>
      </c>
      <c r="E15" s="871">
        <v>6.3E-2</v>
      </c>
      <c r="F15" s="3">
        <v>10560</v>
      </c>
      <c r="G15" s="871">
        <v>-3.7999999999999999E-2</v>
      </c>
      <c r="H15" s="3">
        <v>7000</v>
      </c>
      <c r="I15" s="871">
        <v>5.0000000000000001E-3</v>
      </c>
      <c r="J15" s="5">
        <v>246</v>
      </c>
      <c r="K15" s="871">
        <v>7.0000000000000007E-2</v>
      </c>
      <c r="L15" s="5">
        <v>289</v>
      </c>
      <c r="M15" s="871">
        <v>8.2000000000000003E-2</v>
      </c>
    </row>
    <row r="16" spans="1:14">
      <c r="A16" s="1894">
        <v>2025</v>
      </c>
      <c r="B16" s="1895">
        <v>4809</v>
      </c>
      <c r="C16" s="1896">
        <v>3.2000000000000001E-2</v>
      </c>
      <c r="D16" s="1895">
        <v>3860</v>
      </c>
      <c r="E16" s="1896">
        <v>4.4999999999999998E-2</v>
      </c>
      <c r="F16" s="1895">
        <v>12330</v>
      </c>
      <c r="G16" s="1896">
        <v>0.16800000000000001</v>
      </c>
      <c r="H16" s="1895">
        <v>7637</v>
      </c>
      <c r="I16" s="1896">
        <v>9.0999999999999998E-2</v>
      </c>
      <c r="J16" s="1895">
        <v>241</v>
      </c>
      <c r="K16" s="1896">
        <v>-0.02</v>
      </c>
      <c r="L16" s="1895">
        <v>306</v>
      </c>
      <c r="M16" s="1896">
        <v>5.8999999999999997E-2</v>
      </c>
    </row>
    <row r="17" spans="1:1">
      <c r="A17" s="641" t="s">
        <v>1374</v>
      </c>
    </row>
  </sheetData>
  <mergeCells count="9">
    <mergeCell ref="A3:M3"/>
    <mergeCell ref="A4:M4"/>
    <mergeCell ref="A5:A6"/>
    <mergeCell ref="B5:B6"/>
    <mergeCell ref="D5:E5"/>
    <mergeCell ref="F5:G5"/>
    <mergeCell ref="H5:I5"/>
    <mergeCell ref="J5:K5"/>
    <mergeCell ref="L5:M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92D050"/>
  </sheetPr>
  <dimension ref="A1:AKP117"/>
  <sheetViews>
    <sheetView showGridLines="0" zoomScaleNormal="100" workbookViewId="0">
      <selection activeCell="E22" sqref="E22"/>
    </sheetView>
  </sheetViews>
  <sheetFormatPr defaultColWidth="10" defaultRowHeight="15.05"/>
  <cols>
    <col min="1" max="1" width="25.5546875" style="375" customWidth="1"/>
    <col min="2" max="3" width="13.44140625" style="375" customWidth="1"/>
    <col min="4" max="5" width="14" style="375" customWidth="1"/>
    <col min="6" max="6" width="13.44140625" style="375" customWidth="1"/>
    <col min="7" max="978" width="10" style="375"/>
    <col min="979" max="1017" width="11.5546875" customWidth="1"/>
  </cols>
  <sheetData>
    <row r="1" spans="1:978" s="996" customFormat="1">
      <c r="A1" s="990" t="str">
        <f ca="1">(MID(CELL("nomefile",J2),FIND("]",CELL("nomefile",J2),1)+1,20))</f>
        <v>Tavola 6.3</v>
      </c>
      <c r="B1" s="1016"/>
      <c r="C1" s="1016"/>
      <c r="D1" s="1016"/>
      <c r="E1" s="1016"/>
      <c r="F1" s="1016"/>
      <c r="G1" s="1007"/>
      <c r="H1" s="1016"/>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c r="AL1" s="1025"/>
      <c r="AM1" s="1025"/>
      <c r="AN1" s="1025"/>
      <c r="AO1" s="1025"/>
      <c r="AP1" s="1025"/>
      <c r="AQ1" s="1025"/>
      <c r="AR1" s="1025"/>
      <c r="AS1" s="1025"/>
      <c r="AT1" s="1025"/>
      <c r="AU1" s="1025"/>
      <c r="AV1" s="1025"/>
      <c r="AW1" s="1025"/>
      <c r="AX1" s="1025"/>
      <c r="AY1" s="1025"/>
      <c r="AZ1" s="1025"/>
      <c r="BA1" s="1025"/>
      <c r="BB1" s="1025"/>
      <c r="BC1" s="1025"/>
      <c r="BD1" s="1025"/>
      <c r="BE1" s="1025"/>
      <c r="BF1" s="1025"/>
      <c r="BG1" s="1025"/>
      <c r="BH1" s="1025"/>
      <c r="BI1" s="1025"/>
      <c r="BJ1" s="1025"/>
      <c r="BK1" s="1025"/>
      <c r="BL1" s="1025"/>
      <c r="BM1" s="1025"/>
      <c r="BN1" s="1025"/>
      <c r="BO1" s="1025"/>
      <c r="BP1" s="1025"/>
      <c r="BQ1" s="1025"/>
      <c r="BR1" s="1025"/>
      <c r="BS1" s="1025"/>
      <c r="BT1" s="1025"/>
      <c r="BU1" s="1025"/>
      <c r="BV1" s="1025"/>
      <c r="BW1" s="1025"/>
      <c r="BX1" s="1025"/>
      <c r="BY1" s="1025"/>
      <c r="BZ1" s="1025"/>
      <c r="CA1" s="1025"/>
      <c r="CB1" s="1025"/>
      <c r="CC1" s="1025"/>
      <c r="CD1" s="1025"/>
      <c r="CE1" s="1025"/>
      <c r="CF1" s="1025"/>
      <c r="CG1" s="1025"/>
      <c r="CH1" s="1025"/>
      <c r="CI1" s="1025"/>
      <c r="CJ1" s="1025"/>
      <c r="CK1" s="1025"/>
      <c r="CL1" s="1025"/>
      <c r="CM1" s="1025"/>
      <c r="CN1" s="1025"/>
      <c r="CO1" s="1025"/>
      <c r="CP1" s="1025"/>
      <c r="CQ1" s="1025"/>
      <c r="CR1" s="1025"/>
      <c r="CS1" s="1025"/>
      <c r="CT1" s="1025"/>
      <c r="CU1" s="1025"/>
      <c r="CV1" s="1025"/>
      <c r="CW1" s="1025"/>
      <c r="CX1" s="1025"/>
      <c r="CY1" s="1025"/>
      <c r="CZ1" s="1025"/>
      <c r="DA1" s="1025"/>
      <c r="DB1" s="1025"/>
      <c r="DC1" s="1025"/>
      <c r="DD1" s="1025"/>
      <c r="DE1" s="1025"/>
      <c r="DF1" s="1025"/>
      <c r="DG1" s="1025"/>
      <c r="DH1" s="1025"/>
      <c r="DI1" s="1025"/>
      <c r="DJ1" s="1025"/>
      <c r="DK1" s="1025"/>
      <c r="DL1" s="1025"/>
      <c r="DM1" s="1025"/>
      <c r="DN1" s="1025"/>
      <c r="DO1" s="1025"/>
      <c r="DP1" s="1025"/>
      <c r="DQ1" s="1025"/>
      <c r="DR1" s="1025"/>
      <c r="DS1" s="1025"/>
      <c r="DT1" s="1025"/>
      <c r="DU1" s="1025"/>
      <c r="DV1" s="1025"/>
      <c r="DW1" s="1025"/>
      <c r="DX1" s="1025"/>
      <c r="DY1" s="1025"/>
      <c r="DZ1" s="1025"/>
      <c r="EA1" s="1025"/>
      <c r="EB1" s="1025"/>
      <c r="EC1" s="1025"/>
      <c r="ED1" s="1025"/>
      <c r="EE1" s="1025"/>
      <c r="EF1" s="1025"/>
      <c r="EG1" s="1025"/>
      <c r="EH1" s="1025"/>
      <c r="EI1" s="1025"/>
      <c r="EJ1" s="1025"/>
      <c r="EK1" s="1025"/>
      <c r="EL1" s="1025"/>
      <c r="EM1" s="1025"/>
      <c r="EN1" s="1025"/>
      <c r="EO1" s="1025"/>
      <c r="EP1" s="1025"/>
      <c r="EQ1" s="1025"/>
      <c r="ER1" s="1025"/>
      <c r="ES1" s="1025"/>
      <c r="ET1" s="1025"/>
      <c r="EU1" s="1025"/>
      <c r="EV1" s="1025"/>
      <c r="EW1" s="1025"/>
      <c r="EX1" s="1025"/>
      <c r="EY1" s="1025"/>
      <c r="EZ1" s="1025"/>
      <c r="FA1" s="1025"/>
      <c r="FB1" s="1025"/>
      <c r="FC1" s="1025"/>
      <c r="FD1" s="1025"/>
      <c r="FE1" s="1025"/>
      <c r="FF1" s="1025"/>
      <c r="FG1" s="1025"/>
      <c r="FH1" s="1025"/>
      <c r="FI1" s="1025"/>
      <c r="FJ1" s="1025"/>
      <c r="FK1" s="1025"/>
      <c r="FL1" s="1025"/>
      <c r="FM1" s="1025"/>
      <c r="FN1" s="1025"/>
      <c r="FO1" s="1025"/>
      <c r="FP1" s="1025"/>
      <c r="FQ1" s="1025"/>
      <c r="FR1" s="1025"/>
      <c r="FS1" s="1025"/>
      <c r="FT1" s="1025"/>
      <c r="FU1" s="1025"/>
      <c r="FV1" s="1025"/>
      <c r="FW1" s="1025"/>
      <c r="FX1" s="1025"/>
      <c r="FY1" s="1025"/>
      <c r="FZ1" s="1025"/>
      <c r="GA1" s="1025"/>
      <c r="GB1" s="1025"/>
      <c r="GC1" s="1025"/>
      <c r="GD1" s="1025"/>
      <c r="GE1" s="1025"/>
      <c r="GF1" s="1025"/>
      <c r="GG1" s="1025"/>
      <c r="GH1" s="1025"/>
      <c r="GI1" s="1025"/>
      <c r="GJ1" s="1025"/>
      <c r="GK1" s="1025"/>
      <c r="GL1" s="1025"/>
      <c r="GM1" s="1025"/>
      <c r="GN1" s="1025"/>
      <c r="GO1" s="1025"/>
      <c r="GP1" s="1025"/>
      <c r="GQ1" s="1025"/>
      <c r="GR1" s="1025"/>
      <c r="GS1" s="1025"/>
      <c r="GT1" s="1025"/>
      <c r="GU1" s="1025"/>
      <c r="GV1" s="1025"/>
      <c r="GW1" s="1025"/>
      <c r="GX1" s="1025"/>
      <c r="GY1" s="1025"/>
      <c r="GZ1" s="1025"/>
      <c r="HA1" s="1025"/>
      <c r="HB1" s="1025"/>
      <c r="HC1" s="1025"/>
      <c r="HD1" s="1025"/>
      <c r="HE1" s="1025"/>
      <c r="HF1" s="1025"/>
      <c r="HG1" s="1025"/>
      <c r="HH1" s="1025"/>
      <c r="HI1" s="1025"/>
      <c r="HJ1" s="1025"/>
      <c r="HK1" s="1025"/>
      <c r="HL1" s="1025"/>
      <c r="HM1" s="1025"/>
      <c r="HN1" s="1025"/>
      <c r="HO1" s="1025"/>
      <c r="HP1" s="1025"/>
      <c r="HQ1" s="1025"/>
      <c r="HR1" s="1025"/>
      <c r="HS1" s="1025"/>
      <c r="HT1" s="1025"/>
      <c r="HU1" s="1025"/>
      <c r="HV1" s="1025"/>
      <c r="HW1" s="1025"/>
      <c r="HX1" s="1025"/>
      <c r="HY1" s="1025"/>
      <c r="HZ1" s="1025"/>
      <c r="IA1" s="1025"/>
      <c r="IB1" s="1025"/>
      <c r="IC1" s="1025"/>
      <c r="ID1" s="1025"/>
      <c r="IE1" s="1025"/>
      <c r="IF1" s="1025"/>
      <c r="IG1" s="1025"/>
      <c r="IH1" s="1025"/>
      <c r="II1" s="1025"/>
      <c r="IJ1" s="1025"/>
      <c r="IK1" s="1025"/>
      <c r="IL1" s="1025"/>
      <c r="IM1" s="1025"/>
      <c r="IN1" s="1025"/>
      <c r="IO1" s="1025"/>
      <c r="IP1" s="1025"/>
      <c r="IQ1" s="1025"/>
      <c r="IR1" s="1025"/>
      <c r="IS1" s="1025"/>
      <c r="IT1" s="1025"/>
      <c r="IU1" s="1025"/>
      <c r="IV1" s="1025"/>
      <c r="IW1" s="1025"/>
      <c r="IX1" s="1025"/>
      <c r="IY1" s="1025"/>
      <c r="IZ1" s="1025"/>
      <c r="JA1" s="1025"/>
      <c r="JB1" s="1025"/>
      <c r="JC1" s="1025"/>
      <c r="JD1" s="1025"/>
      <c r="JE1" s="1025"/>
      <c r="JF1" s="1025"/>
      <c r="JG1" s="1025"/>
      <c r="JH1" s="1025"/>
      <c r="JI1" s="1025"/>
      <c r="JJ1" s="1025"/>
      <c r="JK1" s="1025"/>
      <c r="JL1" s="1025"/>
      <c r="JM1" s="1025"/>
      <c r="JN1" s="1025"/>
      <c r="JO1" s="1025"/>
      <c r="JP1" s="1025"/>
      <c r="JQ1" s="1025"/>
      <c r="JR1" s="1025"/>
      <c r="JS1" s="1025"/>
      <c r="JT1" s="1025"/>
      <c r="JU1" s="1025"/>
      <c r="JV1" s="1025"/>
      <c r="JW1" s="1025"/>
      <c r="JX1" s="1025"/>
      <c r="JY1" s="1025"/>
      <c r="JZ1" s="1025"/>
      <c r="KA1" s="1025"/>
      <c r="KB1" s="1025"/>
      <c r="KC1" s="1025"/>
      <c r="KD1" s="1025"/>
      <c r="KE1" s="1025"/>
      <c r="KF1" s="1025"/>
      <c r="KG1" s="1025"/>
      <c r="KH1" s="1025"/>
      <c r="KI1" s="1025"/>
      <c r="KJ1" s="1025"/>
      <c r="KK1" s="1025"/>
      <c r="KL1" s="1025"/>
      <c r="KM1" s="1025"/>
      <c r="KN1" s="1025"/>
      <c r="KO1" s="1025"/>
      <c r="KP1" s="1025"/>
      <c r="KQ1" s="1025"/>
      <c r="KR1" s="1025"/>
      <c r="KS1" s="1025"/>
      <c r="KT1" s="1025"/>
      <c r="KU1" s="1025"/>
      <c r="KV1" s="1025"/>
      <c r="KW1" s="1025"/>
      <c r="KX1" s="1025"/>
      <c r="KY1" s="1025"/>
      <c r="KZ1" s="1025"/>
      <c r="LA1" s="1025"/>
      <c r="LB1" s="1025"/>
      <c r="LC1" s="1025"/>
      <c r="LD1" s="1025"/>
      <c r="LE1" s="1025"/>
      <c r="LF1" s="1025"/>
      <c r="LG1" s="1025"/>
      <c r="LH1" s="1025"/>
      <c r="LI1" s="1025"/>
      <c r="LJ1" s="1025"/>
      <c r="LK1" s="1025"/>
      <c r="LL1" s="1025"/>
      <c r="LM1" s="1025"/>
      <c r="LN1" s="1025"/>
      <c r="LO1" s="1025"/>
      <c r="LP1" s="1025"/>
      <c r="LQ1" s="1025"/>
      <c r="LR1" s="1025"/>
      <c r="LS1" s="1025"/>
      <c r="LT1" s="1025"/>
      <c r="LU1" s="1025"/>
      <c r="LV1" s="1025"/>
      <c r="LW1" s="1025"/>
      <c r="LX1" s="1025"/>
      <c r="LY1" s="1025"/>
      <c r="LZ1" s="1025"/>
      <c r="MA1" s="1025"/>
      <c r="MB1" s="1025"/>
      <c r="MC1" s="1025"/>
      <c r="MD1" s="1025"/>
      <c r="ME1" s="1025"/>
      <c r="MF1" s="1025"/>
      <c r="MG1" s="1025"/>
      <c r="MH1" s="1025"/>
      <c r="MI1" s="1025"/>
      <c r="MJ1" s="1025"/>
      <c r="MK1" s="1025"/>
      <c r="ML1" s="1025"/>
      <c r="MM1" s="1025"/>
      <c r="MN1" s="1025"/>
      <c r="MO1" s="1025"/>
      <c r="MP1" s="1025"/>
      <c r="MQ1" s="1025"/>
      <c r="MR1" s="1025"/>
      <c r="MS1" s="1025"/>
      <c r="MT1" s="1025"/>
      <c r="MU1" s="1025"/>
      <c r="MV1" s="1025"/>
      <c r="MW1" s="1025"/>
      <c r="MX1" s="1025"/>
      <c r="MY1" s="1025"/>
      <c r="MZ1" s="1025"/>
      <c r="NA1" s="1025"/>
      <c r="NB1" s="1025"/>
      <c r="NC1" s="1025"/>
      <c r="ND1" s="1025"/>
      <c r="NE1" s="1025"/>
      <c r="NF1" s="1025"/>
      <c r="NG1" s="1025"/>
      <c r="NH1" s="1025"/>
      <c r="NI1" s="1025"/>
      <c r="NJ1" s="1025"/>
      <c r="NK1" s="1025"/>
      <c r="NL1" s="1025"/>
      <c r="NM1" s="1025"/>
      <c r="NN1" s="1025"/>
      <c r="NO1" s="1025"/>
      <c r="NP1" s="1025"/>
      <c r="NQ1" s="1025"/>
      <c r="NR1" s="1025"/>
      <c r="NS1" s="1025"/>
      <c r="NT1" s="1025"/>
      <c r="NU1" s="1025"/>
      <c r="NV1" s="1025"/>
      <c r="NW1" s="1025"/>
      <c r="NX1" s="1025"/>
      <c r="NY1" s="1025"/>
      <c r="NZ1" s="1025"/>
      <c r="OA1" s="1025"/>
      <c r="OB1" s="1025"/>
      <c r="OC1" s="1025"/>
      <c r="OD1" s="1025"/>
      <c r="OE1" s="1025"/>
      <c r="OF1" s="1025"/>
      <c r="OG1" s="1025"/>
      <c r="OH1" s="1025"/>
      <c r="OI1" s="1025"/>
      <c r="OJ1" s="1025"/>
      <c r="OK1" s="1025"/>
      <c r="OL1" s="1025"/>
      <c r="OM1" s="1025"/>
      <c r="ON1" s="1025"/>
      <c r="OO1" s="1025"/>
      <c r="OP1" s="1025"/>
      <c r="OQ1" s="1025"/>
      <c r="OR1" s="1025"/>
      <c r="OS1" s="1025"/>
      <c r="OT1" s="1025"/>
      <c r="OU1" s="1025"/>
      <c r="OV1" s="1025"/>
      <c r="OW1" s="1025"/>
      <c r="OX1" s="1025"/>
      <c r="OY1" s="1025"/>
      <c r="OZ1" s="1025"/>
      <c r="PA1" s="1025"/>
      <c r="PB1" s="1025"/>
      <c r="PC1" s="1025"/>
      <c r="PD1" s="1025"/>
      <c r="PE1" s="1025"/>
      <c r="PF1" s="1025"/>
      <c r="PG1" s="1025"/>
      <c r="PH1" s="1025"/>
      <c r="PI1" s="1025"/>
      <c r="PJ1" s="1025"/>
      <c r="PK1" s="1025"/>
      <c r="PL1" s="1025"/>
      <c r="PM1" s="1025"/>
      <c r="PN1" s="1025"/>
      <c r="PO1" s="1025"/>
      <c r="PP1" s="1025"/>
      <c r="PQ1" s="1025"/>
      <c r="PR1" s="1025"/>
      <c r="PS1" s="1025"/>
      <c r="PT1" s="1025"/>
      <c r="PU1" s="1025"/>
      <c r="PV1" s="1025"/>
      <c r="PW1" s="1025"/>
      <c r="PX1" s="1025"/>
      <c r="PY1" s="1025"/>
      <c r="PZ1" s="1025"/>
      <c r="QA1" s="1025"/>
      <c r="QB1" s="1025"/>
      <c r="QC1" s="1025"/>
      <c r="QD1" s="1025"/>
      <c r="QE1" s="1025"/>
      <c r="QF1" s="1025"/>
      <c r="QG1" s="1025"/>
      <c r="QH1" s="1025"/>
      <c r="QI1" s="1025"/>
      <c r="QJ1" s="1025"/>
      <c r="QK1" s="1025"/>
      <c r="QL1" s="1025"/>
      <c r="QM1" s="1025"/>
      <c r="QN1" s="1025"/>
      <c r="QO1" s="1025"/>
      <c r="QP1" s="1025"/>
      <c r="QQ1" s="1025"/>
      <c r="QR1" s="1025"/>
      <c r="QS1" s="1025"/>
      <c r="QT1" s="1025"/>
      <c r="QU1" s="1025"/>
      <c r="QV1" s="1025"/>
      <c r="QW1" s="1025"/>
      <c r="QX1" s="1025"/>
      <c r="QY1" s="1025"/>
      <c r="QZ1" s="1025"/>
      <c r="RA1" s="1025"/>
      <c r="RB1" s="1025"/>
      <c r="RC1" s="1025"/>
      <c r="RD1" s="1025"/>
      <c r="RE1" s="1025"/>
      <c r="RF1" s="1025"/>
      <c r="RG1" s="1025"/>
      <c r="RH1" s="1025"/>
      <c r="RI1" s="1025"/>
      <c r="RJ1" s="1025"/>
      <c r="RK1" s="1025"/>
      <c r="RL1" s="1025"/>
      <c r="RM1" s="1025"/>
      <c r="RN1" s="1025"/>
      <c r="RO1" s="1025"/>
      <c r="RP1" s="1025"/>
      <c r="RQ1" s="1025"/>
      <c r="RR1" s="1025"/>
      <c r="RS1" s="1025"/>
      <c r="RT1" s="1025"/>
      <c r="RU1" s="1025"/>
      <c r="RV1" s="1025"/>
      <c r="RW1" s="1025"/>
      <c r="RX1" s="1025"/>
      <c r="RY1" s="1025"/>
      <c r="RZ1" s="1025"/>
      <c r="SA1" s="1025"/>
      <c r="SB1" s="1025"/>
      <c r="SC1" s="1025"/>
      <c r="SD1" s="1025"/>
      <c r="SE1" s="1025"/>
      <c r="SF1" s="1025"/>
      <c r="SG1" s="1025"/>
      <c r="SH1" s="1025"/>
      <c r="SI1" s="1025"/>
      <c r="SJ1" s="1025"/>
      <c r="SK1" s="1025"/>
      <c r="SL1" s="1025"/>
      <c r="SM1" s="1025"/>
      <c r="SN1" s="1025"/>
      <c r="SO1" s="1025"/>
      <c r="SP1" s="1025"/>
      <c r="SQ1" s="1025"/>
      <c r="SR1" s="1025"/>
      <c r="SS1" s="1025"/>
      <c r="ST1" s="1025"/>
      <c r="SU1" s="1025"/>
      <c r="SV1" s="1025"/>
      <c r="SW1" s="1025"/>
      <c r="SX1" s="1025"/>
      <c r="SY1" s="1025"/>
      <c r="SZ1" s="1025"/>
      <c r="TA1" s="1025"/>
      <c r="TB1" s="1025"/>
      <c r="TC1" s="1025"/>
      <c r="TD1" s="1025"/>
      <c r="TE1" s="1025"/>
      <c r="TF1" s="1025"/>
      <c r="TG1" s="1025"/>
      <c r="TH1" s="1025"/>
      <c r="TI1" s="1025"/>
      <c r="TJ1" s="1025"/>
      <c r="TK1" s="1025"/>
      <c r="TL1" s="1025"/>
      <c r="TM1" s="1025"/>
      <c r="TN1" s="1025"/>
      <c r="TO1" s="1025"/>
      <c r="TP1" s="1025"/>
      <c r="TQ1" s="1025"/>
      <c r="TR1" s="1025"/>
      <c r="TS1" s="1025"/>
      <c r="TT1" s="1025"/>
      <c r="TU1" s="1025"/>
      <c r="TV1" s="1025"/>
      <c r="TW1" s="1025"/>
      <c r="TX1" s="1025"/>
      <c r="TY1" s="1025"/>
      <c r="TZ1" s="1025"/>
      <c r="UA1" s="1025"/>
      <c r="UB1" s="1025"/>
      <c r="UC1" s="1025"/>
      <c r="UD1" s="1025"/>
      <c r="UE1" s="1025"/>
      <c r="UF1" s="1025"/>
      <c r="UG1" s="1025"/>
      <c r="UH1" s="1025"/>
      <c r="UI1" s="1025"/>
      <c r="UJ1" s="1025"/>
      <c r="UK1" s="1025"/>
      <c r="UL1" s="1025"/>
      <c r="UM1" s="1025"/>
      <c r="UN1" s="1025"/>
      <c r="UO1" s="1025"/>
      <c r="UP1" s="1025"/>
      <c r="UQ1" s="1025"/>
      <c r="UR1" s="1025"/>
      <c r="US1" s="1025"/>
      <c r="UT1" s="1025"/>
      <c r="UU1" s="1025"/>
      <c r="UV1" s="1025"/>
      <c r="UW1" s="1025"/>
      <c r="UX1" s="1025"/>
      <c r="UY1" s="1025"/>
      <c r="UZ1" s="1025"/>
      <c r="VA1" s="1025"/>
      <c r="VB1" s="1025"/>
      <c r="VC1" s="1025"/>
      <c r="VD1" s="1025"/>
      <c r="VE1" s="1025"/>
      <c r="VF1" s="1025"/>
      <c r="VG1" s="1025"/>
      <c r="VH1" s="1025"/>
      <c r="VI1" s="1025"/>
      <c r="VJ1" s="1025"/>
      <c r="VK1" s="1025"/>
      <c r="VL1" s="1025"/>
      <c r="VM1" s="1025"/>
      <c r="VN1" s="1025"/>
      <c r="VO1" s="1025"/>
      <c r="VP1" s="1025"/>
      <c r="VQ1" s="1025"/>
      <c r="VR1" s="1025"/>
      <c r="VS1" s="1025"/>
      <c r="VT1" s="1025"/>
      <c r="VU1" s="1025"/>
      <c r="VV1" s="1025"/>
      <c r="VW1" s="1025"/>
      <c r="VX1" s="1025"/>
      <c r="VY1" s="1025"/>
      <c r="VZ1" s="1025"/>
      <c r="WA1" s="1025"/>
      <c r="WB1" s="1025"/>
      <c r="WC1" s="1025"/>
      <c r="WD1" s="1025"/>
      <c r="WE1" s="1025"/>
      <c r="WF1" s="1025"/>
      <c r="WG1" s="1025"/>
      <c r="WH1" s="1025"/>
      <c r="WI1" s="1025"/>
      <c r="WJ1" s="1025"/>
      <c r="WK1" s="1025"/>
      <c r="WL1" s="1025"/>
      <c r="WM1" s="1025"/>
      <c r="WN1" s="1025"/>
      <c r="WO1" s="1025"/>
      <c r="WP1" s="1025"/>
      <c r="WQ1" s="1025"/>
      <c r="WR1" s="1025"/>
      <c r="WS1" s="1025"/>
      <c r="WT1" s="1025"/>
      <c r="WU1" s="1025"/>
      <c r="WV1" s="1025"/>
      <c r="WW1" s="1025"/>
      <c r="WX1" s="1025"/>
      <c r="WY1" s="1025"/>
      <c r="WZ1" s="1025"/>
      <c r="XA1" s="1025"/>
      <c r="XB1" s="1025"/>
      <c r="XC1" s="1025"/>
      <c r="XD1" s="1025"/>
      <c r="XE1" s="1025"/>
      <c r="XF1" s="1025"/>
      <c r="XG1" s="1025"/>
      <c r="XH1" s="1025"/>
      <c r="XI1" s="1025"/>
      <c r="XJ1" s="1025"/>
      <c r="XK1" s="1025"/>
      <c r="XL1" s="1025"/>
      <c r="XM1" s="1025"/>
      <c r="XN1" s="1025"/>
      <c r="XO1" s="1025"/>
      <c r="XP1" s="1025"/>
      <c r="XQ1" s="1025"/>
      <c r="XR1" s="1025"/>
      <c r="XS1" s="1025"/>
      <c r="XT1" s="1025"/>
      <c r="XU1" s="1025"/>
      <c r="XV1" s="1025"/>
      <c r="XW1" s="1025"/>
      <c r="XX1" s="1025"/>
      <c r="XY1" s="1025"/>
      <c r="XZ1" s="1025"/>
      <c r="YA1" s="1025"/>
      <c r="YB1" s="1025"/>
      <c r="YC1" s="1025"/>
      <c r="YD1" s="1025"/>
      <c r="YE1" s="1025"/>
      <c r="YF1" s="1025"/>
      <c r="YG1" s="1025"/>
      <c r="YH1" s="1025"/>
      <c r="YI1" s="1025"/>
      <c r="YJ1" s="1025"/>
      <c r="YK1" s="1025"/>
      <c r="YL1" s="1025"/>
      <c r="YM1" s="1025"/>
      <c r="YN1" s="1025"/>
      <c r="YO1" s="1025"/>
      <c r="YP1" s="1025"/>
      <c r="YQ1" s="1025"/>
      <c r="YR1" s="1025"/>
      <c r="YS1" s="1025"/>
      <c r="YT1" s="1025"/>
      <c r="YU1" s="1025"/>
      <c r="YV1" s="1025"/>
      <c r="YW1" s="1025"/>
      <c r="YX1" s="1025"/>
      <c r="YY1" s="1025"/>
      <c r="YZ1" s="1025"/>
      <c r="ZA1" s="1025"/>
      <c r="ZB1" s="1025"/>
      <c r="ZC1" s="1025"/>
      <c r="ZD1" s="1025"/>
      <c r="ZE1" s="1025"/>
      <c r="ZF1" s="1025"/>
      <c r="ZG1" s="1025"/>
      <c r="ZH1" s="1025"/>
      <c r="ZI1" s="1025"/>
      <c r="ZJ1" s="1025"/>
      <c r="ZK1" s="1025"/>
      <c r="ZL1" s="1025"/>
      <c r="ZM1" s="1025"/>
      <c r="ZN1" s="1025"/>
      <c r="ZO1" s="1025"/>
      <c r="ZP1" s="1025"/>
      <c r="ZQ1" s="1025"/>
      <c r="ZR1" s="1025"/>
      <c r="ZS1" s="1025"/>
      <c r="ZT1" s="1025"/>
      <c r="ZU1" s="1025"/>
      <c r="ZV1" s="1025"/>
      <c r="ZW1" s="1025"/>
      <c r="ZX1" s="1025"/>
      <c r="ZY1" s="1025"/>
      <c r="ZZ1" s="1025"/>
      <c r="AAA1" s="1025"/>
      <c r="AAB1" s="1025"/>
      <c r="AAC1" s="1025"/>
      <c r="AAD1" s="1025"/>
      <c r="AAE1" s="1025"/>
      <c r="AAF1" s="1025"/>
      <c r="AAG1" s="1025"/>
      <c r="AAH1" s="1025"/>
      <c r="AAI1" s="1025"/>
      <c r="AAJ1" s="1025"/>
      <c r="AAK1" s="1025"/>
      <c r="AAL1" s="1025"/>
      <c r="AAM1" s="1025"/>
      <c r="AAN1" s="1025"/>
      <c r="AAO1" s="1025"/>
      <c r="AAP1" s="1025"/>
      <c r="AAQ1" s="1025"/>
      <c r="AAR1" s="1025"/>
      <c r="AAS1" s="1025"/>
      <c r="AAT1" s="1025"/>
      <c r="AAU1" s="1025"/>
      <c r="AAV1" s="1025"/>
      <c r="AAW1" s="1025"/>
      <c r="AAX1" s="1025"/>
      <c r="AAY1" s="1025"/>
      <c r="AAZ1" s="1025"/>
      <c r="ABA1" s="1025"/>
      <c r="ABB1" s="1025"/>
      <c r="ABC1" s="1025"/>
      <c r="ABD1" s="1025"/>
      <c r="ABE1" s="1025"/>
      <c r="ABF1" s="1025"/>
      <c r="ABG1" s="1025"/>
      <c r="ABH1" s="1025"/>
      <c r="ABI1" s="1025"/>
      <c r="ABJ1" s="1025"/>
      <c r="ABK1" s="1025"/>
      <c r="ABL1" s="1025"/>
      <c r="ABM1" s="1025"/>
      <c r="ABN1" s="1025"/>
      <c r="ABO1" s="1025"/>
      <c r="ABP1" s="1025"/>
      <c r="ABQ1" s="1025"/>
      <c r="ABR1" s="1025"/>
      <c r="ABS1" s="1025"/>
      <c r="ABT1" s="1025"/>
      <c r="ABU1" s="1025"/>
      <c r="ABV1" s="1025"/>
      <c r="ABW1" s="1025"/>
      <c r="ABX1" s="1025"/>
      <c r="ABY1" s="1025"/>
      <c r="ABZ1" s="1025"/>
      <c r="ACA1" s="1025"/>
      <c r="ACB1" s="1025"/>
      <c r="ACC1" s="1025"/>
      <c r="ACD1" s="1025"/>
      <c r="ACE1" s="1025"/>
      <c r="ACF1" s="1025"/>
      <c r="ACG1" s="1025"/>
      <c r="ACH1" s="1025"/>
      <c r="ACI1" s="1025"/>
      <c r="ACJ1" s="1025"/>
      <c r="ACK1" s="1025"/>
      <c r="ACL1" s="1025"/>
      <c r="ACM1" s="1025"/>
      <c r="ACN1" s="1025"/>
      <c r="ACO1" s="1025"/>
      <c r="ACP1" s="1025"/>
      <c r="ACQ1" s="1025"/>
      <c r="ACR1" s="1025"/>
      <c r="ACS1" s="1025"/>
      <c r="ACT1" s="1025"/>
      <c r="ACU1" s="1025"/>
      <c r="ACV1" s="1025"/>
      <c r="ACW1" s="1025"/>
      <c r="ACX1" s="1025"/>
      <c r="ACY1" s="1025"/>
      <c r="ACZ1" s="1025"/>
      <c r="ADA1" s="1025"/>
      <c r="ADB1" s="1025"/>
      <c r="ADC1" s="1025"/>
      <c r="ADD1" s="1025"/>
      <c r="ADE1" s="1025"/>
      <c r="ADF1" s="1025"/>
      <c r="ADG1" s="1025"/>
      <c r="ADH1" s="1025"/>
      <c r="ADI1" s="1025"/>
      <c r="ADJ1" s="1025"/>
      <c r="ADK1" s="1025"/>
      <c r="ADL1" s="1025"/>
      <c r="ADM1" s="1025"/>
      <c r="ADN1" s="1025"/>
      <c r="ADO1" s="1025"/>
      <c r="ADP1" s="1025"/>
      <c r="ADQ1" s="1025"/>
      <c r="ADR1" s="1025"/>
      <c r="ADS1" s="1025"/>
      <c r="ADT1" s="1025"/>
      <c r="ADU1" s="1025"/>
      <c r="ADV1" s="1025"/>
      <c r="ADW1" s="1025"/>
      <c r="ADX1" s="1025"/>
      <c r="ADY1" s="1025"/>
      <c r="ADZ1" s="1025"/>
      <c r="AEA1" s="1025"/>
      <c r="AEB1" s="1025"/>
      <c r="AEC1" s="1025"/>
      <c r="AED1" s="1025"/>
      <c r="AEE1" s="1025"/>
      <c r="AEF1" s="1025"/>
      <c r="AEG1" s="1025"/>
      <c r="AEH1" s="1025"/>
      <c r="AEI1" s="1025"/>
      <c r="AEJ1" s="1025"/>
      <c r="AEK1" s="1025"/>
      <c r="AEL1" s="1025"/>
      <c r="AEM1" s="1025"/>
      <c r="AEN1" s="1025"/>
      <c r="AEO1" s="1025"/>
      <c r="AEP1" s="1025"/>
      <c r="AEQ1" s="1025"/>
      <c r="AER1" s="1025"/>
      <c r="AES1" s="1025"/>
      <c r="AET1" s="1025"/>
      <c r="AEU1" s="1025"/>
      <c r="AEV1" s="1025"/>
      <c r="AEW1" s="1025"/>
      <c r="AEX1" s="1025"/>
      <c r="AEY1" s="1025"/>
      <c r="AEZ1" s="1025"/>
      <c r="AFA1" s="1025"/>
      <c r="AFB1" s="1025"/>
      <c r="AFC1" s="1025"/>
      <c r="AFD1" s="1025"/>
      <c r="AFE1" s="1025"/>
      <c r="AFF1" s="1025"/>
      <c r="AFG1" s="1025"/>
      <c r="AFH1" s="1025"/>
      <c r="AFI1" s="1025"/>
      <c r="AFJ1" s="1025"/>
      <c r="AFK1" s="1025"/>
      <c r="AFL1" s="1025"/>
      <c r="AFM1" s="1025"/>
      <c r="AFN1" s="1025"/>
      <c r="AFO1" s="1025"/>
      <c r="AFP1" s="1025"/>
      <c r="AFQ1" s="1025"/>
      <c r="AFR1" s="1025"/>
      <c r="AFS1" s="1025"/>
      <c r="AFT1" s="1025"/>
      <c r="AFU1" s="1025"/>
      <c r="AFV1" s="1025"/>
      <c r="AFW1" s="1025"/>
      <c r="AFX1" s="1025"/>
      <c r="AFY1" s="1025"/>
      <c r="AFZ1" s="1025"/>
      <c r="AGA1" s="1025"/>
      <c r="AGB1" s="1025"/>
      <c r="AGC1" s="1025"/>
      <c r="AGD1" s="1025"/>
      <c r="AGE1" s="1025"/>
      <c r="AGF1" s="1025"/>
      <c r="AGG1" s="1025"/>
      <c r="AGH1" s="1025"/>
      <c r="AGI1" s="1025"/>
      <c r="AGJ1" s="1025"/>
      <c r="AGK1" s="1025"/>
      <c r="AGL1" s="1025"/>
      <c r="AGM1" s="1025"/>
      <c r="AGN1" s="1025"/>
      <c r="AGO1" s="1025"/>
      <c r="AGP1" s="1025"/>
      <c r="AGQ1" s="1025"/>
      <c r="AGR1" s="1025"/>
      <c r="AGS1" s="1025"/>
      <c r="AGT1" s="1025"/>
      <c r="AGU1" s="1025"/>
      <c r="AGV1" s="1025"/>
      <c r="AGW1" s="1025"/>
      <c r="AGX1" s="1025"/>
      <c r="AGY1" s="1025"/>
      <c r="AGZ1" s="1025"/>
      <c r="AHA1" s="1025"/>
      <c r="AHB1" s="1025"/>
      <c r="AHC1" s="1025"/>
      <c r="AHD1" s="1025"/>
      <c r="AHE1" s="1025"/>
      <c r="AHF1" s="1025"/>
      <c r="AHG1" s="1025"/>
      <c r="AHH1" s="1025"/>
      <c r="AHI1" s="1025"/>
      <c r="AHJ1" s="1025"/>
      <c r="AHK1" s="1025"/>
      <c r="AHL1" s="1025"/>
      <c r="AHM1" s="1025"/>
      <c r="AHN1" s="1025"/>
      <c r="AHO1" s="1025"/>
      <c r="AHP1" s="1025"/>
      <c r="AHQ1" s="1025"/>
      <c r="AHR1" s="1025"/>
      <c r="AHS1" s="1025"/>
      <c r="AHT1" s="1025"/>
      <c r="AHU1" s="1025"/>
      <c r="AHV1" s="1025"/>
      <c r="AHW1" s="1025"/>
      <c r="AHX1" s="1025"/>
      <c r="AHY1" s="1025"/>
      <c r="AHZ1" s="1025"/>
      <c r="AIA1" s="1025"/>
      <c r="AIB1" s="1025"/>
      <c r="AIC1" s="1025"/>
      <c r="AID1" s="1025"/>
      <c r="AIE1" s="1025"/>
      <c r="AIF1" s="1025"/>
      <c r="AIG1" s="1025"/>
      <c r="AIH1" s="1025"/>
      <c r="AII1" s="1025"/>
      <c r="AIJ1" s="1025"/>
      <c r="AIK1" s="1025"/>
      <c r="AIL1" s="1025"/>
      <c r="AIM1" s="1025"/>
      <c r="AIN1" s="1025"/>
      <c r="AIO1" s="1025"/>
      <c r="AIP1" s="1025"/>
      <c r="AIQ1" s="1025"/>
      <c r="AIR1" s="1025"/>
      <c r="AIS1" s="1025"/>
      <c r="AIT1" s="1025"/>
      <c r="AIU1" s="1025"/>
      <c r="AIV1" s="1025"/>
      <c r="AIW1" s="1025"/>
      <c r="AIX1" s="1025"/>
      <c r="AIY1" s="1025"/>
      <c r="AIZ1" s="1025"/>
      <c r="AJA1" s="1025"/>
      <c r="AJB1" s="1025"/>
      <c r="AJC1" s="1025"/>
      <c r="AJD1" s="1025"/>
      <c r="AJE1" s="1025"/>
      <c r="AJF1" s="1025"/>
      <c r="AJG1" s="1025"/>
      <c r="AJH1" s="1025"/>
      <c r="AJI1" s="1025"/>
      <c r="AJJ1" s="1025"/>
      <c r="AJK1" s="1025"/>
      <c r="AJL1" s="1025"/>
      <c r="AJM1" s="1025"/>
      <c r="AJN1" s="1025"/>
      <c r="AJO1" s="1025"/>
      <c r="AJP1" s="1025"/>
      <c r="AJQ1" s="1025"/>
      <c r="AJR1" s="1025"/>
      <c r="AJS1" s="1025"/>
      <c r="AJT1" s="1025"/>
      <c r="AJU1" s="1025"/>
      <c r="AJV1" s="1025"/>
      <c r="AJW1" s="1025"/>
      <c r="AJX1" s="1025"/>
      <c r="AJY1" s="1025"/>
      <c r="AJZ1" s="1025"/>
      <c r="AKA1" s="1025"/>
      <c r="AKB1" s="1025"/>
      <c r="AKC1" s="1025"/>
      <c r="AKD1" s="1025"/>
      <c r="AKE1" s="1025"/>
      <c r="AKF1" s="1025"/>
      <c r="AKG1" s="1025"/>
      <c r="AKH1" s="1025"/>
      <c r="AKI1" s="1025"/>
      <c r="AKJ1" s="1025"/>
      <c r="AKK1" s="1025"/>
      <c r="AKL1" s="1025"/>
      <c r="AKM1" s="1025"/>
      <c r="AKN1" s="1025"/>
      <c r="AKO1" s="1025"/>
      <c r="AKP1" s="1025"/>
    </row>
    <row r="2" spans="1:978">
      <c r="A2"/>
    </row>
    <row r="3" spans="1:978">
      <c r="A3" s="2005" t="s">
        <v>1793</v>
      </c>
      <c r="B3" s="2005"/>
      <c r="C3" s="2005"/>
      <c r="D3" s="2005"/>
      <c r="E3" s="2005"/>
      <c r="F3" s="2005"/>
    </row>
    <row r="4" spans="1:978">
      <c r="A4" s="1952" t="s">
        <v>821</v>
      </c>
      <c r="B4" s="1952"/>
      <c r="C4" s="1952"/>
      <c r="D4" s="1952"/>
      <c r="E4" s="1952"/>
      <c r="F4" s="1952"/>
    </row>
    <row r="5" spans="1:978" ht="15.75" thickBot="1">
      <c r="A5" s="2209" t="s">
        <v>2</v>
      </c>
      <c r="B5" s="2209"/>
      <c r="C5" s="2209"/>
      <c r="D5" s="2209"/>
      <c r="E5" s="2209"/>
      <c r="F5" s="2209"/>
    </row>
    <row r="6" spans="1:978" ht="23.6">
      <c r="A6" s="477" t="s">
        <v>1772</v>
      </c>
      <c r="B6" s="477" t="s">
        <v>784</v>
      </c>
      <c r="C6" s="477" t="s">
        <v>785</v>
      </c>
      <c r="D6" s="477" t="s">
        <v>786</v>
      </c>
      <c r="E6" s="477" t="s">
        <v>787</v>
      </c>
      <c r="F6" s="477" t="s">
        <v>788</v>
      </c>
    </row>
    <row r="7" spans="1:978">
      <c r="A7" s="101" t="s">
        <v>725</v>
      </c>
      <c r="B7" s="1407">
        <v>66.3</v>
      </c>
      <c r="C7" s="1407">
        <v>51.7</v>
      </c>
      <c r="D7" s="1407">
        <v>6.3</v>
      </c>
      <c r="E7" s="1407">
        <v>58</v>
      </c>
      <c r="F7" s="1407">
        <v>8.3000000000000007</v>
      </c>
    </row>
    <row r="8" spans="1:978">
      <c r="A8" s="1" t="s">
        <v>650</v>
      </c>
      <c r="B8" s="1408">
        <v>71.900000000000006</v>
      </c>
      <c r="C8" s="1408">
        <v>52.3</v>
      </c>
      <c r="D8" s="1408">
        <v>4.0999999999999996</v>
      </c>
      <c r="E8" s="1408">
        <v>56.4</v>
      </c>
      <c r="F8" s="1408">
        <v>15.5</v>
      </c>
    </row>
    <row r="9" spans="1:978">
      <c r="A9" s="101" t="s">
        <v>706</v>
      </c>
      <c r="B9" s="1407">
        <v>95.5</v>
      </c>
      <c r="C9" s="1407">
        <v>67.099999999999994</v>
      </c>
      <c r="D9" s="1407">
        <v>5.4</v>
      </c>
      <c r="E9" s="1407">
        <v>72.5</v>
      </c>
      <c r="F9" s="1407">
        <v>23</v>
      </c>
    </row>
    <row r="10" spans="1:978">
      <c r="A10" s="1" t="s">
        <v>645</v>
      </c>
      <c r="B10" s="1408">
        <v>21.9</v>
      </c>
      <c r="C10" s="1408">
        <v>14.8</v>
      </c>
      <c r="D10" s="1408">
        <v>0.7</v>
      </c>
      <c r="E10" s="1408">
        <v>15.6</v>
      </c>
      <c r="F10" s="1408">
        <v>6.3</v>
      </c>
    </row>
    <row r="11" spans="1:978">
      <c r="A11" s="101" t="s">
        <v>684</v>
      </c>
      <c r="B11" s="1407">
        <v>74</v>
      </c>
      <c r="C11" s="1407">
        <v>53.7</v>
      </c>
      <c r="D11" s="1407">
        <v>7.9</v>
      </c>
      <c r="E11" s="1407">
        <v>61.5</v>
      </c>
      <c r="F11" s="1407">
        <v>12.4</v>
      </c>
    </row>
    <row r="12" spans="1:978">
      <c r="A12" s="1" t="s">
        <v>709</v>
      </c>
      <c r="B12" s="1408">
        <v>42.1</v>
      </c>
      <c r="C12" s="1408">
        <v>28.3</v>
      </c>
      <c r="D12" s="1408">
        <v>5.2</v>
      </c>
      <c r="E12" s="1408">
        <v>33.4</v>
      </c>
      <c r="F12" s="1408">
        <v>8.6</v>
      </c>
    </row>
    <row r="13" spans="1:978">
      <c r="A13" s="101" t="s">
        <v>652</v>
      </c>
      <c r="B13" s="1407">
        <v>41.7</v>
      </c>
      <c r="C13" s="1407">
        <v>31.3</v>
      </c>
      <c r="D13" s="1407">
        <v>4.4000000000000004</v>
      </c>
      <c r="E13" s="1407">
        <v>35.700000000000003</v>
      </c>
      <c r="F13" s="1407">
        <v>6.1</v>
      </c>
    </row>
    <row r="14" spans="1:978">
      <c r="A14" s="1" t="s">
        <v>717</v>
      </c>
      <c r="B14" s="1408">
        <v>78.2</v>
      </c>
      <c r="C14" s="1408">
        <v>47.6</v>
      </c>
      <c r="D14" s="1408">
        <v>6.7</v>
      </c>
      <c r="E14" s="1408">
        <v>54.3</v>
      </c>
      <c r="F14" s="1408">
        <v>23.9</v>
      </c>
    </row>
    <row r="15" spans="1:978">
      <c r="A15" s="101" t="s">
        <v>734</v>
      </c>
      <c r="B15" s="1407">
        <v>223.2</v>
      </c>
      <c r="C15" s="1407">
        <v>165.4</v>
      </c>
      <c r="D15" s="1407">
        <v>15</v>
      </c>
      <c r="E15" s="1407">
        <v>180.5</v>
      </c>
      <c r="F15" s="1407">
        <v>42.8</v>
      </c>
    </row>
    <row r="16" spans="1:978" ht="16.850000000000001" customHeight="1">
      <c r="A16" s="1" t="s">
        <v>737</v>
      </c>
      <c r="B16" s="1408">
        <v>59.5</v>
      </c>
      <c r="C16" s="1408">
        <v>40.299999999999997</v>
      </c>
      <c r="D16" s="1408">
        <v>3.7</v>
      </c>
      <c r="E16" s="1408">
        <v>44</v>
      </c>
      <c r="F16" s="1408">
        <v>15.4</v>
      </c>
    </row>
    <row r="17" spans="1:6">
      <c r="A17" s="101" t="s">
        <v>667</v>
      </c>
      <c r="B17" s="1407">
        <v>36.200000000000003</v>
      </c>
      <c r="C17" s="1407">
        <v>22.7</v>
      </c>
      <c r="D17" s="1407">
        <v>2</v>
      </c>
      <c r="E17" s="1407">
        <v>24.7</v>
      </c>
      <c r="F17" s="1407">
        <v>11.5</v>
      </c>
    </row>
    <row r="18" spans="1:6">
      <c r="A18" s="1" t="s">
        <v>719</v>
      </c>
      <c r="B18" s="1408">
        <v>54.2</v>
      </c>
      <c r="C18" s="1408">
        <v>32.200000000000003</v>
      </c>
      <c r="D18" s="1408">
        <v>5</v>
      </c>
      <c r="E18" s="1408">
        <v>37.299999999999997</v>
      </c>
      <c r="F18" s="1408">
        <v>16.899999999999999</v>
      </c>
    </row>
    <row r="19" spans="1:6">
      <c r="A19" s="101" t="s">
        <v>646</v>
      </c>
      <c r="B19" s="1407">
        <v>191.3</v>
      </c>
      <c r="C19" s="1407">
        <v>132.4</v>
      </c>
      <c r="D19" s="1407">
        <v>10.7</v>
      </c>
      <c r="E19" s="1407">
        <v>143.1</v>
      </c>
      <c r="F19" s="1407">
        <v>48.2</v>
      </c>
    </row>
    <row r="20" spans="1:6">
      <c r="A20" s="1" t="s">
        <v>655</v>
      </c>
      <c r="B20" s="1408">
        <v>32.200000000000003</v>
      </c>
      <c r="C20" s="1408">
        <v>20.6</v>
      </c>
      <c r="D20" s="1408">
        <v>1.7</v>
      </c>
      <c r="E20" s="1408">
        <v>22.4</v>
      </c>
      <c r="F20" s="1408">
        <v>9.8000000000000007</v>
      </c>
    </row>
    <row r="21" spans="1:6">
      <c r="A21" s="101" t="s">
        <v>679</v>
      </c>
      <c r="B21" s="1407">
        <v>214.6</v>
      </c>
      <c r="C21" s="1407">
        <v>150.69999999999999</v>
      </c>
      <c r="D21" s="1407">
        <v>14.7</v>
      </c>
      <c r="E21" s="1407">
        <v>165.3</v>
      </c>
      <c r="F21" s="1407">
        <v>49.3</v>
      </c>
    </row>
    <row r="22" spans="1:6">
      <c r="A22" s="1" t="s">
        <v>647</v>
      </c>
      <c r="B22" s="1408">
        <v>104.2</v>
      </c>
      <c r="C22" s="1408">
        <v>62.8</v>
      </c>
      <c r="D22" s="1408">
        <v>4.5999999999999996</v>
      </c>
      <c r="E22" s="1408">
        <v>67.400000000000006</v>
      </c>
      <c r="F22" s="1408">
        <v>36.799999999999997</v>
      </c>
    </row>
    <row r="23" spans="1:6">
      <c r="A23" s="101" t="s">
        <v>648</v>
      </c>
      <c r="B23" s="1407">
        <v>238.8</v>
      </c>
      <c r="C23" s="1407">
        <v>168.3</v>
      </c>
      <c r="D23" s="1407">
        <v>15.8</v>
      </c>
      <c r="E23" s="1407">
        <v>184</v>
      </c>
      <c r="F23" s="1407">
        <v>54.7</v>
      </c>
    </row>
    <row r="24" spans="1:6">
      <c r="A24" s="1" t="s">
        <v>739</v>
      </c>
      <c r="B24" s="1408">
        <v>70.7</v>
      </c>
      <c r="C24" s="1408">
        <v>51.3</v>
      </c>
      <c r="D24" s="1408">
        <v>4.8</v>
      </c>
      <c r="E24" s="1408">
        <v>56.1</v>
      </c>
      <c r="F24" s="1408">
        <v>14.5</v>
      </c>
    </row>
    <row r="25" spans="1:6">
      <c r="A25" s="101" t="s">
        <v>712</v>
      </c>
      <c r="B25" s="1407">
        <v>94.1</v>
      </c>
      <c r="C25" s="1407">
        <v>63.5</v>
      </c>
      <c r="D25" s="1407">
        <v>5.3</v>
      </c>
      <c r="E25" s="1407">
        <v>68.8</v>
      </c>
      <c r="F25" s="1407">
        <v>25.4</v>
      </c>
    </row>
    <row r="26" spans="1:6">
      <c r="A26" s="1" t="s">
        <v>728</v>
      </c>
      <c r="B26" s="1408">
        <v>39</v>
      </c>
      <c r="C26" s="1408">
        <v>28.6</v>
      </c>
      <c r="D26" s="1408">
        <v>1.8</v>
      </c>
      <c r="E26" s="1408">
        <v>30.4</v>
      </c>
      <c r="F26" s="1408">
        <v>8.6</v>
      </c>
    </row>
    <row r="27" spans="1:6">
      <c r="A27" s="101" t="s">
        <v>720</v>
      </c>
      <c r="B27" s="1407">
        <v>38.4</v>
      </c>
      <c r="C27" s="1407">
        <v>22.1</v>
      </c>
      <c r="D27" s="1407">
        <v>1.8</v>
      </c>
      <c r="E27" s="1407">
        <v>23.9</v>
      </c>
      <c r="F27" s="1407">
        <v>14.6</v>
      </c>
    </row>
    <row r="28" spans="1:6">
      <c r="A28" s="1" t="s">
        <v>722</v>
      </c>
      <c r="B28" s="1408">
        <v>180.7</v>
      </c>
      <c r="C28" s="1408">
        <v>106.5</v>
      </c>
      <c r="D28" s="1408">
        <v>22.1</v>
      </c>
      <c r="E28" s="1408">
        <v>128.6</v>
      </c>
      <c r="F28" s="1408">
        <v>52.1</v>
      </c>
    </row>
    <row r="29" spans="1:6">
      <c r="A29" s="101" t="s">
        <v>730</v>
      </c>
      <c r="B29" s="1407">
        <v>199.9</v>
      </c>
      <c r="C29" s="1407">
        <v>130.30000000000001</v>
      </c>
      <c r="D29" s="1407">
        <v>17.2</v>
      </c>
      <c r="E29" s="1407">
        <v>147.6</v>
      </c>
      <c r="F29" s="1407">
        <v>52.3</v>
      </c>
    </row>
    <row r="30" spans="1:6">
      <c r="A30" s="1" t="s">
        <v>731</v>
      </c>
      <c r="B30" s="1523">
        <v>64.8</v>
      </c>
      <c r="C30" s="1523">
        <v>49.1</v>
      </c>
      <c r="D30" s="1523">
        <v>6.1</v>
      </c>
      <c r="E30" s="1523">
        <v>55.1</v>
      </c>
      <c r="F30" s="1408">
        <v>9.6999999999999993</v>
      </c>
    </row>
    <row r="31" spans="1:6">
      <c r="A31" s="101" t="s">
        <v>694</v>
      </c>
      <c r="B31" s="1407">
        <v>65.7</v>
      </c>
      <c r="C31" s="1407">
        <v>41.2</v>
      </c>
      <c r="D31" s="1407">
        <v>3.6</v>
      </c>
      <c r="E31" s="1407">
        <v>44.7</v>
      </c>
      <c r="F31" s="1407">
        <v>21</v>
      </c>
    </row>
    <row r="32" spans="1:6">
      <c r="A32" s="1" t="s">
        <v>651</v>
      </c>
      <c r="B32" s="1408">
        <v>111.3</v>
      </c>
      <c r="C32" s="1408">
        <v>81.3</v>
      </c>
      <c r="D32" s="1408">
        <v>8</v>
      </c>
      <c r="E32" s="1408">
        <v>89.4</v>
      </c>
      <c r="F32" s="1408">
        <v>21.9</v>
      </c>
    </row>
    <row r="33" spans="1:6">
      <c r="A33" s="101" t="s">
        <v>733</v>
      </c>
      <c r="B33" s="1407">
        <v>110.6</v>
      </c>
      <c r="C33" s="1407">
        <v>81.5</v>
      </c>
      <c r="D33" s="1407">
        <v>6.8</v>
      </c>
      <c r="E33" s="1407">
        <v>88.3</v>
      </c>
      <c r="F33" s="1407">
        <v>22.3</v>
      </c>
    </row>
    <row r="34" spans="1:6">
      <c r="A34" s="1" t="s">
        <v>653</v>
      </c>
      <c r="B34" s="1408">
        <v>62.3</v>
      </c>
      <c r="C34" s="1408">
        <v>41.4</v>
      </c>
      <c r="D34" s="1408">
        <v>2.2999999999999998</v>
      </c>
      <c r="E34" s="1408">
        <v>43.7</v>
      </c>
      <c r="F34" s="1408">
        <v>18.600000000000001</v>
      </c>
    </row>
    <row r="35" spans="1:6">
      <c r="A35" s="101" t="s">
        <v>736</v>
      </c>
      <c r="B35" s="1407">
        <v>25.9</v>
      </c>
      <c r="C35" s="1407">
        <v>15.3</v>
      </c>
      <c r="D35" s="1407">
        <v>1.8</v>
      </c>
      <c r="E35" s="1407">
        <v>17.100000000000001</v>
      </c>
      <c r="F35" s="1407">
        <v>8.6999999999999993</v>
      </c>
    </row>
    <row r="36" spans="1:6">
      <c r="A36" s="1" t="s">
        <v>658</v>
      </c>
      <c r="B36" s="1408">
        <v>112.4</v>
      </c>
      <c r="C36" s="1408">
        <v>79.400000000000006</v>
      </c>
      <c r="D36" s="1408">
        <v>7.7</v>
      </c>
      <c r="E36" s="1408">
        <v>87.1</v>
      </c>
      <c r="F36" s="1408">
        <v>25.2</v>
      </c>
    </row>
    <row r="37" spans="1:6">
      <c r="A37" s="101" t="s">
        <v>732</v>
      </c>
      <c r="B37" s="1407">
        <v>23.4</v>
      </c>
      <c r="C37" s="1407">
        <v>18.100000000000001</v>
      </c>
      <c r="D37" s="1407">
        <v>2.1</v>
      </c>
      <c r="E37" s="1407">
        <v>20.2</v>
      </c>
      <c r="F37" s="1407">
        <v>3.2</v>
      </c>
    </row>
    <row r="38" spans="1:6">
      <c r="A38" s="1" t="s">
        <v>711</v>
      </c>
      <c r="B38" s="1408">
        <v>32.200000000000003</v>
      </c>
      <c r="C38" s="1408">
        <v>26.1</v>
      </c>
      <c r="D38" s="1408">
        <v>1.5</v>
      </c>
      <c r="E38" s="1408">
        <v>27.6</v>
      </c>
      <c r="F38" s="1408">
        <v>4.5</v>
      </c>
    </row>
    <row r="39" spans="1:6">
      <c r="A39" s="101" t="s">
        <v>682</v>
      </c>
      <c r="B39" s="1407">
        <v>70.2</v>
      </c>
      <c r="C39" s="1407">
        <v>51.7</v>
      </c>
      <c r="D39" s="1407">
        <v>2.6</v>
      </c>
      <c r="E39" s="1407">
        <v>54.2</v>
      </c>
      <c r="F39" s="1407">
        <v>15.9</v>
      </c>
    </row>
    <row r="40" spans="1:6">
      <c r="A40" s="1" t="s">
        <v>687</v>
      </c>
      <c r="B40" s="1408">
        <v>263.7</v>
      </c>
      <c r="C40" s="1408">
        <v>194.7</v>
      </c>
      <c r="D40" s="1408">
        <v>19.7</v>
      </c>
      <c r="E40" s="1408">
        <v>214.4</v>
      </c>
      <c r="F40" s="1408">
        <v>49.4</v>
      </c>
    </row>
    <row r="41" spans="1:6">
      <c r="A41" s="101" t="s">
        <v>742</v>
      </c>
      <c r="B41" s="1407">
        <v>96.8</v>
      </c>
      <c r="C41" s="1407">
        <v>71.599999999999994</v>
      </c>
      <c r="D41" s="1407">
        <v>9.8000000000000007</v>
      </c>
      <c r="E41" s="1407">
        <v>81.400000000000006</v>
      </c>
      <c r="F41" s="1407">
        <v>15.3</v>
      </c>
    </row>
    <row r="42" spans="1:6">
      <c r="A42" s="1" t="s">
        <v>1773</v>
      </c>
      <c r="B42" s="1408">
        <v>80.5</v>
      </c>
      <c r="C42" s="1408">
        <v>53.2</v>
      </c>
      <c r="D42" s="1408">
        <v>8.1999999999999993</v>
      </c>
      <c r="E42" s="1408">
        <v>61.4</v>
      </c>
      <c r="F42" s="1408">
        <v>19</v>
      </c>
    </row>
    <row r="43" spans="1:6">
      <c r="A43" s="101" t="s">
        <v>703</v>
      </c>
      <c r="B43" s="1407">
        <v>100</v>
      </c>
      <c r="C43" s="1407">
        <v>68.900000000000006</v>
      </c>
      <c r="D43" s="1407">
        <v>5.9</v>
      </c>
      <c r="E43" s="1407">
        <v>74.8</v>
      </c>
      <c r="F43" s="1407">
        <v>25.1</v>
      </c>
    </row>
    <row r="44" spans="1:6">
      <c r="A44" s="1" t="s">
        <v>673</v>
      </c>
      <c r="B44" s="1408">
        <v>135.5</v>
      </c>
      <c r="C44" s="1408">
        <v>102.5</v>
      </c>
      <c r="D44" s="1408">
        <v>8.3000000000000007</v>
      </c>
      <c r="E44" s="1408">
        <v>110.8</v>
      </c>
      <c r="F44" s="1408">
        <v>24.6</v>
      </c>
    </row>
    <row r="45" spans="1:6">
      <c r="A45" s="101" t="s">
        <v>654</v>
      </c>
      <c r="B45" s="1407">
        <v>23.3</v>
      </c>
      <c r="C45" s="1407">
        <v>20.8</v>
      </c>
      <c r="D45" s="1407">
        <v>1.4</v>
      </c>
      <c r="E45" s="1407">
        <v>22.2</v>
      </c>
      <c r="F45" s="1407">
        <v>1.1000000000000001</v>
      </c>
    </row>
    <row r="46" spans="1:6">
      <c r="A46" s="1" t="s">
        <v>690</v>
      </c>
      <c r="B46" s="1408">
        <v>42.8</v>
      </c>
      <c r="C46" s="1408">
        <v>29.3</v>
      </c>
      <c r="D46" s="1408">
        <v>3.2</v>
      </c>
      <c r="E46" s="1408">
        <v>32.5</v>
      </c>
      <c r="F46" s="1408">
        <v>10.3</v>
      </c>
    </row>
    <row r="47" spans="1:6">
      <c r="A47" s="101" t="s">
        <v>676</v>
      </c>
      <c r="B47" s="1407">
        <v>33.700000000000003</v>
      </c>
      <c r="C47" s="1407">
        <v>19.399999999999999</v>
      </c>
      <c r="D47" s="1407">
        <v>2.9</v>
      </c>
      <c r="E47" s="1407">
        <v>22.3</v>
      </c>
      <c r="F47" s="1407">
        <v>11.4</v>
      </c>
    </row>
    <row r="48" spans="1:6">
      <c r="A48" s="1" t="s">
        <v>723</v>
      </c>
      <c r="B48" s="1408">
        <v>14.6</v>
      </c>
      <c r="C48" s="1408">
        <v>7.8</v>
      </c>
      <c r="D48" s="1408">
        <v>2</v>
      </c>
      <c r="E48" s="1408">
        <v>9.8000000000000007</v>
      </c>
      <c r="F48" s="1408">
        <v>4.8</v>
      </c>
    </row>
    <row r="49" spans="1:6">
      <c r="A49" s="101" t="s">
        <v>678</v>
      </c>
      <c r="B49" s="1407">
        <v>44.8</v>
      </c>
      <c r="C49" s="1407">
        <v>31.2</v>
      </c>
      <c r="D49" s="1407">
        <v>3</v>
      </c>
      <c r="E49" s="1407">
        <v>34.200000000000003</v>
      </c>
      <c r="F49" s="1407">
        <v>10.6</v>
      </c>
    </row>
    <row r="50" spans="1:6">
      <c r="A50" s="1" t="s">
        <v>705</v>
      </c>
      <c r="B50" s="1408">
        <v>127.2</v>
      </c>
      <c r="C50" s="1408">
        <v>87.6</v>
      </c>
      <c r="D50" s="1408">
        <v>8.8000000000000007</v>
      </c>
      <c r="E50" s="1408">
        <v>96.4</v>
      </c>
      <c r="F50" s="1408">
        <v>30.8</v>
      </c>
    </row>
    <row r="51" spans="1:6">
      <c r="A51" s="101" t="s">
        <v>744</v>
      </c>
      <c r="B51" s="1407">
        <v>143.19999999999999</v>
      </c>
      <c r="C51" s="1407">
        <v>94.5</v>
      </c>
      <c r="D51" s="1407">
        <v>8.1999999999999993</v>
      </c>
      <c r="E51" s="1407">
        <v>102.7</v>
      </c>
      <c r="F51" s="1407">
        <v>40.4</v>
      </c>
    </row>
    <row r="52" spans="1:6">
      <c r="A52" s="1" t="s">
        <v>656</v>
      </c>
      <c r="B52" s="1408">
        <v>61.1</v>
      </c>
      <c r="C52" s="1408">
        <v>44.5</v>
      </c>
      <c r="D52" s="1408">
        <v>3.3</v>
      </c>
      <c r="E52" s="1408">
        <v>47.8</v>
      </c>
      <c r="F52" s="1408">
        <v>13.3</v>
      </c>
    </row>
    <row r="53" spans="1:6">
      <c r="A53" s="101" t="s">
        <v>692</v>
      </c>
      <c r="B53" s="1407">
        <v>65.400000000000006</v>
      </c>
      <c r="C53" s="1407">
        <v>41.5</v>
      </c>
      <c r="D53" s="1407">
        <v>4.0999999999999996</v>
      </c>
      <c r="E53" s="1407">
        <v>45.6</v>
      </c>
      <c r="F53" s="1407">
        <v>19.8</v>
      </c>
    </row>
    <row r="54" spans="1:6">
      <c r="A54" s="1" t="s">
        <v>659</v>
      </c>
      <c r="B54" s="1408">
        <v>35.1</v>
      </c>
      <c r="C54" s="1408">
        <v>20.5</v>
      </c>
      <c r="D54" s="1408">
        <v>1.7</v>
      </c>
      <c r="E54" s="1408">
        <v>22.2</v>
      </c>
      <c r="F54" s="1408">
        <v>12.9</v>
      </c>
    </row>
    <row r="55" spans="1:6">
      <c r="A55" s="101" t="s">
        <v>695</v>
      </c>
      <c r="B55" s="1407">
        <v>90.4</v>
      </c>
      <c r="C55" s="1407">
        <v>64.599999999999994</v>
      </c>
      <c r="D55" s="1407">
        <v>4.4000000000000004</v>
      </c>
      <c r="E55" s="1407">
        <v>69</v>
      </c>
      <c r="F55" s="1407">
        <v>21.4</v>
      </c>
    </row>
    <row r="56" spans="1:6">
      <c r="A56" s="1" t="s">
        <v>1774</v>
      </c>
      <c r="B56" s="1408">
        <v>57.1</v>
      </c>
      <c r="C56" s="1408">
        <v>38.5</v>
      </c>
      <c r="D56" s="1408">
        <v>2.5</v>
      </c>
      <c r="E56" s="1408">
        <v>40.9</v>
      </c>
      <c r="F56" s="1408">
        <v>16.2</v>
      </c>
    </row>
    <row r="57" spans="1:6">
      <c r="A57" s="101" t="s">
        <v>714</v>
      </c>
      <c r="B57" s="1407">
        <v>70.8</v>
      </c>
      <c r="C57" s="1407">
        <v>49.9</v>
      </c>
      <c r="D57" s="1407">
        <v>4.9000000000000004</v>
      </c>
      <c r="E57" s="1407">
        <v>54.8</v>
      </c>
      <c r="F57" s="1407">
        <v>16</v>
      </c>
    </row>
    <row r="58" spans="1:6">
      <c r="A58" s="1" t="s">
        <v>662</v>
      </c>
      <c r="B58" s="1408">
        <v>69.099999999999994</v>
      </c>
      <c r="C58" s="1408">
        <v>52.8</v>
      </c>
      <c r="D58" s="1408">
        <v>6</v>
      </c>
      <c r="E58" s="1408">
        <v>58.8</v>
      </c>
      <c r="F58" s="1408">
        <v>10.3</v>
      </c>
    </row>
    <row r="59" spans="1:6">
      <c r="A59" s="101" t="s">
        <v>697</v>
      </c>
      <c r="B59" s="1407">
        <v>39.299999999999997</v>
      </c>
      <c r="C59" s="1407">
        <v>28.2</v>
      </c>
      <c r="D59" s="1407">
        <v>2.9</v>
      </c>
      <c r="E59" s="1407">
        <v>31.2</v>
      </c>
      <c r="F59" s="1407">
        <v>8.1999999999999993</v>
      </c>
    </row>
    <row r="60" spans="1:6">
      <c r="A60" s="1" t="s">
        <v>727</v>
      </c>
      <c r="B60" s="1408">
        <v>35.299999999999997</v>
      </c>
      <c r="C60" s="1408">
        <v>28.1</v>
      </c>
      <c r="D60" s="1408">
        <v>2.8</v>
      </c>
      <c r="E60" s="1408">
        <v>30.9</v>
      </c>
      <c r="F60" s="1408">
        <v>4.4000000000000004</v>
      </c>
    </row>
    <row r="61" spans="1:6">
      <c r="A61" s="101" t="s">
        <v>735</v>
      </c>
      <c r="B61" s="1407">
        <v>116.1</v>
      </c>
      <c r="C61" s="1407">
        <v>71.3</v>
      </c>
      <c r="D61" s="1407">
        <v>11.4</v>
      </c>
      <c r="E61" s="1407">
        <v>82.7</v>
      </c>
      <c r="F61" s="1407">
        <v>33.5</v>
      </c>
    </row>
    <row r="62" spans="1:6">
      <c r="A62" s="1" t="s">
        <v>665</v>
      </c>
      <c r="B62" s="1408">
        <v>749.3</v>
      </c>
      <c r="C62" s="1408">
        <v>546.79999999999995</v>
      </c>
      <c r="D62" s="1408">
        <v>57.9</v>
      </c>
      <c r="E62" s="1408">
        <v>604.70000000000005</v>
      </c>
      <c r="F62" s="1408">
        <v>144.6</v>
      </c>
    </row>
    <row r="63" spans="1:6">
      <c r="A63" s="101" t="s">
        <v>685</v>
      </c>
      <c r="B63" s="1407">
        <v>149.19999999999999</v>
      </c>
      <c r="C63" s="1407">
        <v>105</v>
      </c>
      <c r="D63" s="1407">
        <v>9.5</v>
      </c>
      <c r="E63" s="1407">
        <v>114.6</v>
      </c>
      <c r="F63" s="1407">
        <v>34.6</v>
      </c>
    </row>
    <row r="64" spans="1:6">
      <c r="A64" s="1" t="s">
        <v>1542</v>
      </c>
      <c r="B64" s="1408">
        <v>164.6</v>
      </c>
      <c r="C64" s="1408">
        <v>104.1</v>
      </c>
      <c r="D64" s="1408">
        <v>8.4</v>
      </c>
      <c r="E64" s="1408">
        <v>112.6</v>
      </c>
      <c r="F64" s="1408">
        <v>52.1</v>
      </c>
    </row>
    <row r="65" spans="1:6">
      <c r="A65" s="101" t="s">
        <v>724</v>
      </c>
      <c r="B65" s="1407">
        <v>555.4</v>
      </c>
      <c r="C65" s="1407">
        <v>305.3</v>
      </c>
      <c r="D65" s="1407">
        <v>57.4</v>
      </c>
      <c r="E65" s="1407">
        <v>362.7</v>
      </c>
      <c r="F65" s="1407">
        <v>192.7</v>
      </c>
    </row>
    <row r="66" spans="1:6">
      <c r="A66" s="1" t="s">
        <v>661</v>
      </c>
      <c r="B66" s="1408">
        <v>57</v>
      </c>
      <c r="C66" s="1408">
        <v>40.700000000000003</v>
      </c>
      <c r="D66" s="1408">
        <v>2.6</v>
      </c>
      <c r="E66" s="1408">
        <v>43.3</v>
      </c>
      <c r="F66" s="1408">
        <v>13.7</v>
      </c>
    </row>
    <row r="67" spans="1:6">
      <c r="A67" s="101" t="s">
        <v>715</v>
      </c>
      <c r="B67" s="1407">
        <v>34.299999999999997</v>
      </c>
      <c r="C67" s="1407">
        <v>26.4</v>
      </c>
      <c r="D67" s="1407">
        <v>2.2000000000000002</v>
      </c>
      <c r="E67" s="1407">
        <v>28.5</v>
      </c>
      <c r="F67" s="1407">
        <v>5.7</v>
      </c>
    </row>
    <row r="68" spans="1:6">
      <c r="A68" s="1" t="s">
        <v>716</v>
      </c>
      <c r="B68" s="1408">
        <v>29</v>
      </c>
      <c r="C68" s="1408">
        <v>19.100000000000001</v>
      </c>
      <c r="D68" s="1408">
        <v>1.2</v>
      </c>
      <c r="E68" s="1408">
        <v>20.3</v>
      </c>
      <c r="F68" s="1408">
        <v>8.6</v>
      </c>
    </row>
    <row r="69" spans="1:6">
      <c r="A69" s="101" t="s">
        <v>670</v>
      </c>
      <c r="B69" s="1407">
        <v>190.9</v>
      </c>
      <c r="C69" s="1407">
        <v>126.1</v>
      </c>
      <c r="D69" s="1407">
        <v>10.3</v>
      </c>
      <c r="E69" s="1407">
        <v>136.4</v>
      </c>
      <c r="F69" s="1407">
        <v>54.5</v>
      </c>
    </row>
    <row r="70" spans="1:6">
      <c r="A70" s="1" t="s">
        <v>738</v>
      </c>
      <c r="B70" s="1408">
        <v>204.1</v>
      </c>
      <c r="C70" s="1408">
        <v>139.30000000000001</v>
      </c>
      <c r="D70" s="1408">
        <v>13.9</v>
      </c>
      <c r="E70" s="1408">
        <v>153.19999999999999</v>
      </c>
      <c r="F70" s="1408">
        <v>50.9</v>
      </c>
    </row>
    <row r="71" spans="1:6">
      <c r="A71" s="101" t="s">
        <v>688</v>
      </c>
      <c r="B71" s="1407">
        <v>84.8</v>
      </c>
      <c r="C71" s="1407">
        <v>58.5</v>
      </c>
      <c r="D71" s="1407">
        <v>6.1</v>
      </c>
      <c r="E71" s="1407">
        <v>64.599999999999994</v>
      </c>
      <c r="F71" s="1407">
        <v>20.2</v>
      </c>
    </row>
    <row r="72" spans="1:6">
      <c r="A72" s="1" t="s">
        <v>669</v>
      </c>
      <c r="B72" s="1408">
        <v>92.4</v>
      </c>
      <c r="C72" s="1408">
        <v>57</v>
      </c>
      <c r="D72" s="1408">
        <v>4.3</v>
      </c>
      <c r="E72" s="1408">
        <v>61.3</v>
      </c>
      <c r="F72" s="1408">
        <v>31.2</v>
      </c>
    </row>
    <row r="73" spans="1:6">
      <c r="A73" s="101" t="s">
        <v>686</v>
      </c>
      <c r="B73" s="1407">
        <v>141.1</v>
      </c>
      <c r="C73" s="1407">
        <v>95.4</v>
      </c>
      <c r="D73" s="1407">
        <v>8.9</v>
      </c>
      <c r="E73" s="1407">
        <v>104.3</v>
      </c>
      <c r="F73" s="1407">
        <v>36.799999999999997</v>
      </c>
    </row>
    <row r="74" spans="1:6">
      <c r="A74" s="1" t="s">
        <v>1543</v>
      </c>
      <c r="B74" s="1408">
        <v>72</v>
      </c>
      <c r="C74" s="1408">
        <v>49.6</v>
      </c>
      <c r="D74" s="1408">
        <v>4.8</v>
      </c>
      <c r="E74" s="1408">
        <v>54.4</v>
      </c>
      <c r="F74" s="1408">
        <v>17.600000000000001</v>
      </c>
    </row>
    <row r="75" spans="1:6">
      <c r="A75" s="101" t="s">
        <v>699</v>
      </c>
      <c r="B75" s="1407">
        <v>60.9</v>
      </c>
      <c r="C75" s="1407">
        <v>35.700000000000003</v>
      </c>
      <c r="D75" s="1407">
        <v>6</v>
      </c>
      <c r="E75" s="1407">
        <v>41.7</v>
      </c>
      <c r="F75" s="1407">
        <v>19.2</v>
      </c>
    </row>
    <row r="76" spans="1:6">
      <c r="A76" s="1" t="s">
        <v>691</v>
      </c>
      <c r="B76" s="1408">
        <v>54.6</v>
      </c>
      <c r="C76" s="1408">
        <v>40.4</v>
      </c>
      <c r="D76" s="1408">
        <v>2.5</v>
      </c>
      <c r="E76" s="1408">
        <v>42.9</v>
      </c>
      <c r="F76" s="1408">
        <v>11.7</v>
      </c>
    </row>
    <row r="77" spans="1:6">
      <c r="A77" s="101" t="s">
        <v>700</v>
      </c>
      <c r="B77" s="1407">
        <v>93.3</v>
      </c>
      <c r="C77" s="1407">
        <v>65.2</v>
      </c>
      <c r="D77" s="1407">
        <v>5.6</v>
      </c>
      <c r="E77" s="1407">
        <v>70.900000000000006</v>
      </c>
      <c r="F77" s="1407">
        <v>22.5</v>
      </c>
    </row>
    <row r="78" spans="1:6">
      <c r="A78" s="1" t="s">
        <v>702</v>
      </c>
      <c r="B78" s="1408">
        <v>69</v>
      </c>
      <c r="C78" s="1408">
        <v>51.3</v>
      </c>
      <c r="D78" s="1408">
        <v>5.9</v>
      </c>
      <c r="E78" s="1408">
        <v>57.2</v>
      </c>
      <c r="F78" s="1408">
        <v>11.7</v>
      </c>
    </row>
    <row r="79" spans="1:6">
      <c r="A79" s="101" t="s">
        <v>657</v>
      </c>
      <c r="B79" s="1407">
        <v>57</v>
      </c>
      <c r="C79" s="1407">
        <v>37.1</v>
      </c>
      <c r="D79" s="1407">
        <v>7.8</v>
      </c>
      <c r="E79" s="1407">
        <v>44.9</v>
      </c>
      <c r="F79" s="1407">
        <v>12.1</v>
      </c>
    </row>
    <row r="80" spans="1:6">
      <c r="A80" s="1" t="s">
        <v>729</v>
      </c>
      <c r="B80" s="1408">
        <v>57.4</v>
      </c>
      <c r="C80" s="1408">
        <v>47.4</v>
      </c>
      <c r="D80" s="1408">
        <v>5.3</v>
      </c>
      <c r="E80" s="1408">
        <v>52.8</v>
      </c>
      <c r="F80" s="1408">
        <v>4.7</v>
      </c>
    </row>
    <row r="81" spans="1:6">
      <c r="A81" s="101" t="s">
        <v>704</v>
      </c>
      <c r="B81" s="1407">
        <v>62.2</v>
      </c>
      <c r="C81" s="1407">
        <v>39.200000000000003</v>
      </c>
      <c r="D81" s="1407">
        <v>4.2</v>
      </c>
      <c r="E81" s="1407">
        <v>43.5</v>
      </c>
      <c r="F81" s="1407">
        <v>18.7</v>
      </c>
    </row>
    <row r="82" spans="1:6">
      <c r="A82" s="1" t="s">
        <v>740</v>
      </c>
      <c r="B82" s="1408">
        <v>56.3</v>
      </c>
      <c r="C82" s="1408">
        <v>36.4</v>
      </c>
      <c r="D82" s="1408">
        <v>3.1</v>
      </c>
      <c r="E82" s="1408">
        <v>39.5</v>
      </c>
      <c r="F82" s="1408">
        <v>16.8</v>
      </c>
    </row>
    <row r="83" spans="1:6">
      <c r="A83" s="101" t="s">
        <v>693</v>
      </c>
      <c r="B83" s="1407">
        <v>82.9</v>
      </c>
      <c r="C83" s="1407">
        <v>62.7</v>
      </c>
      <c r="D83" s="1407">
        <v>5.7</v>
      </c>
      <c r="E83" s="1407">
        <v>68.400000000000006</v>
      </c>
      <c r="F83" s="1407">
        <v>14.5</v>
      </c>
    </row>
    <row r="84" spans="1:6">
      <c r="A84" s="1" t="s">
        <v>337</v>
      </c>
      <c r="B84" s="1408">
        <v>92.7</v>
      </c>
      <c r="C84" s="1408">
        <v>60.8</v>
      </c>
      <c r="D84" s="1408">
        <v>9.5</v>
      </c>
      <c r="E84" s="1408">
        <v>70.3</v>
      </c>
      <c r="F84" s="1408">
        <v>22.5</v>
      </c>
    </row>
    <row r="85" spans="1:6">
      <c r="A85" s="101" t="s">
        <v>696</v>
      </c>
      <c r="B85" s="1407">
        <v>110.8</v>
      </c>
      <c r="C85" s="1407">
        <v>71.599999999999994</v>
      </c>
      <c r="D85" s="1407">
        <v>9.5</v>
      </c>
      <c r="E85" s="1407">
        <v>81.2</v>
      </c>
      <c r="F85" s="1407">
        <v>29.6</v>
      </c>
    </row>
    <row r="86" spans="1:6">
      <c r="A86" s="1" t="s">
        <v>708</v>
      </c>
      <c r="B86" s="1408">
        <v>33.4</v>
      </c>
      <c r="C86" s="1408">
        <v>24.7</v>
      </c>
      <c r="D86" s="1408">
        <v>1.7</v>
      </c>
      <c r="E86" s="1408">
        <v>26.5</v>
      </c>
      <c r="F86" s="1408">
        <v>6.9</v>
      </c>
    </row>
    <row r="87" spans="1:6">
      <c r="A87" s="101" t="s">
        <v>698</v>
      </c>
      <c r="B87" s="1524">
        <v>66.3</v>
      </c>
      <c r="C87" s="1524">
        <v>43.8</v>
      </c>
      <c r="D87" s="1524">
        <v>2.9</v>
      </c>
      <c r="E87" s="1524">
        <v>46.7</v>
      </c>
      <c r="F87" s="1524">
        <v>19.600000000000001</v>
      </c>
    </row>
    <row r="88" spans="1:6">
      <c r="A88" s="1" t="s">
        <v>710</v>
      </c>
      <c r="B88" s="1893">
        <v>1052.5999999999999</v>
      </c>
      <c r="C88" s="1408">
        <v>763.9</v>
      </c>
      <c r="D88" s="1408">
        <v>82.7</v>
      </c>
      <c r="E88" s="1408">
        <v>846.5</v>
      </c>
      <c r="F88" s="1408">
        <v>206.1</v>
      </c>
    </row>
    <row r="89" spans="1:6">
      <c r="A89" s="101" t="s">
        <v>672</v>
      </c>
      <c r="B89" s="1407">
        <v>41.8</v>
      </c>
      <c r="C89" s="1407">
        <v>24.6</v>
      </c>
      <c r="D89" s="1407">
        <v>3</v>
      </c>
      <c r="E89" s="1407">
        <v>27.5</v>
      </c>
      <c r="F89" s="1407">
        <v>14.2</v>
      </c>
    </row>
    <row r="90" spans="1:6">
      <c r="A90" s="1" t="s">
        <v>726</v>
      </c>
      <c r="B90" s="1408">
        <v>206.8</v>
      </c>
      <c r="C90" s="1408">
        <v>133.80000000000001</v>
      </c>
      <c r="D90" s="1408">
        <v>19.5</v>
      </c>
      <c r="E90" s="1408">
        <v>153.4</v>
      </c>
      <c r="F90" s="1408">
        <v>53.4</v>
      </c>
    </row>
    <row r="91" spans="1:6">
      <c r="A91" s="101" t="s">
        <v>718</v>
      </c>
      <c r="B91" s="1407">
        <v>90.8</v>
      </c>
      <c r="C91" s="1407">
        <v>62.7</v>
      </c>
      <c r="D91" s="1407">
        <v>4</v>
      </c>
      <c r="E91" s="1407">
        <v>66.7</v>
      </c>
      <c r="F91" s="1407">
        <v>24</v>
      </c>
    </row>
    <row r="92" spans="1:6">
      <c r="A92" s="1" t="s">
        <v>681</v>
      </c>
      <c r="B92" s="1408">
        <v>46.9</v>
      </c>
      <c r="C92" s="1408">
        <v>30.2</v>
      </c>
      <c r="D92" s="1408">
        <v>2.7</v>
      </c>
      <c r="E92" s="1408">
        <v>32.799999999999997</v>
      </c>
      <c r="F92" s="1408">
        <v>14</v>
      </c>
    </row>
    <row r="93" spans="1:6">
      <c r="A93" s="101" t="s">
        <v>707</v>
      </c>
      <c r="B93" s="1407">
        <v>51.5</v>
      </c>
      <c r="C93" s="1407">
        <v>33.700000000000003</v>
      </c>
      <c r="D93" s="1407">
        <v>2.8</v>
      </c>
      <c r="E93" s="1407">
        <v>36.5</v>
      </c>
      <c r="F93" s="1407">
        <v>15</v>
      </c>
    </row>
    <row r="94" spans="1:6">
      <c r="A94" s="1" t="s">
        <v>743</v>
      </c>
      <c r="B94" s="1408">
        <v>67.2</v>
      </c>
      <c r="C94" s="1408">
        <v>38.9</v>
      </c>
      <c r="D94" s="1408">
        <v>4.4000000000000004</v>
      </c>
      <c r="E94" s="1408">
        <v>43.3</v>
      </c>
      <c r="F94" s="1408">
        <v>23.9</v>
      </c>
    </row>
    <row r="95" spans="1:6">
      <c r="A95" s="101" t="s">
        <v>671</v>
      </c>
      <c r="B95" s="1407">
        <v>38.6</v>
      </c>
      <c r="C95" s="1407">
        <v>24</v>
      </c>
      <c r="D95" s="1407">
        <v>2</v>
      </c>
      <c r="E95" s="1407">
        <v>26</v>
      </c>
      <c r="F95" s="1407">
        <v>12.5</v>
      </c>
    </row>
    <row r="96" spans="1:6">
      <c r="A96" s="1" t="s">
        <v>721</v>
      </c>
      <c r="B96" s="1408">
        <v>36.799999999999997</v>
      </c>
      <c r="C96" s="1408">
        <v>25.5</v>
      </c>
      <c r="D96" s="1408">
        <v>2.1</v>
      </c>
      <c r="E96" s="1408">
        <v>27.6</v>
      </c>
      <c r="F96" s="1408">
        <v>9.1999999999999993</v>
      </c>
    </row>
    <row r="97" spans="1:6">
      <c r="A97" s="101" t="s">
        <v>746</v>
      </c>
      <c r="B97" s="1407">
        <v>98.3</v>
      </c>
      <c r="C97" s="1407">
        <v>69.2</v>
      </c>
      <c r="D97" s="1407">
        <v>6.5</v>
      </c>
      <c r="E97" s="1407">
        <v>75.7</v>
      </c>
      <c r="F97" s="1407">
        <v>22.6</v>
      </c>
    </row>
    <row r="98" spans="1:6">
      <c r="A98" s="1" t="s">
        <v>701</v>
      </c>
      <c r="B98" s="1408">
        <v>54.9</v>
      </c>
      <c r="C98" s="1408">
        <v>38.1</v>
      </c>
      <c r="D98" s="1408">
        <v>3.4</v>
      </c>
      <c r="E98" s="1408">
        <v>41.5</v>
      </c>
      <c r="F98" s="1408">
        <v>13.4</v>
      </c>
    </row>
    <row r="99" spans="1:6">
      <c r="A99" s="101" t="s">
        <v>689</v>
      </c>
      <c r="B99" s="1407">
        <v>44.8</v>
      </c>
      <c r="C99" s="1407">
        <v>32.5</v>
      </c>
      <c r="D99" s="1407">
        <v>4.5</v>
      </c>
      <c r="E99" s="1407">
        <v>37</v>
      </c>
      <c r="F99" s="1407">
        <v>7.8</v>
      </c>
    </row>
    <row r="100" spans="1:6">
      <c r="A100" s="1" t="s">
        <v>664</v>
      </c>
      <c r="B100" s="1408">
        <v>444</v>
      </c>
      <c r="C100" s="1408">
        <v>317.2</v>
      </c>
      <c r="D100" s="1408">
        <v>24.6</v>
      </c>
      <c r="E100" s="1408">
        <v>341.8</v>
      </c>
      <c r="F100" s="1408">
        <v>102.2</v>
      </c>
    </row>
    <row r="101" spans="1:6">
      <c r="A101" s="101" t="s">
        <v>745</v>
      </c>
      <c r="B101" s="1524">
        <v>70.099999999999994</v>
      </c>
      <c r="C101" s="1524">
        <v>42.4</v>
      </c>
      <c r="D101" s="1524">
        <v>4.4000000000000004</v>
      </c>
      <c r="E101" s="1524">
        <v>46.8</v>
      </c>
      <c r="F101" s="1524">
        <v>23.3</v>
      </c>
    </row>
    <row r="102" spans="1:6">
      <c r="A102" s="1" t="s">
        <v>649</v>
      </c>
      <c r="B102" s="1408">
        <v>112.9</v>
      </c>
      <c r="C102" s="1408">
        <v>80</v>
      </c>
      <c r="D102" s="1408">
        <v>8.9</v>
      </c>
      <c r="E102" s="1408">
        <v>88.9</v>
      </c>
      <c r="F102" s="1408">
        <v>24</v>
      </c>
    </row>
    <row r="103" spans="1:6">
      <c r="A103" s="101" t="s">
        <v>675</v>
      </c>
      <c r="B103" s="1407">
        <v>186.3</v>
      </c>
      <c r="C103" s="1407">
        <v>122.3</v>
      </c>
      <c r="D103" s="1407">
        <v>10.3</v>
      </c>
      <c r="E103" s="1407">
        <v>132.6</v>
      </c>
      <c r="F103" s="1407">
        <v>53.7</v>
      </c>
    </row>
    <row r="104" spans="1:6">
      <c r="A104" s="1" t="s">
        <v>660</v>
      </c>
      <c r="B104" s="1408">
        <v>33.200000000000003</v>
      </c>
      <c r="C104" s="1408">
        <v>21.7</v>
      </c>
      <c r="D104" s="1408">
        <v>2.1</v>
      </c>
      <c r="E104" s="1408">
        <v>23.7</v>
      </c>
      <c r="F104" s="1408">
        <v>9.5</v>
      </c>
    </row>
    <row r="105" spans="1:6">
      <c r="A105" s="101" t="s">
        <v>663</v>
      </c>
      <c r="B105" s="1407">
        <v>99.5</v>
      </c>
      <c r="C105" s="1407">
        <v>58.8</v>
      </c>
      <c r="D105" s="1407">
        <v>8.1</v>
      </c>
      <c r="E105" s="1407">
        <v>67</v>
      </c>
      <c r="F105" s="1407">
        <v>32.6</v>
      </c>
    </row>
    <row r="106" spans="1:6">
      <c r="A106" s="1" t="s">
        <v>674</v>
      </c>
      <c r="B106" s="1408">
        <v>172</v>
      </c>
      <c r="C106" s="1408">
        <v>115.8</v>
      </c>
      <c r="D106" s="1408">
        <v>10.7</v>
      </c>
      <c r="E106" s="1408">
        <v>126.5</v>
      </c>
      <c r="F106" s="1408">
        <v>45.5</v>
      </c>
    </row>
    <row r="107" spans="1:6">
      <c r="A107" s="101" t="s">
        <v>677</v>
      </c>
      <c r="B107" s="1407">
        <v>145.30000000000001</v>
      </c>
      <c r="C107" s="1407">
        <v>98.9</v>
      </c>
      <c r="D107" s="1407">
        <v>8</v>
      </c>
      <c r="E107" s="1407">
        <v>106.9</v>
      </c>
      <c r="F107" s="1407">
        <v>38.4</v>
      </c>
    </row>
    <row r="108" spans="1:6">
      <c r="A108" s="1" t="s">
        <v>666</v>
      </c>
      <c r="B108" s="1408">
        <v>27.4</v>
      </c>
      <c r="C108" s="1408">
        <v>16</v>
      </c>
      <c r="D108" s="1408">
        <v>2</v>
      </c>
      <c r="E108" s="1408">
        <v>18</v>
      </c>
      <c r="F108" s="1408">
        <v>9.4</v>
      </c>
    </row>
    <row r="109" spans="1:6">
      <c r="A109" s="101" t="s">
        <v>668</v>
      </c>
      <c r="B109" s="1407">
        <v>32.9</v>
      </c>
      <c r="C109" s="1407">
        <v>25.6</v>
      </c>
      <c r="D109" s="1407">
        <v>1.8</v>
      </c>
      <c r="E109" s="1407">
        <v>27.4</v>
      </c>
      <c r="F109" s="1407">
        <v>5.5</v>
      </c>
    </row>
    <row r="110" spans="1:6">
      <c r="A110" s="1" t="s">
        <v>680</v>
      </c>
      <c r="B110" s="1408">
        <v>179</v>
      </c>
      <c r="C110" s="1408">
        <v>120</v>
      </c>
      <c r="D110" s="1408">
        <v>11.9</v>
      </c>
      <c r="E110" s="1408">
        <v>131.80000000000001</v>
      </c>
      <c r="F110" s="1408">
        <v>47.1</v>
      </c>
    </row>
    <row r="111" spans="1:6">
      <c r="A111" s="101" t="s">
        <v>741</v>
      </c>
      <c r="B111" s="1407">
        <v>23.8</v>
      </c>
      <c r="C111" s="1407">
        <v>12.6</v>
      </c>
      <c r="D111" s="1407">
        <v>2.1</v>
      </c>
      <c r="E111" s="1407">
        <v>14.7</v>
      </c>
      <c r="F111" s="1407">
        <v>9.1</v>
      </c>
    </row>
    <row r="112" spans="1:6">
      <c r="A112" s="1" t="s">
        <v>683</v>
      </c>
      <c r="B112" s="1408">
        <v>174.9</v>
      </c>
      <c r="C112" s="1408">
        <v>117</v>
      </c>
      <c r="D112" s="1408">
        <v>12.4</v>
      </c>
      <c r="E112" s="1408">
        <v>129.4</v>
      </c>
      <c r="F112" s="1408">
        <v>45.4</v>
      </c>
    </row>
    <row r="113" spans="1:6">
      <c r="A113" s="101" t="s">
        <v>713</v>
      </c>
      <c r="B113" s="1407">
        <v>64.400000000000006</v>
      </c>
      <c r="C113" s="1407">
        <v>49.6</v>
      </c>
      <c r="D113" s="1407">
        <v>3.5</v>
      </c>
      <c r="E113" s="1407">
        <v>53.1</v>
      </c>
      <c r="F113" s="1407">
        <v>11.3</v>
      </c>
    </row>
    <row r="114" spans="1:6">
      <c r="A114" s="1" t="s">
        <v>789</v>
      </c>
      <c r="B114" s="1408">
        <v>69.5</v>
      </c>
      <c r="C114" s="1408">
        <v>50.3</v>
      </c>
      <c r="D114" s="1408">
        <v>12.6</v>
      </c>
      <c r="E114" s="1408">
        <v>62.9</v>
      </c>
      <c r="F114" s="1408">
        <v>6.6</v>
      </c>
    </row>
    <row r="115" spans="1:6">
      <c r="A115" s="101" t="s">
        <v>1775</v>
      </c>
      <c r="B115" s="1893">
        <v>11779.9</v>
      </c>
      <c r="C115" s="1893">
        <v>8066.3</v>
      </c>
      <c r="D115" s="1893">
        <v>853</v>
      </c>
      <c r="E115" s="1893">
        <v>8919.2000000000007</v>
      </c>
      <c r="F115" s="1893">
        <v>2860.6</v>
      </c>
    </row>
    <row r="116" spans="1:6">
      <c r="A116" s="1884" t="s">
        <v>1776</v>
      </c>
      <c r="B116" s="1892">
        <v>11</v>
      </c>
      <c r="C116" s="1892">
        <v>7.2</v>
      </c>
      <c r="D116" s="1892">
        <v>0.4</v>
      </c>
      <c r="E116" s="1892">
        <v>7.6</v>
      </c>
      <c r="F116" s="1892">
        <v>3.4</v>
      </c>
    </row>
    <row r="117" spans="1:6">
      <c r="A117" s="2210" t="s">
        <v>790</v>
      </c>
      <c r="B117" s="2210"/>
      <c r="C117" s="2210"/>
      <c r="D117" s="2210"/>
      <c r="E117" s="2210"/>
      <c r="F117" s="2210"/>
    </row>
  </sheetData>
  <mergeCells count="4">
    <mergeCell ref="A4:F4"/>
    <mergeCell ref="A5:F5"/>
    <mergeCell ref="A117:F117"/>
    <mergeCell ref="A3:F3"/>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92D050"/>
  </sheetPr>
  <dimension ref="A1:AJM119"/>
  <sheetViews>
    <sheetView showGridLines="0" zoomScaleNormal="100" workbookViewId="0">
      <selection activeCell="E22" sqref="E22"/>
    </sheetView>
  </sheetViews>
  <sheetFormatPr defaultColWidth="10" defaultRowHeight="14.4"/>
  <cols>
    <col min="1" max="1" width="27.5546875" style="376" bestFit="1" customWidth="1"/>
    <col min="2" max="2" width="11.5546875" style="376" customWidth="1"/>
    <col min="3" max="4" width="12.5546875" style="376" customWidth="1"/>
    <col min="5" max="6" width="11.5546875" style="376" customWidth="1"/>
    <col min="7" max="8" width="13.44140625" style="376" customWidth="1"/>
    <col min="9" max="9" width="11.5546875" style="380" customWidth="1"/>
    <col min="10" max="10" width="11.5546875" style="376" customWidth="1"/>
    <col min="11" max="949" width="10" style="376"/>
    <col min="950" max="990" width="11.5546875" style="377" customWidth="1"/>
    <col min="991" max="16384" width="10" style="377"/>
  </cols>
  <sheetData>
    <row r="1" spans="1:949" s="1019" customFormat="1" ht="15.05">
      <c r="A1" s="990" t="str">
        <f ca="1">(MID(CELL("nomefile",J2),FIND("]",CELL("nomefile",J2),1)+1,20))</f>
        <v>Tavola 6.4</v>
      </c>
      <c r="B1" s="1017"/>
      <c r="C1" s="1017"/>
      <c r="D1" s="1017"/>
      <c r="E1" s="1017"/>
      <c r="F1" s="1017"/>
      <c r="G1" s="1017"/>
      <c r="H1" s="1017"/>
      <c r="I1" s="1024"/>
      <c r="J1" s="1016"/>
      <c r="K1" s="1007"/>
      <c r="L1" s="1018"/>
      <c r="M1" s="1018"/>
      <c r="N1" s="1018"/>
      <c r="O1" s="1018"/>
      <c r="P1" s="1018"/>
      <c r="Q1" s="1018"/>
      <c r="R1" s="1018"/>
      <c r="S1" s="1018"/>
      <c r="T1" s="1018"/>
      <c r="U1" s="1018"/>
      <c r="V1" s="1018"/>
      <c r="W1" s="1018"/>
      <c r="X1" s="1018"/>
      <c r="Y1" s="1018"/>
      <c r="Z1" s="1018"/>
      <c r="AA1" s="1018"/>
      <c r="AB1" s="1018"/>
      <c r="AC1" s="1018"/>
      <c r="AD1" s="1018"/>
      <c r="AE1" s="1018"/>
      <c r="AF1" s="1018"/>
      <c r="AG1" s="1018"/>
      <c r="AH1" s="1018"/>
      <c r="AI1" s="1018"/>
      <c r="AJ1" s="1018"/>
      <c r="AK1" s="1018"/>
      <c r="AL1" s="1018"/>
      <c r="AM1" s="1018"/>
      <c r="AN1" s="1018"/>
      <c r="AO1" s="1018"/>
      <c r="AP1" s="1018"/>
      <c r="AQ1" s="1018"/>
      <c r="AR1" s="1018"/>
      <c r="AS1" s="1018"/>
      <c r="AT1" s="1018"/>
      <c r="AU1" s="1018"/>
      <c r="AV1" s="1018"/>
      <c r="AW1" s="1018"/>
      <c r="AX1" s="1018"/>
      <c r="AY1" s="1018"/>
      <c r="AZ1" s="1018"/>
      <c r="BA1" s="1018"/>
      <c r="BB1" s="1018"/>
      <c r="BC1" s="1018"/>
      <c r="BD1" s="1018"/>
      <c r="BE1" s="1018"/>
      <c r="BF1" s="1018"/>
      <c r="BG1" s="1018"/>
      <c r="BH1" s="1018"/>
      <c r="BI1" s="1018"/>
      <c r="BJ1" s="1018"/>
      <c r="BK1" s="1018"/>
      <c r="BL1" s="1018"/>
      <c r="BM1" s="1018"/>
      <c r="BN1" s="1018"/>
      <c r="BO1" s="1018"/>
      <c r="BP1" s="1018"/>
      <c r="BQ1" s="1018"/>
      <c r="BR1" s="1018"/>
      <c r="BS1" s="1018"/>
      <c r="BT1" s="1018"/>
      <c r="BU1" s="1018"/>
      <c r="BV1" s="1018"/>
      <c r="BW1" s="1018"/>
      <c r="BX1" s="1018"/>
      <c r="BY1" s="1018"/>
      <c r="BZ1" s="1018"/>
      <c r="CA1" s="1018"/>
      <c r="CB1" s="1018"/>
      <c r="CC1" s="1018"/>
      <c r="CD1" s="1018"/>
      <c r="CE1" s="1018"/>
      <c r="CF1" s="1018"/>
      <c r="CG1" s="1018"/>
      <c r="CH1" s="1018"/>
      <c r="CI1" s="1018"/>
      <c r="CJ1" s="1018"/>
      <c r="CK1" s="1018"/>
      <c r="CL1" s="1018"/>
      <c r="CM1" s="1018"/>
      <c r="CN1" s="1018"/>
      <c r="CO1" s="1018"/>
      <c r="CP1" s="1018"/>
      <c r="CQ1" s="1018"/>
      <c r="CR1" s="1018"/>
      <c r="CS1" s="1018"/>
      <c r="CT1" s="1018"/>
      <c r="CU1" s="1018"/>
      <c r="CV1" s="1018"/>
      <c r="CW1" s="1018"/>
      <c r="CX1" s="1018"/>
      <c r="CY1" s="1018"/>
      <c r="CZ1" s="1018"/>
      <c r="DA1" s="1018"/>
      <c r="DB1" s="1018"/>
      <c r="DC1" s="1018"/>
      <c r="DD1" s="1018"/>
      <c r="DE1" s="1018"/>
      <c r="DF1" s="1018"/>
      <c r="DG1" s="1018"/>
      <c r="DH1" s="1018"/>
      <c r="DI1" s="1018"/>
      <c r="DJ1" s="1018"/>
      <c r="DK1" s="1018"/>
      <c r="DL1" s="1018"/>
      <c r="DM1" s="1018"/>
      <c r="DN1" s="1018"/>
      <c r="DO1" s="1018"/>
      <c r="DP1" s="1018"/>
      <c r="DQ1" s="1018"/>
      <c r="DR1" s="1018"/>
      <c r="DS1" s="1018"/>
      <c r="DT1" s="1018"/>
      <c r="DU1" s="1018"/>
      <c r="DV1" s="1018"/>
      <c r="DW1" s="1018"/>
      <c r="DX1" s="1018"/>
      <c r="DY1" s="1018"/>
      <c r="DZ1" s="1018"/>
      <c r="EA1" s="1018"/>
      <c r="EB1" s="1018"/>
      <c r="EC1" s="1018"/>
      <c r="ED1" s="1018"/>
      <c r="EE1" s="1018"/>
      <c r="EF1" s="1018"/>
      <c r="EG1" s="1018"/>
      <c r="EH1" s="1018"/>
      <c r="EI1" s="1018"/>
      <c r="EJ1" s="1018"/>
      <c r="EK1" s="1018"/>
      <c r="EL1" s="1018"/>
      <c r="EM1" s="1018"/>
      <c r="EN1" s="1018"/>
      <c r="EO1" s="1018"/>
      <c r="EP1" s="1018"/>
      <c r="EQ1" s="1018"/>
      <c r="ER1" s="1018"/>
      <c r="ES1" s="1018"/>
      <c r="ET1" s="1018"/>
      <c r="EU1" s="1018"/>
      <c r="EV1" s="1018"/>
      <c r="EW1" s="1018"/>
      <c r="EX1" s="1018"/>
      <c r="EY1" s="1018"/>
      <c r="EZ1" s="1018"/>
      <c r="FA1" s="1018"/>
      <c r="FB1" s="1018"/>
      <c r="FC1" s="1018"/>
      <c r="FD1" s="1018"/>
      <c r="FE1" s="1018"/>
      <c r="FF1" s="1018"/>
      <c r="FG1" s="1018"/>
      <c r="FH1" s="1018"/>
      <c r="FI1" s="1018"/>
      <c r="FJ1" s="1018"/>
      <c r="FK1" s="1018"/>
      <c r="FL1" s="1018"/>
      <c r="FM1" s="1018"/>
      <c r="FN1" s="1018"/>
      <c r="FO1" s="1018"/>
      <c r="FP1" s="1018"/>
      <c r="FQ1" s="1018"/>
      <c r="FR1" s="1018"/>
      <c r="FS1" s="1018"/>
      <c r="FT1" s="1018"/>
      <c r="FU1" s="1018"/>
      <c r="FV1" s="1018"/>
      <c r="FW1" s="1018"/>
      <c r="FX1" s="1018"/>
      <c r="FY1" s="1018"/>
      <c r="FZ1" s="1018"/>
      <c r="GA1" s="1018"/>
      <c r="GB1" s="1018"/>
      <c r="GC1" s="1018"/>
      <c r="GD1" s="1018"/>
      <c r="GE1" s="1018"/>
      <c r="GF1" s="1018"/>
      <c r="GG1" s="1018"/>
      <c r="GH1" s="1018"/>
      <c r="GI1" s="1018"/>
      <c r="GJ1" s="1018"/>
      <c r="GK1" s="1018"/>
      <c r="GL1" s="1018"/>
      <c r="GM1" s="1018"/>
      <c r="GN1" s="1018"/>
      <c r="GO1" s="1018"/>
      <c r="GP1" s="1018"/>
      <c r="GQ1" s="1018"/>
      <c r="GR1" s="1018"/>
      <c r="GS1" s="1018"/>
      <c r="GT1" s="1018"/>
      <c r="GU1" s="1018"/>
      <c r="GV1" s="1018"/>
      <c r="GW1" s="1018"/>
      <c r="GX1" s="1018"/>
      <c r="GY1" s="1018"/>
      <c r="GZ1" s="1018"/>
      <c r="HA1" s="1018"/>
      <c r="HB1" s="1018"/>
      <c r="HC1" s="1018"/>
      <c r="HD1" s="1018"/>
      <c r="HE1" s="1018"/>
      <c r="HF1" s="1018"/>
      <c r="HG1" s="1018"/>
      <c r="HH1" s="1018"/>
      <c r="HI1" s="1018"/>
      <c r="HJ1" s="1018"/>
      <c r="HK1" s="1018"/>
      <c r="HL1" s="1018"/>
      <c r="HM1" s="1018"/>
      <c r="HN1" s="1018"/>
      <c r="HO1" s="1018"/>
      <c r="HP1" s="1018"/>
      <c r="HQ1" s="1018"/>
      <c r="HR1" s="1018"/>
      <c r="HS1" s="1018"/>
      <c r="HT1" s="1018"/>
      <c r="HU1" s="1018"/>
      <c r="HV1" s="1018"/>
      <c r="HW1" s="1018"/>
      <c r="HX1" s="1018"/>
      <c r="HY1" s="1018"/>
      <c r="HZ1" s="1018"/>
      <c r="IA1" s="1018"/>
      <c r="IB1" s="1018"/>
      <c r="IC1" s="1018"/>
      <c r="ID1" s="1018"/>
      <c r="IE1" s="1018"/>
      <c r="IF1" s="1018"/>
      <c r="IG1" s="1018"/>
      <c r="IH1" s="1018"/>
      <c r="II1" s="1018"/>
      <c r="IJ1" s="1018"/>
      <c r="IK1" s="1018"/>
      <c r="IL1" s="1018"/>
      <c r="IM1" s="1018"/>
      <c r="IN1" s="1018"/>
      <c r="IO1" s="1018"/>
      <c r="IP1" s="1018"/>
      <c r="IQ1" s="1018"/>
      <c r="IR1" s="1018"/>
      <c r="IS1" s="1018"/>
      <c r="IT1" s="1018"/>
      <c r="IU1" s="1018"/>
      <c r="IV1" s="1018"/>
      <c r="IW1" s="1018"/>
      <c r="IX1" s="1018"/>
      <c r="IY1" s="1018"/>
      <c r="IZ1" s="1018"/>
      <c r="JA1" s="1018"/>
      <c r="JB1" s="1018"/>
      <c r="JC1" s="1018"/>
      <c r="JD1" s="1018"/>
      <c r="JE1" s="1018"/>
      <c r="JF1" s="1018"/>
      <c r="JG1" s="1018"/>
      <c r="JH1" s="1018"/>
      <c r="JI1" s="1018"/>
      <c r="JJ1" s="1018"/>
      <c r="JK1" s="1018"/>
      <c r="JL1" s="1018"/>
      <c r="JM1" s="1018"/>
      <c r="JN1" s="1018"/>
      <c r="JO1" s="1018"/>
      <c r="JP1" s="1018"/>
      <c r="JQ1" s="1018"/>
      <c r="JR1" s="1018"/>
      <c r="JS1" s="1018"/>
      <c r="JT1" s="1018"/>
      <c r="JU1" s="1018"/>
      <c r="JV1" s="1018"/>
      <c r="JW1" s="1018"/>
      <c r="JX1" s="1018"/>
      <c r="JY1" s="1018"/>
      <c r="JZ1" s="1018"/>
      <c r="KA1" s="1018"/>
      <c r="KB1" s="1018"/>
      <c r="KC1" s="1018"/>
      <c r="KD1" s="1018"/>
      <c r="KE1" s="1018"/>
      <c r="KF1" s="1018"/>
      <c r="KG1" s="1018"/>
      <c r="KH1" s="1018"/>
      <c r="KI1" s="1018"/>
      <c r="KJ1" s="1018"/>
      <c r="KK1" s="1018"/>
      <c r="KL1" s="1018"/>
      <c r="KM1" s="1018"/>
      <c r="KN1" s="1018"/>
      <c r="KO1" s="1018"/>
      <c r="KP1" s="1018"/>
      <c r="KQ1" s="1018"/>
      <c r="KR1" s="1018"/>
      <c r="KS1" s="1018"/>
      <c r="KT1" s="1018"/>
      <c r="KU1" s="1018"/>
      <c r="KV1" s="1018"/>
      <c r="KW1" s="1018"/>
      <c r="KX1" s="1018"/>
      <c r="KY1" s="1018"/>
      <c r="KZ1" s="1018"/>
      <c r="LA1" s="1018"/>
      <c r="LB1" s="1018"/>
      <c r="LC1" s="1018"/>
      <c r="LD1" s="1018"/>
      <c r="LE1" s="1018"/>
      <c r="LF1" s="1018"/>
      <c r="LG1" s="1018"/>
      <c r="LH1" s="1018"/>
      <c r="LI1" s="1018"/>
      <c r="LJ1" s="1018"/>
      <c r="LK1" s="1018"/>
      <c r="LL1" s="1018"/>
      <c r="LM1" s="1018"/>
      <c r="LN1" s="1018"/>
      <c r="LO1" s="1018"/>
      <c r="LP1" s="1018"/>
      <c r="LQ1" s="1018"/>
      <c r="LR1" s="1018"/>
      <c r="LS1" s="1018"/>
      <c r="LT1" s="1018"/>
      <c r="LU1" s="1018"/>
      <c r="LV1" s="1018"/>
      <c r="LW1" s="1018"/>
      <c r="LX1" s="1018"/>
      <c r="LY1" s="1018"/>
      <c r="LZ1" s="1018"/>
      <c r="MA1" s="1018"/>
      <c r="MB1" s="1018"/>
      <c r="MC1" s="1018"/>
      <c r="MD1" s="1018"/>
      <c r="ME1" s="1018"/>
      <c r="MF1" s="1018"/>
      <c r="MG1" s="1018"/>
      <c r="MH1" s="1018"/>
      <c r="MI1" s="1018"/>
      <c r="MJ1" s="1018"/>
      <c r="MK1" s="1018"/>
      <c r="ML1" s="1018"/>
      <c r="MM1" s="1018"/>
      <c r="MN1" s="1018"/>
      <c r="MO1" s="1018"/>
      <c r="MP1" s="1018"/>
      <c r="MQ1" s="1018"/>
      <c r="MR1" s="1018"/>
      <c r="MS1" s="1018"/>
      <c r="MT1" s="1018"/>
      <c r="MU1" s="1018"/>
      <c r="MV1" s="1018"/>
      <c r="MW1" s="1018"/>
      <c r="MX1" s="1018"/>
      <c r="MY1" s="1018"/>
      <c r="MZ1" s="1018"/>
      <c r="NA1" s="1018"/>
      <c r="NB1" s="1018"/>
      <c r="NC1" s="1018"/>
      <c r="ND1" s="1018"/>
      <c r="NE1" s="1018"/>
      <c r="NF1" s="1018"/>
      <c r="NG1" s="1018"/>
      <c r="NH1" s="1018"/>
      <c r="NI1" s="1018"/>
      <c r="NJ1" s="1018"/>
      <c r="NK1" s="1018"/>
      <c r="NL1" s="1018"/>
      <c r="NM1" s="1018"/>
      <c r="NN1" s="1018"/>
      <c r="NO1" s="1018"/>
      <c r="NP1" s="1018"/>
      <c r="NQ1" s="1018"/>
      <c r="NR1" s="1018"/>
      <c r="NS1" s="1018"/>
      <c r="NT1" s="1018"/>
      <c r="NU1" s="1018"/>
      <c r="NV1" s="1018"/>
      <c r="NW1" s="1018"/>
      <c r="NX1" s="1018"/>
      <c r="NY1" s="1018"/>
      <c r="NZ1" s="1018"/>
      <c r="OA1" s="1018"/>
      <c r="OB1" s="1018"/>
      <c r="OC1" s="1018"/>
      <c r="OD1" s="1018"/>
      <c r="OE1" s="1018"/>
      <c r="OF1" s="1018"/>
      <c r="OG1" s="1018"/>
      <c r="OH1" s="1018"/>
      <c r="OI1" s="1018"/>
      <c r="OJ1" s="1018"/>
      <c r="OK1" s="1018"/>
      <c r="OL1" s="1018"/>
      <c r="OM1" s="1018"/>
      <c r="ON1" s="1018"/>
      <c r="OO1" s="1018"/>
      <c r="OP1" s="1018"/>
      <c r="OQ1" s="1018"/>
      <c r="OR1" s="1018"/>
      <c r="OS1" s="1018"/>
      <c r="OT1" s="1018"/>
      <c r="OU1" s="1018"/>
      <c r="OV1" s="1018"/>
      <c r="OW1" s="1018"/>
      <c r="OX1" s="1018"/>
      <c r="OY1" s="1018"/>
      <c r="OZ1" s="1018"/>
      <c r="PA1" s="1018"/>
      <c r="PB1" s="1018"/>
      <c r="PC1" s="1018"/>
      <c r="PD1" s="1018"/>
      <c r="PE1" s="1018"/>
      <c r="PF1" s="1018"/>
      <c r="PG1" s="1018"/>
      <c r="PH1" s="1018"/>
      <c r="PI1" s="1018"/>
      <c r="PJ1" s="1018"/>
      <c r="PK1" s="1018"/>
      <c r="PL1" s="1018"/>
      <c r="PM1" s="1018"/>
      <c r="PN1" s="1018"/>
      <c r="PO1" s="1018"/>
      <c r="PP1" s="1018"/>
      <c r="PQ1" s="1018"/>
      <c r="PR1" s="1018"/>
      <c r="PS1" s="1018"/>
      <c r="PT1" s="1018"/>
      <c r="PU1" s="1018"/>
      <c r="PV1" s="1018"/>
      <c r="PW1" s="1018"/>
      <c r="PX1" s="1018"/>
      <c r="PY1" s="1018"/>
      <c r="PZ1" s="1018"/>
      <c r="QA1" s="1018"/>
      <c r="QB1" s="1018"/>
      <c r="QC1" s="1018"/>
      <c r="QD1" s="1018"/>
      <c r="QE1" s="1018"/>
      <c r="QF1" s="1018"/>
      <c r="QG1" s="1018"/>
      <c r="QH1" s="1018"/>
      <c r="QI1" s="1018"/>
      <c r="QJ1" s="1018"/>
      <c r="QK1" s="1018"/>
      <c r="QL1" s="1018"/>
      <c r="QM1" s="1018"/>
      <c r="QN1" s="1018"/>
      <c r="QO1" s="1018"/>
      <c r="QP1" s="1018"/>
      <c r="QQ1" s="1018"/>
      <c r="QR1" s="1018"/>
      <c r="QS1" s="1018"/>
      <c r="QT1" s="1018"/>
      <c r="QU1" s="1018"/>
      <c r="QV1" s="1018"/>
      <c r="QW1" s="1018"/>
      <c r="QX1" s="1018"/>
      <c r="QY1" s="1018"/>
      <c r="QZ1" s="1018"/>
      <c r="RA1" s="1018"/>
      <c r="RB1" s="1018"/>
      <c r="RC1" s="1018"/>
      <c r="RD1" s="1018"/>
      <c r="RE1" s="1018"/>
      <c r="RF1" s="1018"/>
      <c r="RG1" s="1018"/>
      <c r="RH1" s="1018"/>
      <c r="RI1" s="1018"/>
      <c r="RJ1" s="1018"/>
      <c r="RK1" s="1018"/>
      <c r="RL1" s="1018"/>
      <c r="RM1" s="1018"/>
      <c r="RN1" s="1018"/>
      <c r="RO1" s="1018"/>
      <c r="RP1" s="1018"/>
      <c r="RQ1" s="1018"/>
      <c r="RR1" s="1018"/>
      <c r="RS1" s="1018"/>
      <c r="RT1" s="1018"/>
      <c r="RU1" s="1018"/>
      <c r="RV1" s="1018"/>
      <c r="RW1" s="1018"/>
      <c r="RX1" s="1018"/>
      <c r="RY1" s="1018"/>
      <c r="RZ1" s="1018"/>
      <c r="SA1" s="1018"/>
      <c r="SB1" s="1018"/>
      <c r="SC1" s="1018"/>
      <c r="SD1" s="1018"/>
      <c r="SE1" s="1018"/>
      <c r="SF1" s="1018"/>
      <c r="SG1" s="1018"/>
      <c r="SH1" s="1018"/>
      <c r="SI1" s="1018"/>
      <c r="SJ1" s="1018"/>
      <c r="SK1" s="1018"/>
      <c r="SL1" s="1018"/>
      <c r="SM1" s="1018"/>
      <c r="SN1" s="1018"/>
      <c r="SO1" s="1018"/>
      <c r="SP1" s="1018"/>
      <c r="SQ1" s="1018"/>
      <c r="SR1" s="1018"/>
      <c r="SS1" s="1018"/>
      <c r="ST1" s="1018"/>
      <c r="SU1" s="1018"/>
      <c r="SV1" s="1018"/>
      <c r="SW1" s="1018"/>
      <c r="SX1" s="1018"/>
      <c r="SY1" s="1018"/>
      <c r="SZ1" s="1018"/>
      <c r="TA1" s="1018"/>
      <c r="TB1" s="1018"/>
      <c r="TC1" s="1018"/>
      <c r="TD1" s="1018"/>
      <c r="TE1" s="1018"/>
      <c r="TF1" s="1018"/>
      <c r="TG1" s="1018"/>
      <c r="TH1" s="1018"/>
      <c r="TI1" s="1018"/>
      <c r="TJ1" s="1018"/>
      <c r="TK1" s="1018"/>
      <c r="TL1" s="1018"/>
      <c r="TM1" s="1018"/>
      <c r="TN1" s="1018"/>
      <c r="TO1" s="1018"/>
      <c r="TP1" s="1018"/>
      <c r="TQ1" s="1018"/>
      <c r="TR1" s="1018"/>
      <c r="TS1" s="1018"/>
      <c r="TT1" s="1018"/>
      <c r="TU1" s="1018"/>
      <c r="TV1" s="1018"/>
      <c r="TW1" s="1018"/>
      <c r="TX1" s="1018"/>
      <c r="TY1" s="1018"/>
      <c r="TZ1" s="1018"/>
      <c r="UA1" s="1018"/>
      <c r="UB1" s="1018"/>
      <c r="UC1" s="1018"/>
      <c r="UD1" s="1018"/>
      <c r="UE1" s="1018"/>
      <c r="UF1" s="1018"/>
      <c r="UG1" s="1018"/>
      <c r="UH1" s="1018"/>
      <c r="UI1" s="1018"/>
      <c r="UJ1" s="1018"/>
      <c r="UK1" s="1018"/>
      <c r="UL1" s="1018"/>
      <c r="UM1" s="1018"/>
      <c r="UN1" s="1018"/>
      <c r="UO1" s="1018"/>
      <c r="UP1" s="1018"/>
      <c r="UQ1" s="1018"/>
      <c r="UR1" s="1018"/>
      <c r="US1" s="1018"/>
      <c r="UT1" s="1018"/>
      <c r="UU1" s="1018"/>
      <c r="UV1" s="1018"/>
      <c r="UW1" s="1018"/>
      <c r="UX1" s="1018"/>
      <c r="UY1" s="1018"/>
      <c r="UZ1" s="1018"/>
      <c r="VA1" s="1018"/>
      <c r="VB1" s="1018"/>
      <c r="VC1" s="1018"/>
      <c r="VD1" s="1018"/>
      <c r="VE1" s="1018"/>
      <c r="VF1" s="1018"/>
      <c r="VG1" s="1018"/>
      <c r="VH1" s="1018"/>
      <c r="VI1" s="1018"/>
      <c r="VJ1" s="1018"/>
      <c r="VK1" s="1018"/>
      <c r="VL1" s="1018"/>
      <c r="VM1" s="1018"/>
      <c r="VN1" s="1018"/>
      <c r="VO1" s="1018"/>
      <c r="VP1" s="1018"/>
      <c r="VQ1" s="1018"/>
      <c r="VR1" s="1018"/>
      <c r="VS1" s="1018"/>
      <c r="VT1" s="1018"/>
      <c r="VU1" s="1018"/>
      <c r="VV1" s="1018"/>
      <c r="VW1" s="1018"/>
      <c r="VX1" s="1018"/>
      <c r="VY1" s="1018"/>
      <c r="VZ1" s="1018"/>
      <c r="WA1" s="1018"/>
      <c r="WB1" s="1018"/>
      <c r="WC1" s="1018"/>
      <c r="WD1" s="1018"/>
      <c r="WE1" s="1018"/>
      <c r="WF1" s="1018"/>
      <c r="WG1" s="1018"/>
      <c r="WH1" s="1018"/>
      <c r="WI1" s="1018"/>
      <c r="WJ1" s="1018"/>
      <c r="WK1" s="1018"/>
      <c r="WL1" s="1018"/>
      <c r="WM1" s="1018"/>
      <c r="WN1" s="1018"/>
      <c r="WO1" s="1018"/>
      <c r="WP1" s="1018"/>
      <c r="WQ1" s="1018"/>
      <c r="WR1" s="1018"/>
      <c r="WS1" s="1018"/>
      <c r="WT1" s="1018"/>
      <c r="WU1" s="1018"/>
      <c r="WV1" s="1018"/>
      <c r="WW1" s="1018"/>
      <c r="WX1" s="1018"/>
      <c r="WY1" s="1018"/>
      <c r="WZ1" s="1018"/>
      <c r="XA1" s="1018"/>
      <c r="XB1" s="1018"/>
      <c r="XC1" s="1018"/>
      <c r="XD1" s="1018"/>
      <c r="XE1" s="1018"/>
      <c r="XF1" s="1018"/>
      <c r="XG1" s="1018"/>
      <c r="XH1" s="1018"/>
      <c r="XI1" s="1018"/>
      <c r="XJ1" s="1018"/>
      <c r="XK1" s="1018"/>
      <c r="XL1" s="1018"/>
      <c r="XM1" s="1018"/>
      <c r="XN1" s="1018"/>
      <c r="XO1" s="1018"/>
      <c r="XP1" s="1018"/>
      <c r="XQ1" s="1018"/>
      <c r="XR1" s="1018"/>
      <c r="XS1" s="1018"/>
      <c r="XT1" s="1018"/>
      <c r="XU1" s="1018"/>
      <c r="XV1" s="1018"/>
      <c r="XW1" s="1018"/>
      <c r="XX1" s="1018"/>
      <c r="XY1" s="1018"/>
      <c r="XZ1" s="1018"/>
      <c r="YA1" s="1018"/>
      <c r="YB1" s="1018"/>
      <c r="YC1" s="1018"/>
      <c r="YD1" s="1018"/>
      <c r="YE1" s="1018"/>
      <c r="YF1" s="1018"/>
      <c r="YG1" s="1018"/>
      <c r="YH1" s="1018"/>
      <c r="YI1" s="1018"/>
      <c r="YJ1" s="1018"/>
      <c r="YK1" s="1018"/>
      <c r="YL1" s="1018"/>
      <c r="YM1" s="1018"/>
      <c r="YN1" s="1018"/>
      <c r="YO1" s="1018"/>
      <c r="YP1" s="1018"/>
      <c r="YQ1" s="1018"/>
      <c r="YR1" s="1018"/>
      <c r="YS1" s="1018"/>
      <c r="YT1" s="1018"/>
      <c r="YU1" s="1018"/>
      <c r="YV1" s="1018"/>
      <c r="YW1" s="1018"/>
      <c r="YX1" s="1018"/>
      <c r="YY1" s="1018"/>
      <c r="YZ1" s="1018"/>
      <c r="ZA1" s="1018"/>
      <c r="ZB1" s="1018"/>
      <c r="ZC1" s="1018"/>
      <c r="ZD1" s="1018"/>
      <c r="ZE1" s="1018"/>
      <c r="ZF1" s="1018"/>
      <c r="ZG1" s="1018"/>
      <c r="ZH1" s="1018"/>
      <c r="ZI1" s="1018"/>
      <c r="ZJ1" s="1018"/>
      <c r="ZK1" s="1018"/>
      <c r="ZL1" s="1018"/>
      <c r="ZM1" s="1018"/>
      <c r="ZN1" s="1018"/>
      <c r="ZO1" s="1018"/>
      <c r="ZP1" s="1018"/>
      <c r="ZQ1" s="1018"/>
      <c r="ZR1" s="1018"/>
      <c r="ZS1" s="1018"/>
      <c r="ZT1" s="1018"/>
      <c r="ZU1" s="1018"/>
      <c r="ZV1" s="1018"/>
      <c r="ZW1" s="1018"/>
      <c r="ZX1" s="1018"/>
      <c r="ZY1" s="1018"/>
      <c r="ZZ1" s="1018"/>
      <c r="AAA1" s="1018"/>
      <c r="AAB1" s="1018"/>
      <c r="AAC1" s="1018"/>
      <c r="AAD1" s="1018"/>
      <c r="AAE1" s="1018"/>
      <c r="AAF1" s="1018"/>
      <c r="AAG1" s="1018"/>
      <c r="AAH1" s="1018"/>
      <c r="AAI1" s="1018"/>
      <c r="AAJ1" s="1018"/>
      <c r="AAK1" s="1018"/>
      <c r="AAL1" s="1018"/>
      <c r="AAM1" s="1018"/>
      <c r="AAN1" s="1018"/>
      <c r="AAO1" s="1018"/>
      <c r="AAP1" s="1018"/>
      <c r="AAQ1" s="1018"/>
      <c r="AAR1" s="1018"/>
      <c r="AAS1" s="1018"/>
      <c r="AAT1" s="1018"/>
      <c r="AAU1" s="1018"/>
      <c r="AAV1" s="1018"/>
      <c r="AAW1" s="1018"/>
      <c r="AAX1" s="1018"/>
      <c r="AAY1" s="1018"/>
      <c r="AAZ1" s="1018"/>
      <c r="ABA1" s="1018"/>
      <c r="ABB1" s="1018"/>
      <c r="ABC1" s="1018"/>
      <c r="ABD1" s="1018"/>
      <c r="ABE1" s="1018"/>
      <c r="ABF1" s="1018"/>
      <c r="ABG1" s="1018"/>
      <c r="ABH1" s="1018"/>
      <c r="ABI1" s="1018"/>
      <c r="ABJ1" s="1018"/>
      <c r="ABK1" s="1018"/>
      <c r="ABL1" s="1018"/>
      <c r="ABM1" s="1018"/>
      <c r="ABN1" s="1018"/>
      <c r="ABO1" s="1018"/>
      <c r="ABP1" s="1018"/>
      <c r="ABQ1" s="1018"/>
      <c r="ABR1" s="1018"/>
      <c r="ABS1" s="1018"/>
      <c r="ABT1" s="1018"/>
      <c r="ABU1" s="1018"/>
      <c r="ABV1" s="1018"/>
      <c r="ABW1" s="1018"/>
      <c r="ABX1" s="1018"/>
      <c r="ABY1" s="1018"/>
      <c r="ABZ1" s="1018"/>
      <c r="ACA1" s="1018"/>
      <c r="ACB1" s="1018"/>
      <c r="ACC1" s="1018"/>
      <c r="ACD1" s="1018"/>
      <c r="ACE1" s="1018"/>
      <c r="ACF1" s="1018"/>
      <c r="ACG1" s="1018"/>
      <c r="ACH1" s="1018"/>
      <c r="ACI1" s="1018"/>
      <c r="ACJ1" s="1018"/>
      <c r="ACK1" s="1018"/>
      <c r="ACL1" s="1018"/>
      <c r="ACM1" s="1018"/>
      <c r="ACN1" s="1018"/>
      <c r="ACO1" s="1018"/>
      <c r="ACP1" s="1018"/>
      <c r="ACQ1" s="1018"/>
      <c r="ACR1" s="1018"/>
      <c r="ACS1" s="1018"/>
      <c r="ACT1" s="1018"/>
      <c r="ACU1" s="1018"/>
      <c r="ACV1" s="1018"/>
      <c r="ACW1" s="1018"/>
      <c r="ACX1" s="1018"/>
      <c r="ACY1" s="1018"/>
      <c r="ACZ1" s="1018"/>
      <c r="ADA1" s="1018"/>
      <c r="ADB1" s="1018"/>
      <c r="ADC1" s="1018"/>
      <c r="ADD1" s="1018"/>
      <c r="ADE1" s="1018"/>
      <c r="ADF1" s="1018"/>
      <c r="ADG1" s="1018"/>
      <c r="ADH1" s="1018"/>
      <c r="ADI1" s="1018"/>
      <c r="ADJ1" s="1018"/>
      <c r="ADK1" s="1018"/>
      <c r="ADL1" s="1018"/>
      <c r="ADM1" s="1018"/>
      <c r="ADN1" s="1018"/>
      <c r="ADO1" s="1018"/>
      <c r="ADP1" s="1018"/>
      <c r="ADQ1" s="1018"/>
      <c r="ADR1" s="1018"/>
      <c r="ADS1" s="1018"/>
      <c r="ADT1" s="1018"/>
      <c r="ADU1" s="1018"/>
      <c r="ADV1" s="1018"/>
      <c r="ADW1" s="1018"/>
      <c r="ADX1" s="1018"/>
      <c r="ADY1" s="1018"/>
      <c r="ADZ1" s="1018"/>
      <c r="AEA1" s="1018"/>
      <c r="AEB1" s="1018"/>
      <c r="AEC1" s="1018"/>
      <c r="AED1" s="1018"/>
      <c r="AEE1" s="1018"/>
      <c r="AEF1" s="1018"/>
      <c r="AEG1" s="1018"/>
      <c r="AEH1" s="1018"/>
      <c r="AEI1" s="1018"/>
      <c r="AEJ1" s="1018"/>
      <c r="AEK1" s="1018"/>
      <c r="AEL1" s="1018"/>
      <c r="AEM1" s="1018"/>
      <c r="AEN1" s="1018"/>
      <c r="AEO1" s="1018"/>
      <c r="AEP1" s="1018"/>
      <c r="AEQ1" s="1018"/>
      <c r="AER1" s="1018"/>
      <c r="AES1" s="1018"/>
      <c r="AET1" s="1018"/>
      <c r="AEU1" s="1018"/>
      <c r="AEV1" s="1018"/>
      <c r="AEW1" s="1018"/>
      <c r="AEX1" s="1018"/>
      <c r="AEY1" s="1018"/>
      <c r="AEZ1" s="1018"/>
      <c r="AFA1" s="1018"/>
      <c r="AFB1" s="1018"/>
      <c r="AFC1" s="1018"/>
      <c r="AFD1" s="1018"/>
      <c r="AFE1" s="1018"/>
      <c r="AFF1" s="1018"/>
      <c r="AFG1" s="1018"/>
      <c r="AFH1" s="1018"/>
      <c r="AFI1" s="1018"/>
      <c r="AFJ1" s="1018"/>
      <c r="AFK1" s="1018"/>
      <c r="AFL1" s="1018"/>
      <c r="AFM1" s="1018"/>
      <c r="AFN1" s="1018"/>
      <c r="AFO1" s="1018"/>
      <c r="AFP1" s="1018"/>
      <c r="AFQ1" s="1018"/>
      <c r="AFR1" s="1018"/>
      <c r="AFS1" s="1018"/>
      <c r="AFT1" s="1018"/>
      <c r="AFU1" s="1018"/>
      <c r="AFV1" s="1018"/>
      <c r="AFW1" s="1018"/>
      <c r="AFX1" s="1018"/>
      <c r="AFY1" s="1018"/>
      <c r="AFZ1" s="1018"/>
      <c r="AGA1" s="1018"/>
      <c r="AGB1" s="1018"/>
      <c r="AGC1" s="1018"/>
      <c r="AGD1" s="1018"/>
      <c r="AGE1" s="1018"/>
      <c r="AGF1" s="1018"/>
      <c r="AGG1" s="1018"/>
      <c r="AGH1" s="1018"/>
      <c r="AGI1" s="1018"/>
      <c r="AGJ1" s="1018"/>
      <c r="AGK1" s="1018"/>
      <c r="AGL1" s="1018"/>
      <c r="AGM1" s="1018"/>
      <c r="AGN1" s="1018"/>
      <c r="AGO1" s="1018"/>
      <c r="AGP1" s="1018"/>
      <c r="AGQ1" s="1018"/>
      <c r="AGR1" s="1018"/>
      <c r="AGS1" s="1018"/>
      <c r="AGT1" s="1018"/>
      <c r="AGU1" s="1018"/>
      <c r="AGV1" s="1018"/>
      <c r="AGW1" s="1018"/>
      <c r="AGX1" s="1018"/>
      <c r="AGY1" s="1018"/>
      <c r="AGZ1" s="1018"/>
      <c r="AHA1" s="1018"/>
      <c r="AHB1" s="1018"/>
      <c r="AHC1" s="1018"/>
      <c r="AHD1" s="1018"/>
      <c r="AHE1" s="1018"/>
      <c r="AHF1" s="1018"/>
      <c r="AHG1" s="1018"/>
      <c r="AHH1" s="1018"/>
      <c r="AHI1" s="1018"/>
      <c r="AHJ1" s="1018"/>
      <c r="AHK1" s="1018"/>
      <c r="AHL1" s="1018"/>
      <c r="AHM1" s="1018"/>
      <c r="AHN1" s="1018"/>
      <c r="AHO1" s="1018"/>
      <c r="AHP1" s="1018"/>
      <c r="AHQ1" s="1018"/>
      <c r="AHR1" s="1018"/>
      <c r="AHS1" s="1018"/>
      <c r="AHT1" s="1018"/>
      <c r="AHU1" s="1018"/>
      <c r="AHV1" s="1018"/>
      <c r="AHW1" s="1018"/>
      <c r="AHX1" s="1018"/>
      <c r="AHY1" s="1018"/>
      <c r="AHZ1" s="1018"/>
      <c r="AIA1" s="1018"/>
      <c r="AIB1" s="1018"/>
      <c r="AIC1" s="1018"/>
      <c r="AID1" s="1018"/>
      <c r="AIE1" s="1018"/>
      <c r="AIF1" s="1018"/>
      <c r="AIG1" s="1018"/>
      <c r="AIH1" s="1018"/>
      <c r="AII1" s="1018"/>
      <c r="AIJ1" s="1018"/>
      <c r="AIK1" s="1018"/>
      <c r="AIL1" s="1018"/>
      <c r="AIM1" s="1018"/>
      <c r="AIN1" s="1018"/>
      <c r="AIO1" s="1018"/>
      <c r="AIP1" s="1018"/>
      <c r="AIQ1" s="1018"/>
      <c r="AIR1" s="1018"/>
      <c r="AIS1" s="1018"/>
      <c r="AIT1" s="1018"/>
      <c r="AIU1" s="1018"/>
      <c r="AIV1" s="1018"/>
      <c r="AIW1" s="1018"/>
      <c r="AIX1" s="1018"/>
      <c r="AIY1" s="1018"/>
      <c r="AIZ1" s="1018"/>
      <c r="AJA1" s="1018"/>
      <c r="AJB1" s="1018"/>
      <c r="AJC1" s="1018"/>
      <c r="AJD1" s="1018"/>
      <c r="AJE1" s="1018"/>
      <c r="AJF1" s="1018"/>
      <c r="AJG1" s="1018"/>
      <c r="AJH1" s="1018"/>
      <c r="AJI1" s="1018"/>
      <c r="AJJ1" s="1018"/>
      <c r="AJK1" s="1018"/>
      <c r="AJL1" s="1018"/>
      <c r="AJM1" s="1018"/>
    </row>
    <row r="3" spans="1:949">
      <c r="A3" s="2005" t="s">
        <v>1792</v>
      </c>
      <c r="B3" s="2005"/>
      <c r="C3" s="2005"/>
      <c r="D3" s="2005"/>
      <c r="E3" s="2005"/>
      <c r="F3" s="2005"/>
      <c r="G3" s="2005"/>
      <c r="H3" s="2005"/>
      <c r="I3" s="2005"/>
      <c r="J3" s="2005"/>
    </row>
    <row r="4" spans="1:949">
      <c r="A4" s="1952" t="s">
        <v>821</v>
      </c>
      <c r="B4" s="1952"/>
      <c r="C4" s="1952"/>
      <c r="D4" s="1952"/>
      <c r="E4" s="1952"/>
      <c r="F4" s="1952"/>
      <c r="G4" s="1952"/>
      <c r="H4" s="1952"/>
      <c r="I4" s="1952"/>
      <c r="J4" s="1952"/>
    </row>
    <row r="5" spans="1:949" ht="15.05" thickBot="1">
      <c r="A5" s="2211" t="s">
        <v>339</v>
      </c>
      <c r="B5" s="2211"/>
      <c r="C5" s="2211"/>
      <c r="D5" s="2211"/>
      <c r="E5" s="2211"/>
      <c r="F5" s="2211"/>
      <c r="G5" s="2211"/>
      <c r="H5" s="2211"/>
      <c r="I5" s="2211"/>
      <c r="J5" s="2211"/>
    </row>
    <row r="6" spans="1:949" ht="47.15">
      <c r="A6" s="477" t="s">
        <v>1772</v>
      </c>
      <c r="B6" s="477" t="s">
        <v>791</v>
      </c>
      <c r="C6" s="477" t="s">
        <v>792</v>
      </c>
      <c r="D6" s="477" t="s">
        <v>793</v>
      </c>
      <c r="E6" s="477" t="s">
        <v>794</v>
      </c>
      <c r="F6" s="477" t="s">
        <v>795</v>
      </c>
      <c r="G6" s="477" t="s">
        <v>796</v>
      </c>
      <c r="H6" s="477" t="s">
        <v>797</v>
      </c>
      <c r="I6" s="477" t="s">
        <v>798</v>
      </c>
      <c r="J6" s="477" t="s">
        <v>788</v>
      </c>
    </row>
    <row r="7" spans="1:949">
      <c r="A7" s="101" t="s">
        <v>725</v>
      </c>
      <c r="B7" s="478">
        <v>0.875</v>
      </c>
      <c r="C7" s="478">
        <v>4.2000000000000003E-2</v>
      </c>
      <c r="D7" s="478">
        <v>4.3999999999999997E-2</v>
      </c>
      <c r="E7" s="387">
        <v>5429</v>
      </c>
      <c r="F7" s="387">
        <v>5744</v>
      </c>
      <c r="G7" s="387">
        <v>226</v>
      </c>
      <c r="H7" s="387">
        <v>253</v>
      </c>
      <c r="I7" s="387">
        <v>290</v>
      </c>
      <c r="J7" s="478">
        <v>0.125</v>
      </c>
    </row>
    <row r="8" spans="1:949">
      <c r="A8" s="1" t="s">
        <v>650</v>
      </c>
      <c r="B8" s="164">
        <v>0.78400000000000003</v>
      </c>
      <c r="C8" s="164">
        <v>4.4999999999999998E-2</v>
      </c>
      <c r="D8" s="164">
        <v>4.8000000000000001E-2</v>
      </c>
      <c r="E8" s="99">
        <v>4970</v>
      </c>
      <c r="F8" s="99">
        <v>5051</v>
      </c>
      <c r="G8" s="99">
        <v>225</v>
      </c>
      <c r="H8" s="99">
        <v>243</v>
      </c>
      <c r="I8" s="99">
        <v>310</v>
      </c>
      <c r="J8" s="164">
        <v>0.216</v>
      </c>
    </row>
    <row r="9" spans="1:949">
      <c r="A9" s="101" t="s">
        <v>706</v>
      </c>
      <c r="B9" s="478">
        <v>0.75900000000000001</v>
      </c>
      <c r="C9" s="478">
        <v>4.2999999999999997E-2</v>
      </c>
      <c r="D9" s="478">
        <v>4.5999999999999999E-2</v>
      </c>
      <c r="E9" s="387">
        <v>5869</v>
      </c>
      <c r="F9" s="387">
        <v>5942</v>
      </c>
      <c r="G9" s="387">
        <v>253</v>
      </c>
      <c r="H9" s="387">
        <v>274</v>
      </c>
      <c r="I9" s="387">
        <v>360</v>
      </c>
      <c r="J9" s="478">
        <v>0.24099999999999999</v>
      </c>
    </row>
    <row r="10" spans="1:949">
      <c r="A10" s="1" t="s">
        <v>645</v>
      </c>
      <c r="B10" s="164">
        <v>0.71200000000000008</v>
      </c>
      <c r="C10" s="164">
        <v>4.2000000000000003E-2</v>
      </c>
      <c r="D10" s="164">
        <v>4.3999999999999997E-2</v>
      </c>
      <c r="E10" s="99">
        <v>4764</v>
      </c>
      <c r="F10" s="99">
        <v>4773</v>
      </c>
      <c r="G10" s="99">
        <v>200</v>
      </c>
      <c r="H10" s="99">
        <v>211</v>
      </c>
      <c r="I10" s="99">
        <v>296</v>
      </c>
      <c r="J10" s="164">
        <v>0.28799999999999998</v>
      </c>
    </row>
    <row r="11" spans="1:949">
      <c r="A11" s="101" t="s">
        <v>684</v>
      </c>
      <c r="B11" s="478">
        <v>0.83200000000000007</v>
      </c>
      <c r="C11" s="478">
        <v>4.2999999999999997E-2</v>
      </c>
      <c r="D11" s="478">
        <v>4.5999999999999999E-2</v>
      </c>
      <c r="E11" s="387">
        <v>5451</v>
      </c>
      <c r="F11" s="387">
        <v>5845</v>
      </c>
      <c r="G11" s="387">
        <v>232</v>
      </c>
      <c r="H11" s="387">
        <v>266</v>
      </c>
      <c r="I11" s="387">
        <v>320</v>
      </c>
      <c r="J11" s="478">
        <v>0.16800000000000001</v>
      </c>
    </row>
    <row r="12" spans="1:949">
      <c r="A12" s="1" t="s">
        <v>709</v>
      </c>
      <c r="B12" s="164">
        <v>0.79500000000000004</v>
      </c>
      <c r="C12" s="164">
        <v>3.9E-2</v>
      </c>
      <c r="D12" s="164">
        <v>4.2999999999999997E-2</v>
      </c>
      <c r="E12" s="99">
        <v>5621</v>
      </c>
      <c r="F12" s="99">
        <v>5965</v>
      </c>
      <c r="G12" s="99">
        <v>217</v>
      </c>
      <c r="H12" s="99">
        <v>257</v>
      </c>
      <c r="I12" s="99">
        <v>323</v>
      </c>
      <c r="J12" s="164">
        <v>0.20499999999999999</v>
      </c>
    </row>
    <row r="13" spans="1:949">
      <c r="A13" s="101" t="s">
        <v>652</v>
      </c>
      <c r="B13" s="478">
        <v>0.85499999999999998</v>
      </c>
      <c r="C13" s="478">
        <v>4.2999999999999997E-2</v>
      </c>
      <c r="D13" s="478">
        <v>4.4999999999999998E-2</v>
      </c>
      <c r="E13" s="387">
        <v>5195</v>
      </c>
      <c r="F13" s="387">
        <v>5574</v>
      </c>
      <c r="G13" s="387">
        <v>221</v>
      </c>
      <c r="H13" s="387">
        <v>252</v>
      </c>
      <c r="I13" s="387">
        <v>295</v>
      </c>
      <c r="J13" s="478">
        <v>0.14499999999999999</v>
      </c>
    </row>
    <row r="14" spans="1:949">
      <c r="A14" s="1" t="s">
        <v>717</v>
      </c>
      <c r="B14" s="164">
        <v>0.69400000000000006</v>
      </c>
      <c r="C14" s="164">
        <v>0.04</v>
      </c>
      <c r="D14" s="164">
        <v>4.3999999999999997E-2</v>
      </c>
      <c r="E14" s="99">
        <v>4965</v>
      </c>
      <c r="F14" s="99">
        <v>5213</v>
      </c>
      <c r="G14" s="99">
        <v>199</v>
      </c>
      <c r="H14" s="99">
        <v>228</v>
      </c>
      <c r="I14" s="99">
        <v>328</v>
      </c>
      <c r="J14" s="164">
        <v>0.30599999999999999</v>
      </c>
    </row>
    <row r="15" spans="1:949">
      <c r="A15" s="101" t="s">
        <v>734</v>
      </c>
      <c r="B15" s="478">
        <v>0.80799999999999994</v>
      </c>
      <c r="C15" s="478">
        <v>4.8000000000000001E-2</v>
      </c>
      <c r="D15" s="478">
        <v>5.0999999999999997E-2</v>
      </c>
      <c r="E15" s="387">
        <v>5342</v>
      </c>
      <c r="F15" s="387">
        <v>5423</v>
      </c>
      <c r="G15" s="387">
        <v>256</v>
      </c>
      <c r="H15" s="387">
        <v>279</v>
      </c>
      <c r="I15" s="387">
        <v>345</v>
      </c>
      <c r="J15" s="478">
        <v>0.192</v>
      </c>
    </row>
    <row r="16" spans="1:949">
      <c r="A16" s="1" t="s">
        <v>737</v>
      </c>
      <c r="B16" s="164">
        <v>0.74099999999999999</v>
      </c>
      <c r="C16" s="164">
        <v>4.8000000000000001E-2</v>
      </c>
      <c r="D16" s="164">
        <v>5.0999999999999997E-2</v>
      </c>
      <c r="E16" s="99">
        <v>5003</v>
      </c>
      <c r="F16" s="99">
        <v>5149</v>
      </c>
      <c r="G16" s="99">
        <v>239</v>
      </c>
      <c r="H16" s="99">
        <v>261</v>
      </c>
      <c r="I16" s="99">
        <v>353</v>
      </c>
      <c r="J16" s="164">
        <v>0.25900000000000001</v>
      </c>
    </row>
    <row r="17" spans="1:10">
      <c r="A17" s="101" t="s">
        <v>667</v>
      </c>
      <c r="B17" s="478">
        <v>0.68299999999999994</v>
      </c>
      <c r="C17" s="478">
        <v>3.5000000000000003E-2</v>
      </c>
      <c r="D17" s="478">
        <v>3.7000000000000012E-2</v>
      </c>
      <c r="E17" s="387">
        <v>5233</v>
      </c>
      <c r="F17" s="387">
        <v>5373</v>
      </c>
      <c r="G17" s="387">
        <v>181</v>
      </c>
      <c r="H17" s="387">
        <v>197</v>
      </c>
      <c r="I17" s="387">
        <v>289</v>
      </c>
      <c r="J17" s="478">
        <v>0.317</v>
      </c>
    </row>
    <row r="18" spans="1:10">
      <c r="A18" s="1" t="s">
        <v>719</v>
      </c>
      <c r="B18" s="164">
        <v>0.68799999999999994</v>
      </c>
      <c r="C18" s="164">
        <v>4.2000000000000003E-2</v>
      </c>
      <c r="D18" s="164">
        <v>4.5999999999999999E-2</v>
      </c>
      <c r="E18" s="99">
        <v>4835</v>
      </c>
      <c r="F18" s="99">
        <v>5103</v>
      </c>
      <c r="G18" s="99">
        <v>202</v>
      </c>
      <c r="H18" s="99">
        <v>234</v>
      </c>
      <c r="I18" s="99">
        <v>340</v>
      </c>
      <c r="J18" s="164">
        <v>0.312</v>
      </c>
    </row>
    <row r="19" spans="1:10">
      <c r="A19" s="101" t="s">
        <v>646</v>
      </c>
      <c r="B19" s="478">
        <v>0.748</v>
      </c>
      <c r="C19" s="478">
        <v>4.7E-2</v>
      </c>
      <c r="D19" s="478">
        <v>4.9000000000000002E-2</v>
      </c>
      <c r="E19" s="387">
        <v>4719</v>
      </c>
      <c r="F19" s="387">
        <v>4839</v>
      </c>
      <c r="G19" s="387">
        <v>220</v>
      </c>
      <c r="H19" s="387">
        <v>238</v>
      </c>
      <c r="I19" s="387">
        <v>318</v>
      </c>
      <c r="J19" s="478">
        <v>0.252</v>
      </c>
    </row>
    <row r="20" spans="1:10">
      <c r="A20" s="1" t="s">
        <v>655</v>
      </c>
      <c r="B20" s="164">
        <v>0.69499999999999995</v>
      </c>
      <c r="C20" s="164">
        <v>4.3999999999999997E-2</v>
      </c>
      <c r="D20" s="164">
        <v>4.5999999999999999E-2</v>
      </c>
      <c r="E20" s="99">
        <v>4227</v>
      </c>
      <c r="F20" s="99">
        <v>4338</v>
      </c>
      <c r="G20" s="99">
        <v>185</v>
      </c>
      <c r="H20" s="99">
        <v>201</v>
      </c>
      <c r="I20" s="99">
        <v>289</v>
      </c>
      <c r="J20" s="164">
        <v>0.30499999999999999</v>
      </c>
    </row>
    <row r="21" spans="1:10">
      <c r="A21" s="101" t="s">
        <v>679</v>
      </c>
      <c r="B21" s="478">
        <v>0.77</v>
      </c>
      <c r="C21" s="478">
        <v>4.7E-2</v>
      </c>
      <c r="D21" s="478">
        <v>0.05</v>
      </c>
      <c r="E21" s="387">
        <v>5517</v>
      </c>
      <c r="F21" s="387">
        <v>5694</v>
      </c>
      <c r="G21" s="387">
        <v>258</v>
      </c>
      <c r="H21" s="387">
        <v>284</v>
      </c>
      <c r="I21" s="387">
        <v>368</v>
      </c>
      <c r="J21" s="478">
        <v>0.23</v>
      </c>
    </row>
    <row r="22" spans="1:10">
      <c r="A22" s="1" t="s">
        <v>647</v>
      </c>
      <c r="B22" s="164">
        <v>0.64700000000000002</v>
      </c>
      <c r="C22" s="164">
        <v>0.04</v>
      </c>
      <c r="D22" s="164">
        <v>4.2999999999999997E-2</v>
      </c>
      <c r="E22" s="99">
        <v>5087</v>
      </c>
      <c r="F22" s="99">
        <v>5108</v>
      </c>
      <c r="G22" s="99">
        <v>204</v>
      </c>
      <c r="H22" s="99">
        <v>219</v>
      </c>
      <c r="I22" s="99">
        <v>339</v>
      </c>
      <c r="J22" s="164">
        <v>0.35299999999999998</v>
      </c>
    </row>
    <row r="23" spans="1:10">
      <c r="A23" s="101" t="s">
        <v>648</v>
      </c>
      <c r="B23" s="478">
        <v>0.77099999999999991</v>
      </c>
      <c r="C23" s="478">
        <v>4.5999999999999999E-2</v>
      </c>
      <c r="D23" s="478">
        <v>4.9000000000000002E-2</v>
      </c>
      <c r="E23" s="387">
        <v>4955</v>
      </c>
      <c r="F23" s="387">
        <v>5122</v>
      </c>
      <c r="G23" s="387">
        <v>230</v>
      </c>
      <c r="H23" s="387">
        <v>251</v>
      </c>
      <c r="I23" s="387">
        <v>326</v>
      </c>
      <c r="J23" s="478">
        <v>0.22900000000000001</v>
      </c>
    </row>
    <row r="24" spans="1:10">
      <c r="A24" s="1" t="s">
        <v>739</v>
      </c>
      <c r="B24" s="164">
        <v>0.79400000000000004</v>
      </c>
      <c r="C24" s="164">
        <v>4.2000000000000003E-2</v>
      </c>
      <c r="D24" s="164">
        <v>4.4999999999999998E-2</v>
      </c>
      <c r="E24" s="99">
        <v>6138</v>
      </c>
      <c r="F24" s="99">
        <v>6304</v>
      </c>
      <c r="G24" s="99">
        <v>257</v>
      </c>
      <c r="H24" s="99">
        <v>281</v>
      </c>
      <c r="I24" s="99">
        <v>354</v>
      </c>
      <c r="J24" s="164">
        <v>0.20599999999999999</v>
      </c>
    </row>
    <row r="25" spans="1:10">
      <c r="A25" s="101" t="s">
        <v>712</v>
      </c>
      <c r="B25" s="478">
        <v>0.73099999999999998</v>
      </c>
      <c r="C25" s="478">
        <v>5.5999999999999987E-2</v>
      </c>
      <c r="D25" s="478">
        <v>5.8999999999999997E-2</v>
      </c>
      <c r="E25" s="387">
        <v>4085</v>
      </c>
      <c r="F25" s="387">
        <v>4205</v>
      </c>
      <c r="G25" s="387">
        <v>229</v>
      </c>
      <c r="H25" s="387">
        <v>248</v>
      </c>
      <c r="I25" s="387">
        <v>340</v>
      </c>
      <c r="J25" s="478">
        <v>0.26900000000000002</v>
      </c>
    </row>
    <row r="26" spans="1:10">
      <c r="A26" s="1" t="s">
        <v>728</v>
      </c>
      <c r="B26" s="164">
        <v>0.78</v>
      </c>
      <c r="C26" s="164">
        <v>4.8000000000000001E-2</v>
      </c>
      <c r="D26" s="164">
        <v>5.0999999999999997E-2</v>
      </c>
      <c r="E26" s="99">
        <v>4753</v>
      </c>
      <c r="F26" s="99">
        <v>4743</v>
      </c>
      <c r="G26" s="99">
        <v>228</v>
      </c>
      <c r="H26" s="99">
        <v>243</v>
      </c>
      <c r="I26" s="99">
        <v>312</v>
      </c>
      <c r="J26" s="164">
        <v>0.22</v>
      </c>
    </row>
    <row r="27" spans="1:10">
      <c r="A27" s="101" t="s">
        <v>720</v>
      </c>
      <c r="B27" s="478">
        <v>0.621</v>
      </c>
      <c r="C27" s="478">
        <v>3.5000000000000003E-2</v>
      </c>
      <c r="D27" s="478">
        <v>3.7999999999999999E-2</v>
      </c>
      <c r="E27" s="387">
        <v>4681</v>
      </c>
      <c r="F27" s="387">
        <v>4742</v>
      </c>
      <c r="G27" s="387">
        <v>165</v>
      </c>
      <c r="H27" s="387">
        <v>179</v>
      </c>
      <c r="I27" s="387">
        <v>288</v>
      </c>
      <c r="J27" s="478">
        <v>0.379</v>
      </c>
    </row>
    <row r="28" spans="1:10">
      <c r="A28" s="1" t="s">
        <v>722</v>
      </c>
      <c r="B28" s="164">
        <v>0.71200000000000008</v>
      </c>
      <c r="C28" s="164">
        <v>5.4000000000000013E-2</v>
      </c>
      <c r="D28" s="164">
        <v>0.06</v>
      </c>
      <c r="E28" s="99">
        <v>4916</v>
      </c>
      <c r="F28" s="99">
        <v>5315</v>
      </c>
      <c r="G28" s="99">
        <v>266</v>
      </c>
      <c r="H28" s="99">
        <v>321</v>
      </c>
      <c r="I28" s="99">
        <v>452</v>
      </c>
      <c r="J28" s="164">
        <v>0.28799999999999998</v>
      </c>
    </row>
    <row r="29" spans="1:10">
      <c r="A29" s="101" t="s">
        <v>730</v>
      </c>
      <c r="B29" s="478">
        <v>0.73799999999999999</v>
      </c>
      <c r="C29" s="478">
        <v>5.5999999999999987E-2</v>
      </c>
      <c r="D29" s="478">
        <v>0.06</v>
      </c>
      <c r="E29" s="387">
        <v>4249</v>
      </c>
      <c r="F29" s="387">
        <v>4486</v>
      </c>
      <c r="G29" s="387">
        <v>236</v>
      </c>
      <c r="H29" s="387">
        <v>267</v>
      </c>
      <c r="I29" s="387">
        <v>362</v>
      </c>
      <c r="J29" s="478">
        <v>0.26200000000000001</v>
      </c>
    </row>
    <row r="30" spans="1:10">
      <c r="A30" s="1" t="s">
        <v>731</v>
      </c>
      <c r="B30" s="164">
        <v>0.85</v>
      </c>
      <c r="C30" s="164">
        <v>0.04</v>
      </c>
      <c r="D30" s="164">
        <v>4.2999999999999997E-2</v>
      </c>
      <c r="E30" s="99">
        <v>5878</v>
      </c>
      <c r="F30" s="99">
        <v>6176</v>
      </c>
      <c r="G30" s="99">
        <v>238</v>
      </c>
      <c r="H30" s="99">
        <v>267</v>
      </c>
      <c r="I30" s="99">
        <v>314</v>
      </c>
      <c r="J30" s="164">
        <v>0.15</v>
      </c>
    </row>
    <row r="31" spans="1:10">
      <c r="A31" s="101" t="s">
        <v>694</v>
      </c>
      <c r="B31" s="478">
        <v>0.68</v>
      </c>
      <c r="C31" s="478">
        <v>3.7999999999999999E-2</v>
      </c>
      <c r="D31" s="478">
        <v>4.0999999999999988E-2</v>
      </c>
      <c r="E31" s="387">
        <v>4937</v>
      </c>
      <c r="F31" s="387">
        <v>5067</v>
      </c>
      <c r="G31" s="387">
        <v>189</v>
      </c>
      <c r="H31" s="387">
        <v>206</v>
      </c>
      <c r="I31" s="387">
        <v>303</v>
      </c>
      <c r="J31" s="478">
        <v>0.32</v>
      </c>
    </row>
    <row r="32" spans="1:10">
      <c r="A32" s="1" t="s">
        <v>651</v>
      </c>
      <c r="B32" s="164">
        <v>0.80299999999999994</v>
      </c>
      <c r="C32" s="164">
        <v>4.9000000000000002E-2</v>
      </c>
      <c r="D32" s="164">
        <v>5.1999999999999998E-2</v>
      </c>
      <c r="E32" s="99">
        <v>5018</v>
      </c>
      <c r="F32" s="99">
        <v>5162</v>
      </c>
      <c r="G32" s="99">
        <v>247</v>
      </c>
      <c r="H32" s="99">
        <v>271</v>
      </c>
      <c r="I32" s="99">
        <v>337</v>
      </c>
      <c r="J32" s="164">
        <v>0.19700000000000001</v>
      </c>
    </row>
    <row r="33" spans="1:10">
      <c r="A33" s="101" t="s">
        <v>733</v>
      </c>
      <c r="B33" s="478">
        <v>0.79900000000000004</v>
      </c>
      <c r="C33" s="478">
        <v>3.7999999999999999E-2</v>
      </c>
      <c r="D33" s="478">
        <v>4.0999999999999988E-2</v>
      </c>
      <c r="E33" s="387">
        <v>5720</v>
      </c>
      <c r="F33" s="387">
        <v>5795</v>
      </c>
      <c r="G33" s="387">
        <v>217</v>
      </c>
      <c r="H33" s="387">
        <v>235</v>
      </c>
      <c r="I33" s="387">
        <v>294</v>
      </c>
      <c r="J33" s="478">
        <v>0.20100000000000001</v>
      </c>
    </row>
    <row r="34" spans="1:10">
      <c r="A34" s="1" t="s">
        <v>653</v>
      </c>
      <c r="B34" s="164">
        <v>0.70099999999999996</v>
      </c>
      <c r="C34" s="164">
        <v>4.0999999999999988E-2</v>
      </c>
      <c r="D34" s="164">
        <v>4.3999999999999997E-2</v>
      </c>
      <c r="E34" s="99">
        <v>4916</v>
      </c>
      <c r="F34" s="99">
        <v>4931</v>
      </c>
      <c r="G34" s="99">
        <v>203</v>
      </c>
      <c r="H34" s="99">
        <v>215</v>
      </c>
      <c r="I34" s="99">
        <v>306</v>
      </c>
      <c r="J34" s="164">
        <v>0.29899999999999999</v>
      </c>
    </row>
    <row r="35" spans="1:10">
      <c r="A35" s="101" t="s">
        <v>736</v>
      </c>
      <c r="B35" s="478">
        <v>0.66200000000000003</v>
      </c>
      <c r="C35" s="478">
        <v>3.9E-2</v>
      </c>
      <c r="D35" s="478">
        <v>4.2999999999999997E-2</v>
      </c>
      <c r="E35" s="387">
        <v>5435</v>
      </c>
      <c r="F35" s="387">
        <v>5552</v>
      </c>
      <c r="G35" s="387">
        <v>212</v>
      </c>
      <c r="H35" s="387">
        <v>237</v>
      </c>
      <c r="I35" s="387">
        <v>358</v>
      </c>
      <c r="J35" s="478">
        <v>0.33800000000000002</v>
      </c>
    </row>
    <row r="36" spans="1:10">
      <c r="A36" s="1" t="s">
        <v>658</v>
      </c>
      <c r="B36" s="164">
        <v>0.77500000000000002</v>
      </c>
      <c r="C36" s="164">
        <v>4.2000000000000003E-2</v>
      </c>
      <c r="D36" s="164">
        <v>4.4999999999999998E-2</v>
      </c>
      <c r="E36" s="99">
        <v>5015</v>
      </c>
      <c r="F36" s="99">
        <v>5195</v>
      </c>
      <c r="G36" s="99">
        <v>211</v>
      </c>
      <c r="H36" s="99">
        <v>231</v>
      </c>
      <c r="I36" s="99">
        <v>298</v>
      </c>
      <c r="J36" s="164">
        <v>0.22500000000000001</v>
      </c>
    </row>
    <row r="37" spans="1:10">
      <c r="A37" s="101" t="s">
        <v>732</v>
      </c>
      <c r="B37" s="478">
        <v>0.86199999999999999</v>
      </c>
      <c r="C37" s="478">
        <v>3.9E-2</v>
      </c>
      <c r="D37" s="478">
        <v>4.2000000000000003E-2</v>
      </c>
      <c r="E37" s="387">
        <v>5398</v>
      </c>
      <c r="F37" s="387">
        <v>5646</v>
      </c>
      <c r="G37" s="387">
        <v>213</v>
      </c>
      <c r="H37" s="387">
        <v>237</v>
      </c>
      <c r="I37" s="387">
        <v>275</v>
      </c>
      <c r="J37" s="478">
        <v>0.13800000000000001</v>
      </c>
    </row>
    <row r="38" spans="1:10">
      <c r="A38" s="1" t="s">
        <v>711</v>
      </c>
      <c r="B38" s="164">
        <v>0.8590000000000001</v>
      </c>
      <c r="C38" s="164">
        <v>4.2000000000000003E-2</v>
      </c>
      <c r="D38" s="164">
        <v>4.4999999999999998E-2</v>
      </c>
      <c r="E38" s="99">
        <v>6836</v>
      </c>
      <c r="F38" s="99">
        <v>6769</v>
      </c>
      <c r="G38" s="99">
        <v>290</v>
      </c>
      <c r="H38" s="99">
        <v>307</v>
      </c>
      <c r="I38" s="99">
        <v>358</v>
      </c>
      <c r="J38" s="164">
        <v>0.14099999999999999</v>
      </c>
    </row>
    <row r="39" spans="1:10">
      <c r="A39" s="101" t="s">
        <v>682</v>
      </c>
      <c r="B39" s="478">
        <v>0.77300000000000002</v>
      </c>
      <c r="C39" s="478">
        <v>3.7000000000000012E-2</v>
      </c>
      <c r="D39" s="478">
        <v>3.9E-2</v>
      </c>
      <c r="E39" s="387">
        <v>6488</v>
      </c>
      <c r="F39" s="387">
        <v>6442</v>
      </c>
      <c r="G39" s="387">
        <v>238</v>
      </c>
      <c r="H39" s="387">
        <v>250</v>
      </c>
      <c r="I39" s="387">
        <v>323</v>
      </c>
      <c r="J39" s="478">
        <v>0.22700000000000001</v>
      </c>
    </row>
    <row r="40" spans="1:10">
      <c r="A40" s="1" t="s">
        <v>687</v>
      </c>
      <c r="B40" s="164">
        <v>0.81299999999999994</v>
      </c>
      <c r="C40" s="164">
        <v>5.8999999999999997E-2</v>
      </c>
      <c r="D40" s="164">
        <v>6.2E-2</v>
      </c>
      <c r="E40" s="99">
        <v>4699</v>
      </c>
      <c r="F40" s="99">
        <v>4903</v>
      </c>
      <c r="G40" s="99">
        <v>277</v>
      </c>
      <c r="H40" s="99">
        <v>305</v>
      </c>
      <c r="I40" s="99">
        <v>376</v>
      </c>
      <c r="J40" s="164">
        <v>0.187</v>
      </c>
    </row>
    <row r="41" spans="1:10">
      <c r="A41" s="101" t="s">
        <v>742</v>
      </c>
      <c r="B41" s="478">
        <v>0.84200000000000008</v>
      </c>
      <c r="C41" s="478">
        <v>0.04</v>
      </c>
      <c r="D41" s="478">
        <v>4.2999999999999997E-2</v>
      </c>
      <c r="E41" s="387">
        <v>6867</v>
      </c>
      <c r="F41" s="387">
        <v>7242</v>
      </c>
      <c r="G41" s="387">
        <v>272</v>
      </c>
      <c r="H41" s="387">
        <v>310</v>
      </c>
      <c r="I41" s="387">
        <v>368</v>
      </c>
      <c r="J41" s="478">
        <v>0.158</v>
      </c>
    </row>
    <row r="42" spans="1:10">
      <c r="A42" s="1" t="s">
        <v>1773</v>
      </c>
      <c r="B42" s="164">
        <v>0.76300000000000001</v>
      </c>
      <c r="C42" s="164">
        <v>4.2000000000000003E-2</v>
      </c>
      <c r="D42" s="164">
        <v>4.3999999999999997E-2</v>
      </c>
      <c r="E42" s="99">
        <v>5305</v>
      </c>
      <c r="F42" s="99">
        <v>5798</v>
      </c>
      <c r="G42" s="99">
        <v>222</v>
      </c>
      <c r="H42" s="99">
        <v>256</v>
      </c>
      <c r="I42" s="99">
        <v>335</v>
      </c>
      <c r="J42" s="164">
        <v>0.23699999999999999</v>
      </c>
    </row>
    <row r="43" spans="1:10">
      <c r="A43" s="101" t="s">
        <v>703</v>
      </c>
      <c r="B43" s="478">
        <v>0.74900000000000011</v>
      </c>
      <c r="C43" s="478">
        <v>3.7999999999999999E-2</v>
      </c>
      <c r="D43" s="478">
        <v>4.0999999999999988E-2</v>
      </c>
      <c r="E43" s="387">
        <v>6083</v>
      </c>
      <c r="F43" s="387">
        <v>6159</v>
      </c>
      <c r="G43" s="387">
        <v>234</v>
      </c>
      <c r="H43" s="387">
        <v>253</v>
      </c>
      <c r="I43" s="387">
        <v>339</v>
      </c>
      <c r="J43" s="478">
        <v>0.251</v>
      </c>
    </row>
    <row r="44" spans="1:10">
      <c r="A44" s="1" t="s">
        <v>673</v>
      </c>
      <c r="B44" s="164">
        <v>0.81799999999999995</v>
      </c>
      <c r="C44" s="164">
        <v>6.7000000000000004E-2</v>
      </c>
      <c r="D44" s="164">
        <v>7.2000000000000008E-2</v>
      </c>
      <c r="E44" s="99">
        <v>4434</v>
      </c>
      <c r="F44" s="99">
        <v>4486</v>
      </c>
      <c r="G44" s="99">
        <v>297</v>
      </c>
      <c r="H44" s="99">
        <v>321</v>
      </c>
      <c r="I44" s="99">
        <v>393</v>
      </c>
      <c r="J44" s="164">
        <v>0.182</v>
      </c>
    </row>
    <row r="45" spans="1:10">
      <c r="A45" s="101" t="s">
        <v>654</v>
      </c>
      <c r="B45" s="478">
        <v>0.95400000000000007</v>
      </c>
      <c r="C45" s="478">
        <v>3.7999999999999999E-2</v>
      </c>
      <c r="D45" s="478">
        <v>0.04</v>
      </c>
      <c r="E45" s="387">
        <v>6748</v>
      </c>
      <c r="F45" s="387">
        <v>6778</v>
      </c>
      <c r="G45" s="387">
        <v>255</v>
      </c>
      <c r="H45" s="387">
        <v>272</v>
      </c>
      <c r="I45" s="387">
        <v>286</v>
      </c>
      <c r="J45" s="478">
        <v>4.5999999999999999E-2</v>
      </c>
    </row>
    <row r="46" spans="1:10">
      <c r="A46" s="1" t="s">
        <v>690</v>
      </c>
      <c r="B46" s="164">
        <v>0.76</v>
      </c>
      <c r="C46" s="164">
        <v>4.2000000000000003E-2</v>
      </c>
      <c r="D46" s="164">
        <v>4.4999999999999998E-2</v>
      </c>
      <c r="E46" s="99">
        <v>5485</v>
      </c>
      <c r="F46" s="99">
        <v>5694</v>
      </c>
      <c r="G46" s="99">
        <v>230</v>
      </c>
      <c r="H46" s="99">
        <v>255</v>
      </c>
      <c r="I46" s="99">
        <v>336</v>
      </c>
      <c r="J46" s="164">
        <v>0.24</v>
      </c>
    </row>
    <row r="47" spans="1:10">
      <c r="A47" s="101" t="s">
        <v>676</v>
      </c>
      <c r="B47" s="478">
        <v>0.66299999999999992</v>
      </c>
      <c r="C47" s="478">
        <v>4.2999999999999997E-2</v>
      </c>
      <c r="D47" s="478">
        <v>4.5999999999999999E-2</v>
      </c>
      <c r="E47" s="387">
        <v>4352</v>
      </c>
      <c r="F47" s="387">
        <v>4681</v>
      </c>
      <c r="G47" s="387">
        <v>189</v>
      </c>
      <c r="H47" s="387">
        <v>217</v>
      </c>
      <c r="I47" s="387">
        <v>328</v>
      </c>
      <c r="J47" s="478">
        <v>0.33700000000000002</v>
      </c>
    </row>
    <row r="48" spans="1:10">
      <c r="A48" s="1" t="s">
        <v>723</v>
      </c>
      <c r="B48" s="164">
        <v>0.67</v>
      </c>
      <c r="C48" s="164">
        <v>3.4000000000000002E-2</v>
      </c>
      <c r="D48" s="164">
        <v>0.04</v>
      </c>
      <c r="E48" s="99">
        <v>4828</v>
      </c>
      <c r="F48" s="99">
        <v>5190</v>
      </c>
      <c r="G48" s="99">
        <v>166</v>
      </c>
      <c r="H48" s="99">
        <v>210</v>
      </c>
      <c r="I48" s="99">
        <v>313</v>
      </c>
      <c r="J48" s="164">
        <v>0.33</v>
      </c>
    </row>
    <row r="49" spans="1:10">
      <c r="A49" s="101" t="s">
        <v>1775</v>
      </c>
      <c r="B49" s="478">
        <v>0.75700000000000001</v>
      </c>
      <c r="C49" s="478">
        <v>4.8000000000000001E-2</v>
      </c>
      <c r="D49" s="478">
        <v>5.0999999999999997E-2</v>
      </c>
      <c r="E49" s="387">
        <v>5002</v>
      </c>
      <c r="F49" s="387">
        <v>5160</v>
      </c>
      <c r="G49" s="387">
        <v>238</v>
      </c>
      <c r="H49" s="387">
        <v>263</v>
      </c>
      <c r="I49" s="387">
        <v>348</v>
      </c>
      <c r="J49" s="478">
        <v>0.24299999999999999</v>
      </c>
    </row>
    <row r="50" spans="1:10">
      <c r="A50" s="1" t="s">
        <v>678</v>
      </c>
      <c r="B50" s="164">
        <v>0.76200000000000001</v>
      </c>
      <c r="C50" s="164">
        <v>5.1999999999999998E-2</v>
      </c>
      <c r="D50" s="164">
        <v>5.5E-2</v>
      </c>
      <c r="E50" s="99">
        <v>5127</v>
      </c>
      <c r="F50" s="99">
        <v>5249</v>
      </c>
      <c r="G50" s="99">
        <v>265</v>
      </c>
      <c r="H50" s="99">
        <v>290</v>
      </c>
      <c r="I50" s="99">
        <v>381</v>
      </c>
      <c r="J50" s="164">
        <v>0.23799999999999999</v>
      </c>
    </row>
    <row r="51" spans="1:10">
      <c r="A51" s="101" t="s">
        <v>705</v>
      </c>
      <c r="B51" s="478">
        <v>0.75800000000000001</v>
      </c>
      <c r="C51" s="478">
        <v>4.7E-2</v>
      </c>
      <c r="D51" s="478">
        <v>5.0999999999999997E-2</v>
      </c>
      <c r="E51" s="387">
        <v>5866</v>
      </c>
      <c r="F51" s="387">
        <v>5955</v>
      </c>
      <c r="G51" s="387">
        <v>276</v>
      </c>
      <c r="H51" s="387">
        <v>304</v>
      </c>
      <c r="I51" s="387">
        <v>400</v>
      </c>
      <c r="J51" s="478">
        <v>0.24199999999999999</v>
      </c>
    </row>
    <row r="52" spans="1:10">
      <c r="A52" s="1" t="s">
        <v>744</v>
      </c>
      <c r="B52" s="164">
        <v>0.71799999999999997</v>
      </c>
      <c r="C52" s="164">
        <v>4.0999999999999988E-2</v>
      </c>
      <c r="D52" s="164">
        <v>4.3999999999999997E-2</v>
      </c>
      <c r="E52" s="99">
        <v>5094</v>
      </c>
      <c r="F52" s="99">
        <v>5183</v>
      </c>
      <c r="G52" s="99">
        <v>208</v>
      </c>
      <c r="H52" s="99">
        <v>227</v>
      </c>
      <c r="I52" s="99">
        <v>316</v>
      </c>
      <c r="J52" s="164">
        <v>0.28199999999999997</v>
      </c>
    </row>
    <row r="53" spans="1:10">
      <c r="A53" s="101" t="s">
        <v>656</v>
      </c>
      <c r="B53" s="478">
        <v>0.78200000000000003</v>
      </c>
      <c r="C53" s="478">
        <v>4.7E-2</v>
      </c>
      <c r="D53" s="478">
        <v>4.9000000000000002E-2</v>
      </c>
      <c r="E53" s="387">
        <v>4886</v>
      </c>
      <c r="F53" s="387">
        <v>4978</v>
      </c>
      <c r="G53" s="387">
        <v>229</v>
      </c>
      <c r="H53" s="387">
        <v>246</v>
      </c>
      <c r="I53" s="387">
        <v>314</v>
      </c>
      <c r="J53" s="478">
        <v>0.218</v>
      </c>
    </row>
    <row r="54" spans="1:10">
      <c r="A54" s="1" t="s">
        <v>692</v>
      </c>
      <c r="B54" s="164">
        <v>0.69700000000000006</v>
      </c>
      <c r="C54" s="164">
        <v>4.8000000000000001E-2</v>
      </c>
      <c r="D54" s="164">
        <v>5.0999999999999997E-2</v>
      </c>
      <c r="E54" s="99">
        <v>4774</v>
      </c>
      <c r="F54" s="99">
        <v>4923</v>
      </c>
      <c r="G54" s="99">
        <v>230</v>
      </c>
      <c r="H54" s="99">
        <v>253</v>
      </c>
      <c r="I54" s="99">
        <v>363</v>
      </c>
      <c r="J54" s="164">
        <v>0.30299999999999999</v>
      </c>
    </row>
    <row r="55" spans="1:10">
      <c r="A55" s="101" t="s">
        <v>659</v>
      </c>
      <c r="B55" s="478">
        <v>0.63400000000000001</v>
      </c>
      <c r="C55" s="478">
        <v>4.3999999999999997E-2</v>
      </c>
      <c r="D55" s="478">
        <v>4.5999999999999999E-2</v>
      </c>
      <c r="E55" s="387">
        <v>4249</v>
      </c>
      <c r="F55" s="387">
        <v>4338</v>
      </c>
      <c r="G55" s="387">
        <v>185</v>
      </c>
      <c r="H55" s="387">
        <v>201</v>
      </c>
      <c r="I55" s="387">
        <v>318</v>
      </c>
      <c r="J55" s="478">
        <v>0.36599999999999999</v>
      </c>
    </row>
    <row r="56" spans="1:10">
      <c r="A56" s="1" t="s">
        <v>695</v>
      </c>
      <c r="B56" s="164">
        <v>0.76300000000000001</v>
      </c>
      <c r="C56" s="164">
        <v>0.05</v>
      </c>
      <c r="D56" s="164">
        <v>5.2999999999999999E-2</v>
      </c>
      <c r="E56" s="99">
        <v>5866</v>
      </c>
      <c r="F56" s="99">
        <v>5875</v>
      </c>
      <c r="G56" s="99">
        <v>294</v>
      </c>
      <c r="H56" s="99">
        <v>313</v>
      </c>
      <c r="I56" s="99">
        <v>411</v>
      </c>
      <c r="J56" s="164">
        <v>0.23699999999999999</v>
      </c>
    </row>
    <row r="57" spans="1:10">
      <c r="A57" s="101" t="s">
        <v>1774</v>
      </c>
      <c r="B57" s="478">
        <v>0.71700000000000008</v>
      </c>
      <c r="C57" s="478">
        <v>4.2000000000000003E-2</v>
      </c>
      <c r="D57" s="478">
        <v>4.4999999999999998E-2</v>
      </c>
      <c r="E57" s="387">
        <v>5034</v>
      </c>
      <c r="F57" s="387">
        <v>5027</v>
      </c>
      <c r="G57" s="387">
        <v>213</v>
      </c>
      <c r="H57" s="387">
        <v>227</v>
      </c>
      <c r="I57" s="387">
        <v>317</v>
      </c>
      <c r="J57" s="478">
        <v>0.28299999999999997</v>
      </c>
    </row>
    <row r="58" spans="1:10">
      <c r="A58" s="1" t="s">
        <v>714</v>
      </c>
      <c r="B58" s="164">
        <v>0.77400000000000002</v>
      </c>
      <c r="C58" s="164">
        <v>4.2000000000000003E-2</v>
      </c>
      <c r="D58" s="164">
        <v>4.3999999999999997E-2</v>
      </c>
      <c r="E58" s="99">
        <v>5961</v>
      </c>
      <c r="F58" s="99">
        <v>6182</v>
      </c>
      <c r="G58" s="99">
        <v>248</v>
      </c>
      <c r="H58" s="99">
        <v>272</v>
      </c>
      <c r="I58" s="99">
        <v>352</v>
      </c>
      <c r="J58" s="164">
        <v>0.22600000000000001</v>
      </c>
    </row>
    <row r="59" spans="1:10">
      <c r="A59" s="101" t="s">
        <v>662</v>
      </c>
      <c r="B59" s="478">
        <v>0.85099999999999998</v>
      </c>
      <c r="C59" s="478">
        <v>0.04</v>
      </c>
      <c r="D59" s="478">
        <v>4.2999999999999997E-2</v>
      </c>
      <c r="E59" s="387">
        <v>5624</v>
      </c>
      <c r="F59" s="387">
        <v>5836</v>
      </c>
      <c r="G59" s="387">
        <v>223</v>
      </c>
      <c r="H59" s="387">
        <v>249</v>
      </c>
      <c r="I59" s="387">
        <v>292</v>
      </c>
      <c r="J59" s="478">
        <v>0.14899999999999999</v>
      </c>
    </row>
    <row r="60" spans="1:10">
      <c r="A60" s="1" t="s">
        <v>697</v>
      </c>
      <c r="B60" s="164">
        <v>0.79299999999999993</v>
      </c>
      <c r="C60" s="164">
        <v>5.1999999999999998E-2</v>
      </c>
      <c r="D60" s="164">
        <v>5.5999999999999987E-2</v>
      </c>
      <c r="E60" s="99">
        <v>5731</v>
      </c>
      <c r="F60" s="99">
        <v>5832</v>
      </c>
      <c r="G60" s="99">
        <v>298</v>
      </c>
      <c r="H60" s="99">
        <v>329</v>
      </c>
      <c r="I60" s="99">
        <v>415</v>
      </c>
      <c r="J60" s="164">
        <v>0.20699999999999999</v>
      </c>
    </row>
    <row r="61" spans="1:10">
      <c r="A61" s="101" t="s">
        <v>727</v>
      </c>
      <c r="B61" s="478">
        <v>0.87599999999999989</v>
      </c>
      <c r="C61" s="478">
        <v>3.7999999999999999E-2</v>
      </c>
      <c r="D61" s="478">
        <v>0.04</v>
      </c>
      <c r="E61" s="387">
        <v>6487</v>
      </c>
      <c r="F61" s="387">
        <v>6748</v>
      </c>
      <c r="G61" s="387">
        <v>246</v>
      </c>
      <c r="H61" s="387">
        <v>271</v>
      </c>
      <c r="I61" s="387">
        <v>309</v>
      </c>
      <c r="J61" s="478">
        <v>0.124</v>
      </c>
    </row>
    <row r="62" spans="1:10">
      <c r="A62" s="1" t="s">
        <v>735</v>
      </c>
      <c r="B62" s="164">
        <v>0.71200000000000008</v>
      </c>
      <c r="C62" s="164">
        <v>4.4999999999999998E-2</v>
      </c>
      <c r="D62" s="164">
        <v>4.8000000000000001E-2</v>
      </c>
      <c r="E62" s="99">
        <v>4796</v>
      </c>
      <c r="F62" s="99">
        <v>5224</v>
      </c>
      <c r="G62" s="99">
        <v>215</v>
      </c>
      <c r="H62" s="99">
        <v>249</v>
      </c>
      <c r="I62" s="99">
        <v>350</v>
      </c>
      <c r="J62" s="164">
        <v>0.28799999999999998</v>
      </c>
    </row>
    <row r="63" spans="1:10">
      <c r="A63" s="101" t="s">
        <v>665</v>
      </c>
      <c r="B63" s="478">
        <v>0.80700000000000005</v>
      </c>
      <c r="C63" s="478">
        <v>5.5E-2</v>
      </c>
      <c r="D63" s="478">
        <v>5.8000000000000003E-2</v>
      </c>
      <c r="E63" s="387">
        <v>4445</v>
      </c>
      <c r="F63" s="387">
        <v>4593</v>
      </c>
      <c r="G63" s="387">
        <v>243</v>
      </c>
      <c r="H63" s="387">
        <v>269</v>
      </c>
      <c r="I63" s="387">
        <v>333</v>
      </c>
      <c r="J63" s="478">
        <v>0.193</v>
      </c>
    </row>
    <row r="64" spans="1:10">
      <c r="A64" s="1" t="s">
        <v>685</v>
      </c>
      <c r="B64" s="164">
        <v>0.76800000000000002</v>
      </c>
      <c r="C64" s="164">
        <v>4.7E-2</v>
      </c>
      <c r="D64" s="164">
        <v>0.05</v>
      </c>
      <c r="E64" s="99">
        <v>5243</v>
      </c>
      <c r="F64" s="99">
        <v>5396</v>
      </c>
      <c r="G64" s="99">
        <v>248</v>
      </c>
      <c r="H64" s="99">
        <v>271</v>
      </c>
      <c r="I64" s="99">
        <v>353</v>
      </c>
      <c r="J64" s="164">
        <v>0.23200000000000001</v>
      </c>
    </row>
    <row r="65" spans="1:10">
      <c r="A65" s="101" t="s">
        <v>1542</v>
      </c>
      <c r="B65" s="478">
        <v>0.68400000000000005</v>
      </c>
      <c r="C65" s="478">
        <v>5.4000000000000013E-2</v>
      </c>
      <c r="D65" s="478">
        <v>5.7000000000000002E-2</v>
      </c>
      <c r="E65" s="387">
        <v>3920</v>
      </c>
      <c r="F65" s="387">
        <v>4009</v>
      </c>
      <c r="G65" s="387">
        <v>210</v>
      </c>
      <c r="H65" s="387">
        <v>227</v>
      </c>
      <c r="I65" s="387">
        <v>333</v>
      </c>
      <c r="J65" s="478">
        <v>0.316</v>
      </c>
    </row>
    <row r="66" spans="1:10">
      <c r="A66" s="1" t="s">
        <v>724</v>
      </c>
      <c r="B66" s="164">
        <v>0.65300000000000002</v>
      </c>
      <c r="C66" s="164">
        <v>6.5000000000000002E-2</v>
      </c>
      <c r="D66" s="164">
        <v>7.2999999999999995E-2</v>
      </c>
      <c r="E66" s="99">
        <v>4235</v>
      </c>
      <c r="F66" s="99">
        <v>4486</v>
      </c>
      <c r="G66" s="99">
        <v>275</v>
      </c>
      <c r="H66" s="99">
        <v>327</v>
      </c>
      <c r="I66" s="99">
        <v>501</v>
      </c>
      <c r="J66" s="164">
        <v>0.34699999999999998</v>
      </c>
    </row>
    <row r="67" spans="1:10">
      <c r="A67" s="101" t="s">
        <v>661</v>
      </c>
      <c r="B67" s="478">
        <v>0.75900000000000001</v>
      </c>
      <c r="C67" s="478">
        <v>4.2999999999999997E-2</v>
      </c>
      <c r="D67" s="478">
        <v>4.4999999999999998E-2</v>
      </c>
      <c r="E67" s="387">
        <v>4891</v>
      </c>
      <c r="F67" s="387">
        <v>4930</v>
      </c>
      <c r="G67" s="387">
        <v>211</v>
      </c>
      <c r="H67" s="387">
        <v>224</v>
      </c>
      <c r="I67" s="387">
        <v>295</v>
      </c>
      <c r="J67" s="478">
        <v>0.24099999999999999</v>
      </c>
    </row>
    <row r="68" spans="1:10">
      <c r="A68" s="1" t="s">
        <v>715</v>
      </c>
      <c r="B68" s="164">
        <v>0.83299999999999996</v>
      </c>
      <c r="C68" s="164">
        <v>4.3999999999999997E-2</v>
      </c>
      <c r="D68" s="164">
        <v>4.5999999999999999E-2</v>
      </c>
      <c r="E68" s="99">
        <v>5557</v>
      </c>
      <c r="F68" s="99">
        <v>5697</v>
      </c>
      <c r="G68" s="99">
        <v>243</v>
      </c>
      <c r="H68" s="99">
        <v>263</v>
      </c>
      <c r="I68" s="99">
        <v>316</v>
      </c>
      <c r="J68" s="164">
        <v>0.16700000000000001</v>
      </c>
    </row>
    <row r="69" spans="1:10">
      <c r="A69" s="101" t="s">
        <v>716</v>
      </c>
      <c r="B69" s="478">
        <v>0.70299999999999996</v>
      </c>
      <c r="C69" s="478">
        <v>4.2000000000000003E-2</v>
      </c>
      <c r="D69" s="478">
        <v>4.3999999999999997E-2</v>
      </c>
      <c r="E69" s="387">
        <v>4408</v>
      </c>
      <c r="F69" s="387">
        <v>4496</v>
      </c>
      <c r="G69" s="387">
        <v>187</v>
      </c>
      <c r="H69" s="387">
        <v>199</v>
      </c>
      <c r="I69" s="387">
        <v>284</v>
      </c>
      <c r="J69" s="478">
        <v>0.29699999999999999</v>
      </c>
    </row>
    <row r="70" spans="1:10">
      <c r="A70" s="1" t="s">
        <v>670</v>
      </c>
      <c r="B70" s="164">
        <v>0.71400000000000008</v>
      </c>
      <c r="C70" s="164">
        <v>3.9E-2</v>
      </c>
      <c r="D70" s="164">
        <v>4.2000000000000003E-2</v>
      </c>
      <c r="E70" s="99">
        <v>5720</v>
      </c>
      <c r="F70" s="99">
        <v>5803</v>
      </c>
      <c r="G70" s="99">
        <v>226</v>
      </c>
      <c r="H70" s="99">
        <v>244</v>
      </c>
      <c r="I70" s="99">
        <v>341</v>
      </c>
      <c r="J70" s="164">
        <v>0.28599999999999998</v>
      </c>
    </row>
    <row r="71" spans="1:10">
      <c r="A71" s="101" t="s">
        <v>738</v>
      </c>
      <c r="B71" s="478">
        <v>0.75099999999999989</v>
      </c>
      <c r="C71" s="478">
        <v>5.4000000000000013E-2</v>
      </c>
      <c r="D71" s="478">
        <v>5.8000000000000003E-2</v>
      </c>
      <c r="E71" s="387">
        <v>4280</v>
      </c>
      <c r="F71" s="387">
        <v>4420</v>
      </c>
      <c r="G71" s="387">
        <v>233</v>
      </c>
      <c r="H71" s="387">
        <v>256</v>
      </c>
      <c r="I71" s="387">
        <v>341</v>
      </c>
      <c r="J71" s="478">
        <v>0.249</v>
      </c>
    </row>
    <row r="72" spans="1:10">
      <c r="A72" s="1" t="s">
        <v>688</v>
      </c>
      <c r="B72" s="164">
        <v>0.76200000000000001</v>
      </c>
      <c r="C72" s="164">
        <v>4.7E-2</v>
      </c>
      <c r="D72" s="164">
        <v>0.05</v>
      </c>
      <c r="E72" s="99">
        <v>4681</v>
      </c>
      <c r="F72" s="99">
        <v>4901</v>
      </c>
      <c r="G72" s="99">
        <v>220</v>
      </c>
      <c r="H72" s="99">
        <v>243</v>
      </c>
      <c r="I72" s="99">
        <v>319</v>
      </c>
      <c r="J72" s="164">
        <v>0.23799999999999999</v>
      </c>
    </row>
    <row r="73" spans="1:10">
      <c r="A73" s="101" t="s">
        <v>669</v>
      </c>
      <c r="B73" s="478">
        <v>0.66299999999999992</v>
      </c>
      <c r="C73" s="478">
        <v>4.3999999999999997E-2</v>
      </c>
      <c r="D73" s="478">
        <v>4.7E-2</v>
      </c>
      <c r="E73" s="387">
        <v>4465</v>
      </c>
      <c r="F73" s="387">
        <v>4520</v>
      </c>
      <c r="G73" s="387">
        <v>198</v>
      </c>
      <c r="H73" s="387">
        <v>213</v>
      </c>
      <c r="I73" s="387">
        <v>322</v>
      </c>
      <c r="J73" s="478">
        <v>0.33700000000000002</v>
      </c>
    </row>
    <row r="74" spans="1:10">
      <c r="A74" s="1" t="s">
        <v>686</v>
      </c>
      <c r="B74" s="164">
        <v>0.7390000000000001</v>
      </c>
      <c r="C74" s="164">
        <v>4.2999999999999997E-2</v>
      </c>
      <c r="D74" s="164">
        <v>4.5999999999999999E-2</v>
      </c>
      <c r="E74" s="99">
        <v>5257</v>
      </c>
      <c r="F74" s="99">
        <v>5420</v>
      </c>
      <c r="G74" s="99">
        <v>227</v>
      </c>
      <c r="H74" s="99">
        <v>248</v>
      </c>
      <c r="I74" s="99">
        <v>335</v>
      </c>
      <c r="J74" s="164">
        <v>0.26100000000000001</v>
      </c>
    </row>
    <row r="75" spans="1:10">
      <c r="A75" s="101" t="s">
        <v>1543</v>
      </c>
      <c r="B75" s="478">
        <v>0.755</v>
      </c>
      <c r="C75" s="478">
        <v>3.7999999999999999E-2</v>
      </c>
      <c r="D75" s="478">
        <v>4.0999999999999988E-2</v>
      </c>
      <c r="E75" s="387">
        <v>6099</v>
      </c>
      <c r="F75" s="387">
        <v>6271</v>
      </c>
      <c r="G75" s="387">
        <v>232</v>
      </c>
      <c r="H75" s="387">
        <v>254</v>
      </c>
      <c r="I75" s="387">
        <v>337</v>
      </c>
      <c r="J75" s="478">
        <v>0.245</v>
      </c>
    </row>
    <row r="76" spans="1:10">
      <c r="A76" s="1" t="s">
        <v>699</v>
      </c>
      <c r="B76" s="164">
        <v>0.68400000000000005</v>
      </c>
      <c r="C76" s="164">
        <v>4.4999999999999998E-2</v>
      </c>
      <c r="D76" s="164">
        <v>4.8000000000000001E-2</v>
      </c>
      <c r="E76" s="99">
        <v>4504</v>
      </c>
      <c r="F76" s="99">
        <v>4926</v>
      </c>
      <c r="G76" s="99">
        <v>202</v>
      </c>
      <c r="H76" s="99">
        <v>236</v>
      </c>
      <c r="I76" s="99">
        <v>345</v>
      </c>
      <c r="J76" s="164">
        <v>0.316</v>
      </c>
    </row>
    <row r="77" spans="1:10">
      <c r="A77" s="101" t="s">
        <v>691</v>
      </c>
      <c r="B77" s="478">
        <v>0.78599999999999992</v>
      </c>
      <c r="C77" s="478">
        <v>4.4999999999999998E-2</v>
      </c>
      <c r="D77" s="478">
        <v>4.8000000000000001E-2</v>
      </c>
      <c r="E77" s="387">
        <v>5511</v>
      </c>
      <c r="F77" s="387">
        <v>5523</v>
      </c>
      <c r="G77" s="387">
        <v>247</v>
      </c>
      <c r="H77" s="387">
        <v>263</v>
      </c>
      <c r="I77" s="387">
        <v>334</v>
      </c>
      <c r="J77" s="478">
        <v>0.214</v>
      </c>
    </row>
    <row r="78" spans="1:10">
      <c r="A78" s="1" t="s">
        <v>700</v>
      </c>
      <c r="B78" s="164">
        <v>0.75900000000000001</v>
      </c>
      <c r="C78" s="164">
        <v>4.9000000000000002E-2</v>
      </c>
      <c r="D78" s="164">
        <v>5.2999999999999999E-2</v>
      </c>
      <c r="E78" s="99">
        <v>5692</v>
      </c>
      <c r="F78" s="99">
        <v>5751</v>
      </c>
      <c r="G78" s="99">
        <v>280</v>
      </c>
      <c r="H78" s="99">
        <v>305</v>
      </c>
      <c r="I78" s="99">
        <v>401</v>
      </c>
      <c r="J78" s="164">
        <v>0.24099999999999999</v>
      </c>
    </row>
    <row r="79" spans="1:10">
      <c r="A79" s="101" t="s">
        <v>702</v>
      </c>
      <c r="B79" s="478">
        <v>0.83</v>
      </c>
      <c r="C79" s="478">
        <v>5.5E-2</v>
      </c>
      <c r="D79" s="478">
        <v>5.8999999999999997E-2</v>
      </c>
      <c r="E79" s="387">
        <v>5717</v>
      </c>
      <c r="F79" s="387">
        <v>6011</v>
      </c>
      <c r="G79" s="387">
        <v>316</v>
      </c>
      <c r="H79" s="387">
        <v>352</v>
      </c>
      <c r="I79" s="387">
        <v>424</v>
      </c>
      <c r="J79" s="478">
        <v>0.17</v>
      </c>
    </row>
    <row r="80" spans="1:10">
      <c r="A80" s="1" t="s">
        <v>657</v>
      </c>
      <c r="B80" s="164">
        <v>0.78700000000000003</v>
      </c>
      <c r="C80" s="164">
        <v>3.3000000000000002E-2</v>
      </c>
      <c r="D80" s="164">
        <v>3.5999999999999997E-2</v>
      </c>
      <c r="E80" s="99">
        <v>6036</v>
      </c>
      <c r="F80" s="99">
        <v>6627</v>
      </c>
      <c r="G80" s="99">
        <v>197</v>
      </c>
      <c r="H80" s="99">
        <v>238</v>
      </c>
      <c r="I80" s="99">
        <v>303</v>
      </c>
      <c r="J80" s="164">
        <v>0.21299999999999999</v>
      </c>
    </row>
    <row r="81" spans="1:10">
      <c r="A81" s="101" t="s">
        <v>729</v>
      </c>
      <c r="B81" s="478">
        <v>0.91900000000000004</v>
      </c>
      <c r="C81" s="478">
        <v>3.4000000000000002E-2</v>
      </c>
      <c r="D81" s="478">
        <v>3.7000000000000012E-2</v>
      </c>
      <c r="E81" s="387">
        <v>6446</v>
      </c>
      <c r="F81" s="387">
        <v>6616</v>
      </c>
      <c r="G81" s="387">
        <v>221</v>
      </c>
      <c r="H81" s="387">
        <v>246</v>
      </c>
      <c r="I81" s="387">
        <v>268</v>
      </c>
      <c r="J81" s="478">
        <v>8.1000000000000003E-2</v>
      </c>
    </row>
    <row r="82" spans="1:10">
      <c r="A82" s="1" t="s">
        <v>704</v>
      </c>
      <c r="B82" s="164">
        <v>0.69900000000000007</v>
      </c>
      <c r="C82" s="164">
        <v>6.5000000000000002E-2</v>
      </c>
      <c r="D82" s="164">
        <v>6.9000000000000006E-2</v>
      </c>
      <c r="E82" s="99">
        <v>4633</v>
      </c>
      <c r="F82" s="99">
        <v>4817</v>
      </c>
      <c r="G82" s="99">
        <v>302</v>
      </c>
      <c r="H82" s="99">
        <v>334</v>
      </c>
      <c r="I82" s="99">
        <v>478</v>
      </c>
      <c r="J82" s="164">
        <v>0.30099999999999999</v>
      </c>
    </row>
    <row r="83" spans="1:10">
      <c r="A83" s="101" t="s">
        <v>740</v>
      </c>
      <c r="B83" s="478">
        <v>0.70200000000000007</v>
      </c>
      <c r="C83" s="478">
        <v>0.05</v>
      </c>
      <c r="D83" s="478">
        <v>5.2999999999999999E-2</v>
      </c>
      <c r="E83" s="387">
        <v>4248</v>
      </c>
      <c r="F83" s="387">
        <v>4345</v>
      </c>
      <c r="G83" s="387">
        <v>210</v>
      </c>
      <c r="H83" s="387">
        <v>228</v>
      </c>
      <c r="I83" s="387">
        <v>326</v>
      </c>
      <c r="J83" s="478">
        <v>0.29799999999999999</v>
      </c>
    </row>
    <row r="84" spans="1:10">
      <c r="A84" s="1" t="s">
        <v>693</v>
      </c>
      <c r="B84" s="164">
        <v>0.82499999999999996</v>
      </c>
      <c r="C84" s="164">
        <v>4.3999999999999997E-2</v>
      </c>
      <c r="D84" s="164">
        <v>4.5999999999999999E-2</v>
      </c>
      <c r="E84" s="99">
        <v>6070</v>
      </c>
      <c r="F84" s="99">
        <v>6233</v>
      </c>
      <c r="G84" s="99">
        <v>266</v>
      </c>
      <c r="H84" s="99">
        <v>290</v>
      </c>
      <c r="I84" s="99">
        <v>351</v>
      </c>
      <c r="J84" s="164">
        <v>0.17499999999999999</v>
      </c>
    </row>
    <row r="85" spans="1:10">
      <c r="A85" s="101" t="s">
        <v>337</v>
      </c>
      <c r="B85" s="478">
        <v>0.75800000000000001</v>
      </c>
      <c r="C85" s="478">
        <v>0.04</v>
      </c>
      <c r="D85" s="478">
        <v>4.2999999999999997E-2</v>
      </c>
      <c r="E85" s="387">
        <v>5834</v>
      </c>
      <c r="F85" s="387">
        <v>6221</v>
      </c>
      <c r="G85" s="387">
        <v>232</v>
      </c>
      <c r="H85" s="387">
        <v>268</v>
      </c>
      <c r="I85" s="387">
        <v>354</v>
      </c>
      <c r="J85" s="478">
        <v>0.24199999999999999</v>
      </c>
    </row>
    <row r="86" spans="1:10">
      <c r="A86" s="1" t="s">
        <v>696</v>
      </c>
      <c r="B86" s="164">
        <v>0.73299999999999998</v>
      </c>
      <c r="C86" s="164">
        <v>4.4999999999999998E-2</v>
      </c>
      <c r="D86" s="164">
        <v>4.8000000000000001E-2</v>
      </c>
      <c r="E86" s="99">
        <v>4846</v>
      </c>
      <c r="F86" s="99">
        <v>5191</v>
      </c>
      <c r="G86" s="99">
        <v>220</v>
      </c>
      <c r="H86" s="99">
        <v>249</v>
      </c>
      <c r="I86" s="99">
        <v>340</v>
      </c>
      <c r="J86" s="164">
        <v>0.26700000000000002</v>
      </c>
    </row>
    <row r="87" spans="1:10">
      <c r="A87" s="101" t="s">
        <v>708</v>
      </c>
      <c r="B87" s="478">
        <v>0.79299999999999993</v>
      </c>
      <c r="C87" s="478">
        <v>4.4999999999999998E-2</v>
      </c>
      <c r="D87" s="478">
        <v>4.8000000000000001E-2</v>
      </c>
      <c r="E87" s="387">
        <v>6045</v>
      </c>
      <c r="F87" s="387">
        <v>6096</v>
      </c>
      <c r="G87" s="387">
        <v>272</v>
      </c>
      <c r="H87" s="387">
        <v>291</v>
      </c>
      <c r="I87" s="387">
        <v>367</v>
      </c>
      <c r="J87" s="478">
        <v>0.20699999999999999</v>
      </c>
    </row>
    <row r="88" spans="1:10">
      <c r="A88" s="1" t="s">
        <v>698</v>
      </c>
      <c r="B88" s="164">
        <v>0.70400000000000007</v>
      </c>
      <c r="C88" s="164">
        <v>4.3999999999999997E-2</v>
      </c>
      <c r="D88" s="164">
        <v>4.7E-2</v>
      </c>
      <c r="E88" s="99">
        <v>5340</v>
      </c>
      <c r="F88" s="99">
        <v>5350</v>
      </c>
      <c r="G88" s="99">
        <v>235</v>
      </c>
      <c r="H88" s="99">
        <v>250</v>
      </c>
      <c r="I88" s="99">
        <v>355</v>
      </c>
      <c r="J88" s="164">
        <v>0.29599999999999999</v>
      </c>
    </row>
    <row r="89" spans="1:10">
      <c r="A89" s="101" t="s">
        <v>710</v>
      </c>
      <c r="B89" s="478">
        <v>0.80400000000000005</v>
      </c>
      <c r="C89" s="478">
        <v>0.06</v>
      </c>
      <c r="D89" s="478">
        <v>6.4000000000000001E-2</v>
      </c>
      <c r="E89" s="387">
        <v>4888</v>
      </c>
      <c r="F89" s="387">
        <v>5022</v>
      </c>
      <c r="G89" s="387">
        <v>291</v>
      </c>
      <c r="H89" s="387">
        <v>323</v>
      </c>
      <c r="I89" s="387">
        <v>401</v>
      </c>
      <c r="J89" s="478">
        <v>0.19600000000000001</v>
      </c>
    </row>
    <row r="90" spans="1:10">
      <c r="A90" s="1" t="s">
        <v>672</v>
      </c>
      <c r="B90" s="164">
        <v>0.65900000000000003</v>
      </c>
      <c r="C90" s="164">
        <v>3.3000000000000002E-2</v>
      </c>
      <c r="D90" s="164">
        <v>3.5000000000000003E-2</v>
      </c>
      <c r="E90" s="99">
        <v>5386</v>
      </c>
      <c r="F90" s="99">
        <v>5648</v>
      </c>
      <c r="G90" s="99">
        <v>179</v>
      </c>
      <c r="H90" s="99">
        <v>200</v>
      </c>
      <c r="I90" s="99">
        <v>304</v>
      </c>
      <c r="J90" s="164">
        <v>0.34100000000000003</v>
      </c>
    </row>
    <row r="91" spans="1:10">
      <c r="A91" s="101" t="s">
        <v>726</v>
      </c>
      <c r="B91" s="478">
        <v>0.74199999999999999</v>
      </c>
      <c r="C91" s="478">
        <v>4.7E-2</v>
      </c>
      <c r="D91" s="478">
        <v>5.0999999999999997E-2</v>
      </c>
      <c r="E91" s="387">
        <v>5223</v>
      </c>
      <c r="F91" s="387">
        <v>5482</v>
      </c>
      <c r="G91" s="387">
        <v>243</v>
      </c>
      <c r="H91" s="387">
        <v>279</v>
      </c>
      <c r="I91" s="387">
        <v>376</v>
      </c>
      <c r="J91" s="478">
        <v>0.25800000000000001</v>
      </c>
    </row>
    <row r="92" spans="1:10">
      <c r="A92" s="1" t="s">
        <v>718</v>
      </c>
      <c r="B92" s="164">
        <v>0.73499999999999999</v>
      </c>
      <c r="C92" s="164">
        <v>4.4999999999999998E-2</v>
      </c>
      <c r="D92" s="164">
        <v>4.8000000000000001E-2</v>
      </c>
      <c r="E92" s="99">
        <v>5159</v>
      </c>
      <c r="F92" s="99">
        <v>5173</v>
      </c>
      <c r="G92" s="99">
        <v>234</v>
      </c>
      <c r="H92" s="99">
        <v>249</v>
      </c>
      <c r="I92" s="99">
        <v>339</v>
      </c>
      <c r="J92" s="164">
        <v>0.26500000000000001</v>
      </c>
    </row>
    <row r="93" spans="1:10">
      <c r="A93" s="101" t="s">
        <v>681</v>
      </c>
      <c r="B93" s="478">
        <v>0.70099999999999996</v>
      </c>
      <c r="C93" s="478">
        <v>4.8000000000000001E-2</v>
      </c>
      <c r="D93" s="478">
        <v>5.0999999999999997E-2</v>
      </c>
      <c r="E93" s="387">
        <v>4302</v>
      </c>
      <c r="F93" s="387">
        <v>4415</v>
      </c>
      <c r="G93" s="387">
        <v>206</v>
      </c>
      <c r="H93" s="387">
        <v>225</v>
      </c>
      <c r="I93" s="387">
        <v>321</v>
      </c>
      <c r="J93" s="478">
        <v>0.29899999999999999</v>
      </c>
    </row>
    <row r="94" spans="1:10">
      <c r="A94" s="1" t="s">
        <v>707</v>
      </c>
      <c r="B94" s="164">
        <v>0.70900000000000007</v>
      </c>
      <c r="C94" s="164">
        <v>4.2000000000000003E-2</v>
      </c>
      <c r="D94" s="164">
        <v>4.3999999999999997E-2</v>
      </c>
      <c r="E94" s="99">
        <v>4855</v>
      </c>
      <c r="F94" s="99">
        <v>4951</v>
      </c>
      <c r="G94" s="99">
        <v>203</v>
      </c>
      <c r="H94" s="99">
        <v>220</v>
      </c>
      <c r="I94" s="99">
        <v>310</v>
      </c>
      <c r="J94" s="164">
        <v>0.29099999999999998</v>
      </c>
    </row>
    <row r="95" spans="1:10">
      <c r="A95" s="101" t="s">
        <v>743</v>
      </c>
      <c r="B95" s="478">
        <v>0.64400000000000002</v>
      </c>
      <c r="C95" s="478">
        <v>4.8000000000000001E-2</v>
      </c>
      <c r="D95" s="478">
        <v>5.0999999999999997E-2</v>
      </c>
      <c r="E95" s="387">
        <v>4047</v>
      </c>
      <c r="F95" s="387">
        <v>4199</v>
      </c>
      <c r="G95" s="387">
        <v>192</v>
      </c>
      <c r="H95" s="387">
        <v>214</v>
      </c>
      <c r="I95" s="387">
        <v>332</v>
      </c>
      <c r="J95" s="478">
        <v>0.35599999999999998</v>
      </c>
    </row>
    <row r="96" spans="1:10">
      <c r="A96" s="1" t="s">
        <v>671</v>
      </c>
      <c r="B96" s="164">
        <v>0.67500000000000004</v>
      </c>
      <c r="C96" s="164">
        <v>0.04</v>
      </c>
      <c r="D96" s="164">
        <v>4.2000000000000003E-2</v>
      </c>
      <c r="E96" s="99">
        <v>5020</v>
      </c>
      <c r="F96" s="99">
        <v>5144</v>
      </c>
      <c r="G96" s="99">
        <v>200</v>
      </c>
      <c r="H96" s="99">
        <v>217</v>
      </c>
      <c r="I96" s="99">
        <v>321</v>
      </c>
      <c r="J96" s="164">
        <v>0.32500000000000001</v>
      </c>
    </row>
    <row r="97" spans="1:10">
      <c r="A97" s="101" t="s">
        <v>721</v>
      </c>
      <c r="B97" s="478">
        <v>0.75099999999999989</v>
      </c>
      <c r="C97" s="478">
        <v>4.3999999999999997E-2</v>
      </c>
      <c r="D97" s="478">
        <v>4.5999999999999999E-2</v>
      </c>
      <c r="E97" s="387">
        <v>4765</v>
      </c>
      <c r="F97" s="387">
        <v>4879</v>
      </c>
      <c r="G97" s="387">
        <v>207</v>
      </c>
      <c r="H97" s="387">
        <v>224</v>
      </c>
      <c r="I97" s="387">
        <v>299</v>
      </c>
      <c r="J97" s="478">
        <v>0.249</v>
      </c>
    </row>
    <row r="98" spans="1:10">
      <c r="A98" s="1" t="s">
        <v>746</v>
      </c>
      <c r="B98" s="164">
        <v>0.77</v>
      </c>
      <c r="C98" s="164">
        <v>4.3999999999999997E-2</v>
      </c>
      <c r="D98" s="164">
        <v>4.7E-2</v>
      </c>
      <c r="E98" s="99">
        <v>5558</v>
      </c>
      <c r="F98" s="99">
        <v>5672</v>
      </c>
      <c r="G98" s="99">
        <v>245</v>
      </c>
      <c r="H98" s="99">
        <v>268</v>
      </c>
      <c r="I98" s="99">
        <v>348</v>
      </c>
      <c r="J98" s="164">
        <v>0.23</v>
      </c>
    </row>
    <row r="99" spans="1:10">
      <c r="A99" s="101" t="s">
        <v>701</v>
      </c>
      <c r="B99" s="478">
        <v>0.75599999999999989</v>
      </c>
      <c r="C99" s="478">
        <v>0.04</v>
      </c>
      <c r="D99" s="478">
        <v>4.2999999999999997E-2</v>
      </c>
      <c r="E99" s="387">
        <v>5473</v>
      </c>
      <c r="F99" s="387">
        <v>5573</v>
      </c>
      <c r="G99" s="387">
        <v>221</v>
      </c>
      <c r="H99" s="387">
        <v>241</v>
      </c>
      <c r="I99" s="387">
        <v>319</v>
      </c>
      <c r="J99" s="478">
        <v>0.24399999999999999</v>
      </c>
    </row>
    <row r="100" spans="1:10">
      <c r="A100" s="1" t="s">
        <v>689</v>
      </c>
      <c r="B100" s="164">
        <v>0.82599999999999996</v>
      </c>
      <c r="C100" s="164">
        <v>4.3999999999999997E-2</v>
      </c>
      <c r="D100" s="164">
        <v>4.7E-2</v>
      </c>
      <c r="E100" s="99">
        <v>5558</v>
      </c>
      <c r="F100" s="99">
        <v>5919</v>
      </c>
      <c r="G100" s="99">
        <v>245</v>
      </c>
      <c r="H100" s="99">
        <v>279</v>
      </c>
      <c r="I100" s="99">
        <v>338</v>
      </c>
      <c r="J100" s="164">
        <v>0.17399999999999999</v>
      </c>
    </row>
    <row r="101" spans="1:10">
      <c r="A101" s="101" t="s">
        <v>664</v>
      </c>
      <c r="B101" s="478">
        <v>0.77</v>
      </c>
      <c r="C101" s="478">
        <v>4.9000000000000002E-2</v>
      </c>
      <c r="D101" s="478">
        <v>5.1999999999999998E-2</v>
      </c>
      <c r="E101" s="387">
        <v>5079</v>
      </c>
      <c r="F101" s="387">
        <v>5119</v>
      </c>
      <c r="G101" s="387">
        <v>247</v>
      </c>
      <c r="H101" s="387">
        <v>266</v>
      </c>
      <c r="I101" s="387">
        <v>346</v>
      </c>
      <c r="J101" s="478">
        <v>0.23</v>
      </c>
    </row>
    <row r="102" spans="1:10">
      <c r="A102" s="1" t="s">
        <v>745</v>
      </c>
      <c r="B102" s="164">
        <v>0.66700000000000004</v>
      </c>
      <c r="C102" s="164">
        <v>4.9000000000000002E-2</v>
      </c>
      <c r="D102" s="164">
        <v>5.1999999999999998E-2</v>
      </c>
      <c r="E102" s="99">
        <v>3958</v>
      </c>
      <c r="F102" s="99">
        <v>4122</v>
      </c>
      <c r="G102" s="99">
        <v>194</v>
      </c>
      <c r="H102" s="99">
        <v>214</v>
      </c>
      <c r="I102" s="99">
        <v>321</v>
      </c>
      <c r="J102" s="164">
        <v>0.33300000000000002</v>
      </c>
    </row>
    <row r="103" spans="1:10">
      <c r="A103" s="101" t="s">
        <v>649</v>
      </c>
      <c r="B103" s="478">
        <v>0.78700000000000003</v>
      </c>
      <c r="C103" s="478">
        <v>4.9000000000000002E-2</v>
      </c>
      <c r="D103" s="478">
        <v>5.1999999999999998E-2</v>
      </c>
      <c r="E103" s="387">
        <v>4364</v>
      </c>
      <c r="F103" s="387">
        <v>4533</v>
      </c>
      <c r="G103" s="387">
        <v>213</v>
      </c>
      <c r="H103" s="387">
        <v>236</v>
      </c>
      <c r="I103" s="387">
        <v>300</v>
      </c>
      <c r="J103" s="478">
        <v>0.21299999999999999</v>
      </c>
    </row>
    <row r="104" spans="1:10">
      <c r="A104" s="1" t="s">
        <v>675</v>
      </c>
      <c r="B104" s="164">
        <v>0.71200000000000008</v>
      </c>
      <c r="C104" s="164">
        <v>3.9E-2</v>
      </c>
      <c r="D104" s="164">
        <v>4.2000000000000003E-2</v>
      </c>
      <c r="E104" s="99">
        <v>5636</v>
      </c>
      <c r="F104" s="99">
        <v>5700</v>
      </c>
      <c r="G104" s="99">
        <v>220</v>
      </c>
      <c r="H104" s="99">
        <v>238</v>
      </c>
      <c r="I104" s="99">
        <v>335</v>
      </c>
      <c r="J104" s="164">
        <v>0.28799999999999998</v>
      </c>
    </row>
    <row r="105" spans="1:10">
      <c r="A105" s="101" t="s">
        <v>660</v>
      </c>
      <c r="B105" s="478">
        <v>0.71499999999999997</v>
      </c>
      <c r="C105" s="478">
        <v>4.0999999999999988E-2</v>
      </c>
      <c r="D105" s="478">
        <v>4.3999999999999997E-2</v>
      </c>
      <c r="E105" s="387">
        <v>4826</v>
      </c>
      <c r="F105" s="387">
        <v>4948</v>
      </c>
      <c r="G105" s="387">
        <v>199</v>
      </c>
      <c r="H105" s="387">
        <v>218</v>
      </c>
      <c r="I105" s="387">
        <v>305</v>
      </c>
      <c r="J105" s="478">
        <v>0.28499999999999998</v>
      </c>
    </row>
    <row r="106" spans="1:10">
      <c r="A106" s="1" t="s">
        <v>663</v>
      </c>
      <c r="B106" s="164">
        <v>0.67299999999999993</v>
      </c>
      <c r="C106" s="164">
        <v>3.5000000000000003E-2</v>
      </c>
      <c r="D106" s="164">
        <v>3.7000000000000012E-2</v>
      </c>
      <c r="E106" s="99">
        <v>4831</v>
      </c>
      <c r="F106" s="99">
        <v>5168</v>
      </c>
      <c r="G106" s="99">
        <v>170</v>
      </c>
      <c r="H106" s="99">
        <v>193</v>
      </c>
      <c r="I106" s="99">
        <v>287</v>
      </c>
      <c r="J106" s="164">
        <v>0.32700000000000001</v>
      </c>
    </row>
    <row r="107" spans="1:10">
      <c r="A107" s="101" t="s">
        <v>674</v>
      </c>
      <c r="B107" s="478">
        <v>0.73499999999999999</v>
      </c>
      <c r="C107" s="478">
        <v>4.8000000000000001E-2</v>
      </c>
      <c r="D107" s="478">
        <v>5.0999999999999997E-2</v>
      </c>
      <c r="E107" s="387">
        <v>4568</v>
      </c>
      <c r="F107" s="387">
        <v>4691</v>
      </c>
      <c r="G107" s="387">
        <v>220</v>
      </c>
      <c r="H107" s="387">
        <v>240</v>
      </c>
      <c r="I107" s="387">
        <v>326</v>
      </c>
      <c r="J107" s="478">
        <v>0.26500000000000001</v>
      </c>
    </row>
    <row r="108" spans="1:10">
      <c r="A108" s="1" t="s">
        <v>677</v>
      </c>
      <c r="B108" s="164">
        <v>0.73599999999999999</v>
      </c>
      <c r="C108" s="164">
        <v>0.04</v>
      </c>
      <c r="D108" s="164">
        <v>4.2000000000000003E-2</v>
      </c>
      <c r="E108" s="99">
        <v>5968</v>
      </c>
      <c r="F108" s="99">
        <v>6079</v>
      </c>
      <c r="G108" s="99">
        <v>238</v>
      </c>
      <c r="H108" s="99">
        <v>258</v>
      </c>
      <c r="I108" s="99">
        <v>350</v>
      </c>
      <c r="J108" s="164">
        <v>0.26400000000000001</v>
      </c>
    </row>
    <row r="109" spans="1:10">
      <c r="A109" s="101" t="s">
        <v>666</v>
      </c>
      <c r="B109" s="478">
        <v>0.65700000000000003</v>
      </c>
      <c r="C109" s="478">
        <v>4.2000000000000003E-2</v>
      </c>
      <c r="D109" s="478">
        <v>4.3999999999999997E-2</v>
      </c>
      <c r="E109" s="387">
        <v>4076</v>
      </c>
      <c r="F109" s="387">
        <v>4320</v>
      </c>
      <c r="G109" s="387">
        <v>170</v>
      </c>
      <c r="H109" s="387">
        <v>191</v>
      </c>
      <c r="I109" s="387">
        <v>290</v>
      </c>
      <c r="J109" s="478">
        <v>0.34300000000000003</v>
      </c>
    </row>
    <row r="110" spans="1:10">
      <c r="A110" s="1" t="s">
        <v>668</v>
      </c>
      <c r="B110" s="164">
        <v>0.83299999999999996</v>
      </c>
      <c r="C110" s="164">
        <v>3.9E-2</v>
      </c>
      <c r="D110" s="164">
        <v>4.2000000000000003E-2</v>
      </c>
      <c r="E110" s="99">
        <v>5741</v>
      </c>
      <c r="F110" s="99">
        <v>5775</v>
      </c>
      <c r="G110" s="99">
        <v>226</v>
      </c>
      <c r="H110" s="99">
        <v>242</v>
      </c>
      <c r="I110" s="99">
        <v>291</v>
      </c>
      <c r="J110" s="164">
        <v>0.16700000000000001</v>
      </c>
    </row>
    <row r="111" spans="1:10">
      <c r="A111" s="101" t="s">
        <v>680</v>
      </c>
      <c r="B111" s="478">
        <v>0.73699999999999999</v>
      </c>
      <c r="C111" s="478">
        <v>4.0999999999999988E-2</v>
      </c>
      <c r="D111" s="478">
        <v>4.3999999999999997E-2</v>
      </c>
      <c r="E111" s="387">
        <v>5244</v>
      </c>
      <c r="F111" s="387">
        <v>5448</v>
      </c>
      <c r="G111" s="387">
        <v>217</v>
      </c>
      <c r="H111" s="387">
        <v>238</v>
      </c>
      <c r="I111" s="387">
        <v>323</v>
      </c>
      <c r="J111" s="478">
        <v>0.26300000000000001</v>
      </c>
    </row>
    <row r="112" spans="1:10">
      <c r="A112" s="1" t="s">
        <v>741</v>
      </c>
      <c r="B112" s="164">
        <v>0.61699999999999999</v>
      </c>
      <c r="C112" s="164">
        <v>4.2000000000000003E-2</v>
      </c>
      <c r="D112" s="164">
        <v>4.4999999999999998E-2</v>
      </c>
      <c r="E112" s="99">
        <v>4331</v>
      </c>
      <c r="F112" s="99">
        <v>4723</v>
      </c>
      <c r="G112" s="99">
        <v>183</v>
      </c>
      <c r="H112" s="99">
        <v>214</v>
      </c>
      <c r="I112" s="99">
        <v>347</v>
      </c>
      <c r="J112" s="164">
        <v>0.38300000000000001</v>
      </c>
    </row>
    <row r="113" spans="1:10">
      <c r="A113" s="101" t="s">
        <v>683</v>
      </c>
      <c r="B113" s="478">
        <v>0.74</v>
      </c>
      <c r="C113" s="478">
        <v>3.9E-2</v>
      </c>
      <c r="D113" s="478">
        <v>4.0999999999999988E-2</v>
      </c>
      <c r="E113" s="387">
        <v>5658</v>
      </c>
      <c r="F113" s="387">
        <v>5866</v>
      </c>
      <c r="G113" s="387">
        <v>220</v>
      </c>
      <c r="H113" s="387">
        <v>243</v>
      </c>
      <c r="I113" s="387">
        <v>329</v>
      </c>
      <c r="J113" s="478">
        <v>0.26</v>
      </c>
    </row>
    <row r="114" spans="1:10">
      <c r="A114" s="1" t="s">
        <v>713</v>
      </c>
      <c r="B114" s="164">
        <v>0.82400000000000007</v>
      </c>
      <c r="C114" s="164">
        <v>4.2000000000000003E-2</v>
      </c>
      <c r="D114" s="164">
        <v>4.4999999999999998E-2</v>
      </c>
      <c r="E114" s="99">
        <v>5918</v>
      </c>
      <c r="F114" s="99">
        <v>5918</v>
      </c>
      <c r="G114" s="99">
        <v>248</v>
      </c>
      <c r="H114" s="99">
        <v>266</v>
      </c>
      <c r="I114" s="99">
        <v>322</v>
      </c>
      <c r="J114" s="164">
        <v>0.17599999999999999</v>
      </c>
    </row>
    <row r="115" spans="1:10">
      <c r="A115" s="101" t="s">
        <v>789</v>
      </c>
      <c r="B115" s="478">
        <v>0.90500000000000003</v>
      </c>
      <c r="C115" s="478">
        <v>4.7E-2</v>
      </c>
      <c r="D115" s="478">
        <v>0.06</v>
      </c>
      <c r="E115" s="387">
        <v>5500</v>
      </c>
      <c r="F115" s="387">
        <v>5405</v>
      </c>
      <c r="G115" s="387">
        <v>260</v>
      </c>
      <c r="H115" s="387">
        <v>325</v>
      </c>
      <c r="I115" s="387">
        <v>359</v>
      </c>
      <c r="J115" s="478">
        <v>9.5000000000000001E-2</v>
      </c>
    </row>
    <row r="116" spans="1:10">
      <c r="A116" s="1" t="s">
        <v>1775</v>
      </c>
      <c r="B116" s="164">
        <v>0.75700000000000001</v>
      </c>
      <c r="C116" s="164">
        <v>4.8000000000000001E-2</v>
      </c>
      <c r="D116" s="164">
        <v>5.0999999999999997E-2</v>
      </c>
      <c r="E116" s="99">
        <v>5002</v>
      </c>
      <c r="F116" s="99">
        <v>5160</v>
      </c>
      <c r="G116" s="99">
        <v>238</v>
      </c>
      <c r="H116" s="99">
        <v>263</v>
      </c>
      <c r="I116" s="99">
        <v>348</v>
      </c>
      <c r="J116" s="164">
        <v>0.24299999999999999</v>
      </c>
    </row>
    <row r="117" spans="1:10">
      <c r="A117" s="1889" t="s">
        <v>1776</v>
      </c>
      <c r="B117" s="1890">
        <v>0.69</v>
      </c>
      <c r="C117" s="1890">
        <v>4.5999999999999999E-2</v>
      </c>
      <c r="D117" s="1890">
        <v>5.0999999999999997E-2</v>
      </c>
      <c r="E117" s="1891">
        <v>6290</v>
      </c>
      <c r="F117" s="1891">
        <v>6059</v>
      </c>
      <c r="G117" s="1891">
        <v>290</v>
      </c>
      <c r="H117" s="1891">
        <v>307</v>
      </c>
      <c r="I117" s="1891">
        <v>445</v>
      </c>
      <c r="J117" s="1890">
        <v>0.31</v>
      </c>
    </row>
    <row r="118" spans="1:10">
      <c r="A118" s="2212" t="s">
        <v>799</v>
      </c>
      <c r="B118" s="2212"/>
      <c r="C118" s="2212"/>
    </row>
    <row r="119" spans="1:10">
      <c r="A119" s="2212" t="s">
        <v>800</v>
      </c>
      <c r="B119" s="2212"/>
      <c r="C119" s="2212"/>
    </row>
  </sheetData>
  <mergeCells count="5">
    <mergeCell ref="A3:J3"/>
    <mergeCell ref="A4:J4"/>
    <mergeCell ref="A5:J5"/>
    <mergeCell ref="A118:C118"/>
    <mergeCell ref="A119:C119"/>
  </mergeCells>
  <printOptions horizontalCentered="1"/>
  <pageMargins left="0.59055118110236227" right="0.59055118110236227" top="0.59055118110236227" bottom="0.39370078740157483" header="0.31496062992125984" footer="0.31496062992125984"/>
  <pageSetup paperSize="9" scale="95" fitToHeight="2"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92D050"/>
  </sheetPr>
  <dimension ref="A1:AJW120"/>
  <sheetViews>
    <sheetView showGridLines="0" zoomScaleNormal="100" workbookViewId="0">
      <selection activeCell="E22" sqref="E22"/>
    </sheetView>
  </sheetViews>
  <sheetFormatPr defaultColWidth="13.5546875" defaultRowHeight="10.5"/>
  <cols>
    <col min="1" max="1" width="14.44140625" style="479" customWidth="1"/>
    <col min="2" max="13" width="10" style="479" customWidth="1"/>
    <col min="14" max="14" width="4.5546875" style="479" bestFit="1" customWidth="1"/>
    <col min="15" max="15" width="6.44140625" style="479" bestFit="1" customWidth="1"/>
    <col min="16" max="959" width="13.5546875" style="479"/>
    <col min="960" max="16384" width="13.5546875" style="480"/>
  </cols>
  <sheetData>
    <row r="1" spans="1:959" s="1023" customFormat="1" ht="14.4">
      <c r="A1" s="990" t="str">
        <f ca="1">(MID(CELL("nomefile",J2),FIND("]",CELL("nomefile",J2),1)+1,20))</f>
        <v>Tavola 6.5</v>
      </c>
      <c r="B1" s="1020"/>
      <c r="C1" s="1020"/>
      <c r="D1" s="1020"/>
      <c r="E1" s="1020"/>
      <c r="F1" s="1020"/>
      <c r="G1" s="1020"/>
      <c r="H1" s="1020"/>
      <c r="I1" s="1020"/>
      <c r="J1" s="1020"/>
      <c r="K1" s="1020"/>
      <c r="L1" s="1020"/>
      <c r="M1" s="1021"/>
      <c r="N1" s="1022"/>
      <c r="O1" s="1020"/>
      <c r="P1" s="1020"/>
      <c r="Q1" s="1020"/>
      <c r="R1" s="1020"/>
      <c r="S1" s="1020"/>
      <c r="T1" s="1020"/>
      <c r="U1" s="1020"/>
      <c r="V1" s="1020"/>
      <c r="W1" s="1020"/>
      <c r="X1" s="1020"/>
      <c r="Y1" s="1020"/>
      <c r="Z1" s="1020"/>
      <c r="AA1" s="1020"/>
      <c r="AB1" s="1020"/>
      <c r="AC1" s="1020"/>
      <c r="AD1" s="1020"/>
      <c r="AE1" s="1020"/>
      <c r="AF1" s="1020"/>
      <c r="AG1" s="1020"/>
      <c r="AH1" s="1020"/>
      <c r="AI1" s="1020"/>
      <c r="AJ1" s="1020"/>
      <c r="AK1" s="1020"/>
      <c r="AL1" s="1020"/>
      <c r="AM1" s="1020"/>
      <c r="AN1" s="1020"/>
      <c r="AO1" s="1020"/>
      <c r="AP1" s="1020"/>
      <c r="AQ1" s="1020"/>
      <c r="AR1" s="1020"/>
      <c r="AS1" s="1020"/>
      <c r="AT1" s="1020"/>
      <c r="AU1" s="1020"/>
      <c r="AV1" s="1020"/>
      <c r="AW1" s="1020"/>
      <c r="AX1" s="1020"/>
      <c r="AY1" s="1020"/>
      <c r="AZ1" s="1020"/>
      <c r="BA1" s="1020"/>
      <c r="BB1" s="1020"/>
      <c r="BC1" s="1020"/>
      <c r="BD1" s="1020"/>
      <c r="BE1" s="1020"/>
      <c r="BF1" s="1020"/>
      <c r="BG1" s="1020"/>
      <c r="BH1" s="1020"/>
      <c r="BI1" s="1020"/>
      <c r="BJ1" s="1020"/>
      <c r="BK1" s="1020"/>
      <c r="BL1" s="1020"/>
      <c r="BM1" s="1020"/>
      <c r="BN1" s="1020"/>
      <c r="BO1" s="1020"/>
      <c r="BP1" s="1020"/>
      <c r="BQ1" s="1020"/>
      <c r="BR1" s="1020"/>
      <c r="BS1" s="1020"/>
      <c r="BT1" s="1020"/>
      <c r="BU1" s="1020"/>
      <c r="BV1" s="1020"/>
      <c r="BW1" s="1020"/>
      <c r="BX1" s="1020"/>
      <c r="BY1" s="1020"/>
      <c r="BZ1" s="1020"/>
      <c r="CA1" s="1020"/>
      <c r="CB1" s="1020"/>
      <c r="CC1" s="1020"/>
      <c r="CD1" s="1020"/>
      <c r="CE1" s="1020"/>
      <c r="CF1" s="1020"/>
      <c r="CG1" s="1020"/>
      <c r="CH1" s="1020"/>
      <c r="CI1" s="1020"/>
      <c r="CJ1" s="1020"/>
      <c r="CK1" s="1020"/>
      <c r="CL1" s="1020"/>
      <c r="CM1" s="1020"/>
      <c r="CN1" s="1020"/>
      <c r="CO1" s="1020"/>
      <c r="CP1" s="1020"/>
      <c r="CQ1" s="1020"/>
      <c r="CR1" s="1020"/>
      <c r="CS1" s="1020"/>
      <c r="CT1" s="1020"/>
      <c r="CU1" s="1020"/>
      <c r="CV1" s="1020"/>
      <c r="CW1" s="1020"/>
      <c r="CX1" s="1020"/>
      <c r="CY1" s="1020"/>
      <c r="CZ1" s="1020"/>
      <c r="DA1" s="1020"/>
      <c r="DB1" s="1020"/>
      <c r="DC1" s="1020"/>
      <c r="DD1" s="1020"/>
      <c r="DE1" s="1020"/>
      <c r="DF1" s="1020"/>
      <c r="DG1" s="1020"/>
      <c r="DH1" s="1020"/>
      <c r="DI1" s="1020"/>
      <c r="DJ1" s="1020"/>
      <c r="DK1" s="1020"/>
      <c r="DL1" s="1020"/>
      <c r="DM1" s="1020"/>
      <c r="DN1" s="1020"/>
      <c r="DO1" s="1020"/>
      <c r="DP1" s="1020"/>
      <c r="DQ1" s="1020"/>
      <c r="DR1" s="1020"/>
      <c r="DS1" s="1020"/>
      <c r="DT1" s="1020"/>
      <c r="DU1" s="1020"/>
      <c r="DV1" s="1020"/>
      <c r="DW1" s="1020"/>
      <c r="DX1" s="1020"/>
      <c r="DY1" s="1020"/>
      <c r="DZ1" s="1020"/>
      <c r="EA1" s="1020"/>
      <c r="EB1" s="1020"/>
      <c r="EC1" s="1020"/>
      <c r="ED1" s="1020"/>
      <c r="EE1" s="1020"/>
      <c r="EF1" s="1020"/>
      <c r="EG1" s="1020"/>
      <c r="EH1" s="1020"/>
      <c r="EI1" s="1020"/>
      <c r="EJ1" s="1020"/>
      <c r="EK1" s="1020"/>
      <c r="EL1" s="1020"/>
      <c r="EM1" s="1020"/>
      <c r="EN1" s="1020"/>
      <c r="EO1" s="1020"/>
      <c r="EP1" s="1020"/>
      <c r="EQ1" s="1020"/>
      <c r="ER1" s="1020"/>
      <c r="ES1" s="1020"/>
      <c r="ET1" s="1020"/>
      <c r="EU1" s="1020"/>
      <c r="EV1" s="1020"/>
      <c r="EW1" s="1020"/>
      <c r="EX1" s="1020"/>
      <c r="EY1" s="1020"/>
      <c r="EZ1" s="1020"/>
      <c r="FA1" s="1020"/>
      <c r="FB1" s="1020"/>
      <c r="FC1" s="1020"/>
      <c r="FD1" s="1020"/>
      <c r="FE1" s="1020"/>
      <c r="FF1" s="1020"/>
      <c r="FG1" s="1020"/>
      <c r="FH1" s="1020"/>
      <c r="FI1" s="1020"/>
      <c r="FJ1" s="1020"/>
      <c r="FK1" s="1020"/>
      <c r="FL1" s="1020"/>
      <c r="FM1" s="1020"/>
      <c r="FN1" s="1020"/>
      <c r="FO1" s="1020"/>
      <c r="FP1" s="1020"/>
      <c r="FQ1" s="1020"/>
      <c r="FR1" s="1020"/>
      <c r="FS1" s="1020"/>
      <c r="FT1" s="1020"/>
      <c r="FU1" s="1020"/>
      <c r="FV1" s="1020"/>
      <c r="FW1" s="1020"/>
      <c r="FX1" s="1020"/>
      <c r="FY1" s="1020"/>
      <c r="FZ1" s="1020"/>
      <c r="GA1" s="1020"/>
      <c r="GB1" s="1020"/>
      <c r="GC1" s="1020"/>
      <c r="GD1" s="1020"/>
      <c r="GE1" s="1020"/>
      <c r="GF1" s="1020"/>
      <c r="GG1" s="1020"/>
      <c r="GH1" s="1020"/>
      <c r="GI1" s="1020"/>
      <c r="GJ1" s="1020"/>
      <c r="GK1" s="1020"/>
      <c r="GL1" s="1020"/>
      <c r="GM1" s="1020"/>
      <c r="GN1" s="1020"/>
      <c r="GO1" s="1020"/>
      <c r="GP1" s="1020"/>
      <c r="GQ1" s="1020"/>
      <c r="GR1" s="1020"/>
      <c r="GS1" s="1020"/>
      <c r="GT1" s="1020"/>
      <c r="GU1" s="1020"/>
      <c r="GV1" s="1020"/>
      <c r="GW1" s="1020"/>
      <c r="GX1" s="1020"/>
      <c r="GY1" s="1020"/>
      <c r="GZ1" s="1020"/>
      <c r="HA1" s="1020"/>
      <c r="HB1" s="1020"/>
      <c r="HC1" s="1020"/>
      <c r="HD1" s="1020"/>
      <c r="HE1" s="1020"/>
      <c r="HF1" s="1020"/>
      <c r="HG1" s="1020"/>
      <c r="HH1" s="1020"/>
      <c r="HI1" s="1020"/>
      <c r="HJ1" s="1020"/>
      <c r="HK1" s="1020"/>
      <c r="HL1" s="1020"/>
      <c r="HM1" s="1020"/>
      <c r="HN1" s="1020"/>
      <c r="HO1" s="1020"/>
      <c r="HP1" s="1020"/>
      <c r="HQ1" s="1020"/>
      <c r="HR1" s="1020"/>
      <c r="HS1" s="1020"/>
      <c r="HT1" s="1020"/>
      <c r="HU1" s="1020"/>
      <c r="HV1" s="1020"/>
      <c r="HW1" s="1020"/>
      <c r="HX1" s="1020"/>
      <c r="HY1" s="1020"/>
      <c r="HZ1" s="1020"/>
      <c r="IA1" s="1020"/>
      <c r="IB1" s="1020"/>
      <c r="IC1" s="1020"/>
      <c r="ID1" s="1020"/>
      <c r="IE1" s="1020"/>
      <c r="IF1" s="1020"/>
      <c r="IG1" s="1020"/>
      <c r="IH1" s="1020"/>
      <c r="II1" s="1020"/>
      <c r="IJ1" s="1020"/>
      <c r="IK1" s="1020"/>
      <c r="IL1" s="1020"/>
      <c r="IM1" s="1020"/>
      <c r="IN1" s="1020"/>
      <c r="IO1" s="1020"/>
      <c r="IP1" s="1020"/>
      <c r="IQ1" s="1020"/>
      <c r="IR1" s="1020"/>
      <c r="IS1" s="1020"/>
      <c r="IT1" s="1020"/>
      <c r="IU1" s="1020"/>
      <c r="IV1" s="1020"/>
      <c r="IW1" s="1020"/>
      <c r="IX1" s="1020"/>
      <c r="IY1" s="1020"/>
      <c r="IZ1" s="1020"/>
      <c r="JA1" s="1020"/>
      <c r="JB1" s="1020"/>
      <c r="JC1" s="1020"/>
      <c r="JD1" s="1020"/>
      <c r="JE1" s="1020"/>
      <c r="JF1" s="1020"/>
      <c r="JG1" s="1020"/>
      <c r="JH1" s="1020"/>
      <c r="JI1" s="1020"/>
      <c r="JJ1" s="1020"/>
      <c r="JK1" s="1020"/>
      <c r="JL1" s="1020"/>
      <c r="JM1" s="1020"/>
      <c r="JN1" s="1020"/>
      <c r="JO1" s="1020"/>
      <c r="JP1" s="1020"/>
      <c r="JQ1" s="1020"/>
      <c r="JR1" s="1020"/>
      <c r="JS1" s="1020"/>
      <c r="JT1" s="1020"/>
      <c r="JU1" s="1020"/>
      <c r="JV1" s="1020"/>
      <c r="JW1" s="1020"/>
      <c r="JX1" s="1020"/>
      <c r="JY1" s="1020"/>
      <c r="JZ1" s="1020"/>
      <c r="KA1" s="1020"/>
      <c r="KB1" s="1020"/>
      <c r="KC1" s="1020"/>
      <c r="KD1" s="1020"/>
      <c r="KE1" s="1020"/>
      <c r="KF1" s="1020"/>
      <c r="KG1" s="1020"/>
      <c r="KH1" s="1020"/>
      <c r="KI1" s="1020"/>
      <c r="KJ1" s="1020"/>
      <c r="KK1" s="1020"/>
      <c r="KL1" s="1020"/>
      <c r="KM1" s="1020"/>
      <c r="KN1" s="1020"/>
      <c r="KO1" s="1020"/>
      <c r="KP1" s="1020"/>
      <c r="KQ1" s="1020"/>
      <c r="KR1" s="1020"/>
      <c r="KS1" s="1020"/>
      <c r="KT1" s="1020"/>
      <c r="KU1" s="1020"/>
      <c r="KV1" s="1020"/>
      <c r="KW1" s="1020"/>
      <c r="KX1" s="1020"/>
      <c r="KY1" s="1020"/>
      <c r="KZ1" s="1020"/>
      <c r="LA1" s="1020"/>
      <c r="LB1" s="1020"/>
      <c r="LC1" s="1020"/>
      <c r="LD1" s="1020"/>
      <c r="LE1" s="1020"/>
      <c r="LF1" s="1020"/>
      <c r="LG1" s="1020"/>
      <c r="LH1" s="1020"/>
      <c r="LI1" s="1020"/>
      <c r="LJ1" s="1020"/>
      <c r="LK1" s="1020"/>
      <c r="LL1" s="1020"/>
      <c r="LM1" s="1020"/>
      <c r="LN1" s="1020"/>
      <c r="LO1" s="1020"/>
      <c r="LP1" s="1020"/>
      <c r="LQ1" s="1020"/>
      <c r="LR1" s="1020"/>
      <c r="LS1" s="1020"/>
      <c r="LT1" s="1020"/>
      <c r="LU1" s="1020"/>
      <c r="LV1" s="1020"/>
      <c r="LW1" s="1020"/>
      <c r="LX1" s="1020"/>
      <c r="LY1" s="1020"/>
      <c r="LZ1" s="1020"/>
      <c r="MA1" s="1020"/>
      <c r="MB1" s="1020"/>
      <c r="MC1" s="1020"/>
      <c r="MD1" s="1020"/>
      <c r="ME1" s="1020"/>
      <c r="MF1" s="1020"/>
      <c r="MG1" s="1020"/>
      <c r="MH1" s="1020"/>
      <c r="MI1" s="1020"/>
      <c r="MJ1" s="1020"/>
      <c r="MK1" s="1020"/>
      <c r="ML1" s="1020"/>
      <c r="MM1" s="1020"/>
      <c r="MN1" s="1020"/>
      <c r="MO1" s="1020"/>
      <c r="MP1" s="1020"/>
      <c r="MQ1" s="1020"/>
      <c r="MR1" s="1020"/>
      <c r="MS1" s="1020"/>
      <c r="MT1" s="1020"/>
      <c r="MU1" s="1020"/>
      <c r="MV1" s="1020"/>
      <c r="MW1" s="1020"/>
      <c r="MX1" s="1020"/>
      <c r="MY1" s="1020"/>
      <c r="MZ1" s="1020"/>
      <c r="NA1" s="1020"/>
      <c r="NB1" s="1020"/>
      <c r="NC1" s="1020"/>
      <c r="ND1" s="1020"/>
      <c r="NE1" s="1020"/>
      <c r="NF1" s="1020"/>
      <c r="NG1" s="1020"/>
      <c r="NH1" s="1020"/>
      <c r="NI1" s="1020"/>
      <c r="NJ1" s="1020"/>
      <c r="NK1" s="1020"/>
      <c r="NL1" s="1020"/>
      <c r="NM1" s="1020"/>
      <c r="NN1" s="1020"/>
      <c r="NO1" s="1020"/>
      <c r="NP1" s="1020"/>
      <c r="NQ1" s="1020"/>
      <c r="NR1" s="1020"/>
      <c r="NS1" s="1020"/>
      <c r="NT1" s="1020"/>
      <c r="NU1" s="1020"/>
      <c r="NV1" s="1020"/>
      <c r="NW1" s="1020"/>
      <c r="NX1" s="1020"/>
      <c r="NY1" s="1020"/>
      <c r="NZ1" s="1020"/>
      <c r="OA1" s="1020"/>
      <c r="OB1" s="1020"/>
      <c r="OC1" s="1020"/>
      <c r="OD1" s="1020"/>
      <c r="OE1" s="1020"/>
      <c r="OF1" s="1020"/>
      <c r="OG1" s="1020"/>
      <c r="OH1" s="1020"/>
      <c r="OI1" s="1020"/>
      <c r="OJ1" s="1020"/>
      <c r="OK1" s="1020"/>
      <c r="OL1" s="1020"/>
      <c r="OM1" s="1020"/>
      <c r="ON1" s="1020"/>
      <c r="OO1" s="1020"/>
      <c r="OP1" s="1020"/>
      <c r="OQ1" s="1020"/>
      <c r="OR1" s="1020"/>
      <c r="OS1" s="1020"/>
      <c r="OT1" s="1020"/>
      <c r="OU1" s="1020"/>
      <c r="OV1" s="1020"/>
      <c r="OW1" s="1020"/>
      <c r="OX1" s="1020"/>
      <c r="OY1" s="1020"/>
      <c r="OZ1" s="1020"/>
      <c r="PA1" s="1020"/>
      <c r="PB1" s="1020"/>
      <c r="PC1" s="1020"/>
      <c r="PD1" s="1020"/>
      <c r="PE1" s="1020"/>
      <c r="PF1" s="1020"/>
      <c r="PG1" s="1020"/>
      <c r="PH1" s="1020"/>
      <c r="PI1" s="1020"/>
      <c r="PJ1" s="1020"/>
      <c r="PK1" s="1020"/>
      <c r="PL1" s="1020"/>
      <c r="PM1" s="1020"/>
      <c r="PN1" s="1020"/>
      <c r="PO1" s="1020"/>
      <c r="PP1" s="1020"/>
      <c r="PQ1" s="1020"/>
      <c r="PR1" s="1020"/>
      <c r="PS1" s="1020"/>
      <c r="PT1" s="1020"/>
      <c r="PU1" s="1020"/>
      <c r="PV1" s="1020"/>
      <c r="PW1" s="1020"/>
      <c r="PX1" s="1020"/>
      <c r="PY1" s="1020"/>
      <c r="PZ1" s="1020"/>
      <c r="QA1" s="1020"/>
      <c r="QB1" s="1020"/>
      <c r="QC1" s="1020"/>
      <c r="QD1" s="1020"/>
      <c r="QE1" s="1020"/>
      <c r="QF1" s="1020"/>
      <c r="QG1" s="1020"/>
      <c r="QH1" s="1020"/>
      <c r="QI1" s="1020"/>
      <c r="QJ1" s="1020"/>
      <c r="QK1" s="1020"/>
      <c r="QL1" s="1020"/>
      <c r="QM1" s="1020"/>
      <c r="QN1" s="1020"/>
      <c r="QO1" s="1020"/>
      <c r="QP1" s="1020"/>
      <c r="QQ1" s="1020"/>
      <c r="QR1" s="1020"/>
      <c r="QS1" s="1020"/>
      <c r="QT1" s="1020"/>
      <c r="QU1" s="1020"/>
      <c r="QV1" s="1020"/>
      <c r="QW1" s="1020"/>
      <c r="QX1" s="1020"/>
      <c r="QY1" s="1020"/>
      <c r="QZ1" s="1020"/>
      <c r="RA1" s="1020"/>
      <c r="RB1" s="1020"/>
      <c r="RC1" s="1020"/>
      <c r="RD1" s="1020"/>
      <c r="RE1" s="1020"/>
      <c r="RF1" s="1020"/>
      <c r="RG1" s="1020"/>
      <c r="RH1" s="1020"/>
      <c r="RI1" s="1020"/>
      <c r="RJ1" s="1020"/>
      <c r="RK1" s="1020"/>
      <c r="RL1" s="1020"/>
      <c r="RM1" s="1020"/>
      <c r="RN1" s="1020"/>
      <c r="RO1" s="1020"/>
      <c r="RP1" s="1020"/>
      <c r="RQ1" s="1020"/>
      <c r="RR1" s="1020"/>
      <c r="RS1" s="1020"/>
      <c r="RT1" s="1020"/>
      <c r="RU1" s="1020"/>
      <c r="RV1" s="1020"/>
      <c r="RW1" s="1020"/>
      <c r="RX1" s="1020"/>
      <c r="RY1" s="1020"/>
      <c r="RZ1" s="1020"/>
      <c r="SA1" s="1020"/>
      <c r="SB1" s="1020"/>
      <c r="SC1" s="1020"/>
      <c r="SD1" s="1020"/>
      <c r="SE1" s="1020"/>
      <c r="SF1" s="1020"/>
      <c r="SG1" s="1020"/>
      <c r="SH1" s="1020"/>
      <c r="SI1" s="1020"/>
      <c r="SJ1" s="1020"/>
      <c r="SK1" s="1020"/>
      <c r="SL1" s="1020"/>
      <c r="SM1" s="1020"/>
      <c r="SN1" s="1020"/>
      <c r="SO1" s="1020"/>
      <c r="SP1" s="1020"/>
      <c r="SQ1" s="1020"/>
      <c r="SR1" s="1020"/>
      <c r="SS1" s="1020"/>
      <c r="ST1" s="1020"/>
      <c r="SU1" s="1020"/>
      <c r="SV1" s="1020"/>
      <c r="SW1" s="1020"/>
      <c r="SX1" s="1020"/>
      <c r="SY1" s="1020"/>
      <c r="SZ1" s="1020"/>
      <c r="TA1" s="1020"/>
      <c r="TB1" s="1020"/>
      <c r="TC1" s="1020"/>
      <c r="TD1" s="1020"/>
      <c r="TE1" s="1020"/>
      <c r="TF1" s="1020"/>
      <c r="TG1" s="1020"/>
      <c r="TH1" s="1020"/>
      <c r="TI1" s="1020"/>
      <c r="TJ1" s="1020"/>
      <c r="TK1" s="1020"/>
      <c r="TL1" s="1020"/>
      <c r="TM1" s="1020"/>
      <c r="TN1" s="1020"/>
      <c r="TO1" s="1020"/>
      <c r="TP1" s="1020"/>
      <c r="TQ1" s="1020"/>
      <c r="TR1" s="1020"/>
      <c r="TS1" s="1020"/>
      <c r="TT1" s="1020"/>
      <c r="TU1" s="1020"/>
      <c r="TV1" s="1020"/>
      <c r="TW1" s="1020"/>
      <c r="TX1" s="1020"/>
      <c r="TY1" s="1020"/>
      <c r="TZ1" s="1020"/>
      <c r="UA1" s="1020"/>
      <c r="UB1" s="1020"/>
      <c r="UC1" s="1020"/>
      <c r="UD1" s="1020"/>
      <c r="UE1" s="1020"/>
      <c r="UF1" s="1020"/>
      <c r="UG1" s="1020"/>
      <c r="UH1" s="1020"/>
      <c r="UI1" s="1020"/>
      <c r="UJ1" s="1020"/>
      <c r="UK1" s="1020"/>
      <c r="UL1" s="1020"/>
      <c r="UM1" s="1020"/>
      <c r="UN1" s="1020"/>
      <c r="UO1" s="1020"/>
      <c r="UP1" s="1020"/>
      <c r="UQ1" s="1020"/>
      <c r="UR1" s="1020"/>
      <c r="US1" s="1020"/>
      <c r="UT1" s="1020"/>
      <c r="UU1" s="1020"/>
      <c r="UV1" s="1020"/>
      <c r="UW1" s="1020"/>
      <c r="UX1" s="1020"/>
      <c r="UY1" s="1020"/>
      <c r="UZ1" s="1020"/>
      <c r="VA1" s="1020"/>
      <c r="VB1" s="1020"/>
      <c r="VC1" s="1020"/>
      <c r="VD1" s="1020"/>
      <c r="VE1" s="1020"/>
      <c r="VF1" s="1020"/>
      <c r="VG1" s="1020"/>
      <c r="VH1" s="1020"/>
      <c r="VI1" s="1020"/>
      <c r="VJ1" s="1020"/>
      <c r="VK1" s="1020"/>
      <c r="VL1" s="1020"/>
      <c r="VM1" s="1020"/>
      <c r="VN1" s="1020"/>
      <c r="VO1" s="1020"/>
      <c r="VP1" s="1020"/>
      <c r="VQ1" s="1020"/>
      <c r="VR1" s="1020"/>
      <c r="VS1" s="1020"/>
      <c r="VT1" s="1020"/>
      <c r="VU1" s="1020"/>
      <c r="VV1" s="1020"/>
      <c r="VW1" s="1020"/>
      <c r="VX1" s="1020"/>
      <c r="VY1" s="1020"/>
      <c r="VZ1" s="1020"/>
      <c r="WA1" s="1020"/>
      <c r="WB1" s="1020"/>
      <c r="WC1" s="1020"/>
      <c r="WD1" s="1020"/>
      <c r="WE1" s="1020"/>
      <c r="WF1" s="1020"/>
      <c r="WG1" s="1020"/>
      <c r="WH1" s="1020"/>
      <c r="WI1" s="1020"/>
      <c r="WJ1" s="1020"/>
      <c r="WK1" s="1020"/>
      <c r="WL1" s="1020"/>
      <c r="WM1" s="1020"/>
      <c r="WN1" s="1020"/>
      <c r="WO1" s="1020"/>
      <c r="WP1" s="1020"/>
      <c r="WQ1" s="1020"/>
      <c r="WR1" s="1020"/>
      <c r="WS1" s="1020"/>
      <c r="WT1" s="1020"/>
      <c r="WU1" s="1020"/>
      <c r="WV1" s="1020"/>
      <c r="WW1" s="1020"/>
      <c r="WX1" s="1020"/>
      <c r="WY1" s="1020"/>
      <c r="WZ1" s="1020"/>
      <c r="XA1" s="1020"/>
      <c r="XB1" s="1020"/>
      <c r="XC1" s="1020"/>
      <c r="XD1" s="1020"/>
      <c r="XE1" s="1020"/>
      <c r="XF1" s="1020"/>
      <c r="XG1" s="1020"/>
      <c r="XH1" s="1020"/>
      <c r="XI1" s="1020"/>
      <c r="XJ1" s="1020"/>
      <c r="XK1" s="1020"/>
      <c r="XL1" s="1020"/>
      <c r="XM1" s="1020"/>
      <c r="XN1" s="1020"/>
      <c r="XO1" s="1020"/>
      <c r="XP1" s="1020"/>
      <c r="XQ1" s="1020"/>
      <c r="XR1" s="1020"/>
      <c r="XS1" s="1020"/>
      <c r="XT1" s="1020"/>
      <c r="XU1" s="1020"/>
      <c r="XV1" s="1020"/>
      <c r="XW1" s="1020"/>
      <c r="XX1" s="1020"/>
      <c r="XY1" s="1020"/>
      <c r="XZ1" s="1020"/>
      <c r="YA1" s="1020"/>
      <c r="YB1" s="1020"/>
      <c r="YC1" s="1020"/>
      <c r="YD1" s="1020"/>
      <c r="YE1" s="1020"/>
      <c r="YF1" s="1020"/>
      <c r="YG1" s="1020"/>
      <c r="YH1" s="1020"/>
      <c r="YI1" s="1020"/>
      <c r="YJ1" s="1020"/>
      <c r="YK1" s="1020"/>
      <c r="YL1" s="1020"/>
      <c r="YM1" s="1020"/>
      <c r="YN1" s="1020"/>
      <c r="YO1" s="1020"/>
      <c r="YP1" s="1020"/>
      <c r="YQ1" s="1020"/>
      <c r="YR1" s="1020"/>
      <c r="YS1" s="1020"/>
      <c r="YT1" s="1020"/>
      <c r="YU1" s="1020"/>
      <c r="YV1" s="1020"/>
      <c r="YW1" s="1020"/>
      <c r="YX1" s="1020"/>
      <c r="YY1" s="1020"/>
      <c r="YZ1" s="1020"/>
      <c r="ZA1" s="1020"/>
      <c r="ZB1" s="1020"/>
      <c r="ZC1" s="1020"/>
      <c r="ZD1" s="1020"/>
      <c r="ZE1" s="1020"/>
      <c r="ZF1" s="1020"/>
      <c r="ZG1" s="1020"/>
      <c r="ZH1" s="1020"/>
      <c r="ZI1" s="1020"/>
      <c r="ZJ1" s="1020"/>
      <c r="ZK1" s="1020"/>
      <c r="ZL1" s="1020"/>
      <c r="ZM1" s="1020"/>
      <c r="ZN1" s="1020"/>
      <c r="ZO1" s="1020"/>
      <c r="ZP1" s="1020"/>
      <c r="ZQ1" s="1020"/>
      <c r="ZR1" s="1020"/>
      <c r="ZS1" s="1020"/>
      <c r="ZT1" s="1020"/>
      <c r="ZU1" s="1020"/>
      <c r="ZV1" s="1020"/>
      <c r="ZW1" s="1020"/>
      <c r="ZX1" s="1020"/>
      <c r="ZY1" s="1020"/>
      <c r="ZZ1" s="1020"/>
      <c r="AAA1" s="1020"/>
      <c r="AAB1" s="1020"/>
      <c r="AAC1" s="1020"/>
      <c r="AAD1" s="1020"/>
      <c r="AAE1" s="1020"/>
      <c r="AAF1" s="1020"/>
      <c r="AAG1" s="1020"/>
      <c r="AAH1" s="1020"/>
      <c r="AAI1" s="1020"/>
      <c r="AAJ1" s="1020"/>
      <c r="AAK1" s="1020"/>
      <c r="AAL1" s="1020"/>
      <c r="AAM1" s="1020"/>
      <c r="AAN1" s="1020"/>
      <c r="AAO1" s="1020"/>
      <c r="AAP1" s="1020"/>
      <c r="AAQ1" s="1020"/>
      <c r="AAR1" s="1020"/>
      <c r="AAS1" s="1020"/>
      <c r="AAT1" s="1020"/>
      <c r="AAU1" s="1020"/>
      <c r="AAV1" s="1020"/>
      <c r="AAW1" s="1020"/>
      <c r="AAX1" s="1020"/>
      <c r="AAY1" s="1020"/>
      <c r="AAZ1" s="1020"/>
      <c r="ABA1" s="1020"/>
      <c r="ABB1" s="1020"/>
      <c r="ABC1" s="1020"/>
      <c r="ABD1" s="1020"/>
      <c r="ABE1" s="1020"/>
      <c r="ABF1" s="1020"/>
      <c r="ABG1" s="1020"/>
      <c r="ABH1" s="1020"/>
      <c r="ABI1" s="1020"/>
      <c r="ABJ1" s="1020"/>
      <c r="ABK1" s="1020"/>
      <c r="ABL1" s="1020"/>
      <c r="ABM1" s="1020"/>
      <c r="ABN1" s="1020"/>
      <c r="ABO1" s="1020"/>
      <c r="ABP1" s="1020"/>
      <c r="ABQ1" s="1020"/>
      <c r="ABR1" s="1020"/>
      <c r="ABS1" s="1020"/>
      <c r="ABT1" s="1020"/>
      <c r="ABU1" s="1020"/>
      <c r="ABV1" s="1020"/>
      <c r="ABW1" s="1020"/>
      <c r="ABX1" s="1020"/>
      <c r="ABY1" s="1020"/>
      <c r="ABZ1" s="1020"/>
      <c r="ACA1" s="1020"/>
      <c r="ACB1" s="1020"/>
      <c r="ACC1" s="1020"/>
      <c r="ACD1" s="1020"/>
      <c r="ACE1" s="1020"/>
      <c r="ACF1" s="1020"/>
      <c r="ACG1" s="1020"/>
      <c r="ACH1" s="1020"/>
      <c r="ACI1" s="1020"/>
      <c r="ACJ1" s="1020"/>
      <c r="ACK1" s="1020"/>
      <c r="ACL1" s="1020"/>
      <c r="ACM1" s="1020"/>
      <c r="ACN1" s="1020"/>
      <c r="ACO1" s="1020"/>
      <c r="ACP1" s="1020"/>
      <c r="ACQ1" s="1020"/>
      <c r="ACR1" s="1020"/>
      <c r="ACS1" s="1020"/>
      <c r="ACT1" s="1020"/>
      <c r="ACU1" s="1020"/>
      <c r="ACV1" s="1020"/>
      <c r="ACW1" s="1020"/>
      <c r="ACX1" s="1020"/>
      <c r="ACY1" s="1020"/>
      <c r="ACZ1" s="1020"/>
      <c r="ADA1" s="1020"/>
      <c r="ADB1" s="1020"/>
      <c r="ADC1" s="1020"/>
      <c r="ADD1" s="1020"/>
      <c r="ADE1" s="1020"/>
      <c r="ADF1" s="1020"/>
      <c r="ADG1" s="1020"/>
      <c r="ADH1" s="1020"/>
      <c r="ADI1" s="1020"/>
      <c r="ADJ1" s="1020"/>
      <c r="ADK1" s="1020"/>
      <c r="ADL1" s="1020"/>
      <c r="ADM1" s="1020"/>
      <c r="ADN1" s="1020"/>
      <c r="ADO1" s="1020"/>
      <c r="ADP1" s="1020"/>
      <c r="ADQ1" s="1020"/>
      <c r="ADR1" s="1020"/>
      <c r="ADS1" s="1020"/>
      <c r="ADT1" s="1020"/>
      <c r="ADU1" s="1020"/>
      <c r="ADV1" s="1020"/>
      <c r="ADW1" s="1020"/>
      <c r="ADX1" s="1020"/>
      <c r="ADY1" s="1020"/>
      <c r="ADZ1" s="1020"/>
      <c r="AEA1" s="1020"/>
      <c r="AEB1" s="1020"/>
      <c r="AEC1" s="1020"/>
      <c r="AED1" s="1020"/>
      <c r="AEE1" s="1020"/>
      <c r="AEF1" s="1020"/>
      <c r="AEG1" s="1020"/>
      <c r="AEH1" s="1020"/>
      <c r="AEI1" s="1020"/>
      <c r="AEJ1" s="1020"/>
      <c r="AEK1" s="1020"/>
      <c r="AEL1" s="1020"/>
      <c r="AEM1" s="1020"/>
      <c r="AEN1" s="1020"/>
      <c r="AEO1" s="1020"/>
      <c r="AEP1" s="1020"/>
      <c r="AEQ1" s="1020"/>
      <c r="AER1" s="1020"/>
      <c r="AES1" s="1020"/>
      <c r="AET1" s="1020"/>
      <c r="AEU1" s="1020"/>
      <c r="AEV1" s="1020"/>
      <c r="AEW1" s="1020"/>
      <c r="AEX1" s="1020"/>
      <c r="AEY1" s="1020"/>
      <c r="AEZ1" s="1020"/>
      <c r="AFA1" s="1020"/>
      <c r="AFB1" s="1020"/>
      <c r="AFC1" s="1020"/>
      <c r="AFD1" s="1020"/>
      <c r="AFE1" s="1020"/>
      <c r="AFF1" s="1020"/>
      <c r="AFG1" s="1020"/>
      <c r="AFH1" s="1020"/>
      <c r="AFI1" s="1020"/>
      <c r="AFJ1" s="1020"/>
      <c r="AFK1" s="1020"/>
      <c r="AFL1" s="1020"/>
      <c r="AFM1" s="1020"/>
      <c r="AFN1" s="1020"/>
      <c r="AFO1" s="1020"/>
      <c r="AFP1" s="1020"/>
      <c r="AFQ1" s="1020"/>
      <c r="AFR1" s="1020"/>
      <c r="AFS1" s="1020"/>
      <c r="AFT1" s="1020"/>
      <c r="AFU1" s="1020"/>
      <c r="AFV1" s="1020"/>
      <c r="AFW1" s="1020"/>
      <c r="AFX1" s="1020"/>
      <c r="AFY1" s="1020"/>
      <c r="AFZ1" s="1020"/>
      <c r="AGA1" s="1020"/>
      <c r="AGB1" s="1020"/>
      <c r="AGC1" s="1020"/>
      <c r="AGD1" s="1020"/>
      <c r="AGE1" s="1020"/>
      <c r="AGF1" s="1020"/>
      <c r="AGG1" s="1020"/>
      <c r="AGH1" s="1020"/>
      <c r="AGI1" s="1020"/>
      <c r="AGJ1" s="1020"/>
      <c r="AGK1" s="1020"/>
      <c r="AGL1" s="1020"/>
      <c r="AGM1" s="1020"/>
      <c r="AGN1" s="1020"/>
      <c r="AGO1" s="1020"/>
      <c r="AGP1" s="1020"/>
      <c r="AGQ1" s="1020"/>
      <c r="AGR1" s="1020"/>
      <c r="AGS1" s="1020"/>
      <c r="AGT1" s="1020"/>
      <c r="AGU1" s="1020"/>
      <c r="AGV1" s="1020"/>
      <c r="AGW1" s="1020"/>
      <c r="AGX1" s="1020"/>
      <c r="AGY1" s="1020"/>
      <c r="AGZ1" s="1020"/>
      <c r="AHA1" s="1020"/>
      <c r="AHB1" s="1020"/>
      <c r="AHC1" s="1020"/>
      <c r="AHD1" s="1020"/>
      <c r="AHE1" s="1020"/>
      <c r="AHF1" s="1020"/>
      <c r="AHG1" s="1020"/>
      <c r="AHH1" s="1020"/>
      <c r="AHI1" s="1020"/>
      <c r="AHJ1" s="1020"/>
      <c r="AHK1" s="1020"/>
      <c r="AHL1" s="1020"/>
      <c r="AHM1" s="1020"/>
      <c r="AHN1" s="1020"/>
      <c r="AHO1" s="1020"/>
      <c r="AHP1" s="1020"/>
      <c r="AHQ1" s="1020"/>
      <c r="AHR1" s="1020"/>
      <c r="AHS1" s="1020"/>
      <c r="AHT1" s="1020"/>
      <c r="AHU1" s="1020"/>
      <c r="AHV1" s="1020"/>
      <c r="AHW1" s="1020"/>
      <c r="AHX1" s="1020"/>
      <c r="AHY1" s="1020"/>
      <c r="AHZ1" s="1020"/>
      <c r="AIA1" s="1020"/>
      <c r="AIB1" s="1020"/>
      <c r="AIC1" s="1020"/>
      <c r="AID1" s="1020"/>
      <c r="AIE1" s="1020"/>
      <c r="AIF1" s="1020"/>
      <c r="AIG1" s="1020"/>
      <c r="AIH1" s="1020"/>
      <c r="AII1" s="1020"/>
      <c r="AIJ1" s="1020"/>
      <c r="AIK1" s="1020"/>
      <c r="AIL1" s="1020"/>
      <c r="AIM1" s="1020"/>
      <c r="AIN1" s="1020"/>
      <c r="AIO1" s="1020"/>
      <c r="AIP1" s="1020"/>
      <c r="AIQ1" s="1020"/>
      <c r="AIR1" s="1020"/>
      <c r="AIS1" s="1020"/>
      <c r="AIT1" s="1020"/>
      <c r="AIU1" s="1020"/>
      <c r="AIV1" s="1020"/>
      <c r="AIW1" s="1020"/>
      <c r="AIX1" s="1020"/>
      <c r="AIY1" s="1020"/>
      <c r="AIZ1" s="1020"/>
      <c r="AJA1" s="1020"/>
      <c r="AJB1" s="1020"/>
      <c r="AJC1" s="1020"/>
      <c r="AJD1" s="1020"/>
      <c r="AJE1" s="1020"/>
      <c r="AJF1" s="1020"/>
      <c r="AJG1" s="1020"/>
      <c r="AJH1" s="1020"/>
      <c r="AJI1" s="1020"/>
      <c r="AJJ1" s="1020"/>
      <c r="AJK1" s="1020"/>
      <c r="AJL1" s="1020"/>
      <c r="AJM1" s="1020"/>
      <c r="AJN1" s="1020"/>
      <c r="AJO1" s="1020"/>
      <c r="AJP1" s="1020"/>
      <c r="AJQ1" s="1020"/>
      <c r="AJR1" s="1020"/>
      <c r="AJS1" s="1020"/>
      <c r="AJT1" s="1020"/>
      <c r="AJU1" s="1020"/>
      <c r="AJV1" s="1020"/>
      <c r="AJW1" s="1020"/>
    </row>
    <row r="3" spans="1:959">
      <c r="A3" s="2213" t="s">
        <v>1777</v>
      </c>
      <c r="B3" s="2213"/>
      <c r="C3" s="2213"/>
      <c r="D3" s="2213"/>
      <c r="E3" s="2213"/>
      <c r="F3" s="2213"/>
      <c r="G3" s="2213"/>
      <c r="H3" s="2213"/>
      <c r="I3" s="2213"/>
      <c r="J3" s="2213"/>
      <c r="K3" s="2213"/>
      <c r="L3" s="2213"/>
      <c r="M3" s="2213"/>
    </row>
    <row r="4" spans="1:959">
      <c r="A4" s="2214" t="s">
        <v>821</v>
      </c>
      <c r="B4" s="2214"/>
      <c r="C4" s="2214"/>
      <c r="D4" s="2214"/>
      <c r="E4" s="2214"/>
      <c r="F4" s="2214"/>
      <c r="G4" s="2214"/>
      <c r="H4" s="2214"/>
      <c r="I4" s="2214"/>
      <c r="J4" s="2214"/>
      <c r="K4" s="2214"/>
      <c r="L4" s="2214"/>
      <c r="M4" s="2214"/>
    </row>
    <row r="5" spans="1:959" ht="11.15" thickBot="1">
      <c r="A5" s="2215" t="s">
        <v>1791</v>
      </c>
      <c r="B5" s="2215"/>
      <c r="C5" s="2215"/>
      <c r="D5" s="2215"/>
      <c r="E5" s="2215"/>
      <c r="F5" s="2215"/>
      <c r="G5" s="2215"/>
      <c r="H5" s="2215"/>
      <c r="I5" s="2215"/>
      <c r="J5" s="2215"/>
      <c r="K5" s="2215"/>
      <c r="L5" s="2215"/>
      <c r="M5" s="2215"/>
    </row>
    <row r="6" spans="1:959" ht="11.15" thickBot="1">
      <c r="A6" s="481"/>
      <c r="B6" s="2216" t="s">
        <v>801</v>
      </c>
      <c r="C6" s="2216"/>
      <c r="D6" s="2216"/>
      <c r="E6" s="2216"/>
      <c r="F6" s="2216"/>
      <c r="G6" s="2216"/>
      <c r="H6" s="2216" t="s">
        <v>802</v>
      </c>
      <c r="I6" s="2216"/>
      <c r="J6" s="2216"/>
      <c r="K6" s="2216"/>
      <c r="L6" s="2216"/>
      <c r="M6" s="2216"/>
    </row>
    <row r="7" spans="1:959" ht="11.15" thickBot="1">
      <c r="A7" s="482"/>
      <c r="B7" s="2216" t="s">
        <v>803</v>
      </c>
      <c r="C7" s="2216"/>
      <c r="D7" s="2216"/>
      <c r="E7" s="2216" t="s">
        <v>804</v>
      </c>
      <c r="F7" s="2216"/>
      <c r="G7" s="2216"/>
      <c r="H7" s="2216" t="s">
        <v>803</v>
      </c>
      <c r="I7" s="2216"/>
      <c r="J7" s="2216"/>
      <c r="K7" s="2216" t="s">
        <v>804</v>
      </c>
      <c r="L7" s="2216"/>
      <c r="M7" s="2216"/>
    </row>
    <row r="8" spans="1:959" ht="32.1" thickBot="1">
      <c r="A8" s="483" t="s">
        <v>1772</v>
      </c>
      <c r="B8" s="484" t="s">
        <v>805</v>
      </c>
      <c r="C8" s="485" t="s">
        <v>806</v>
      </c>
      <c r="D8" s="486" t="s">
        <v>807</v>
      </c>
      <c r="E8" s="484" t="s">
        <v>805</v>
      </c>
      <c r="F8" s="485" t="s">
        <v>806</v>
      </c>
      <c r="G8" s="486" t="s">
        <v>807</v>
      </c>
      <c r="H8" s="484" t="s">
        <v>808</v>
      </c>
      <c r="I8" s="485" t="s">
        <v>809</v>
      </c>
      <c r="J8" s="486" t="s">
        <v>810</v>
      </c>
      <c r="K8" s="484" t="s">
        <v>808</v>
      </c>
      <c r="L8" s="485" t="s">
        <v>809</v>
      </c>
      <c r="M8" s="486" t="s">
        <v>810</v>
      </c>
    </row>
    <row r="9" spans="1:959">
      <c r="A9" s="487" t="s">
        <v>725</v>
      </c>
      <c r="B9" s="488">
        <v>1.2999999999999999E-2</v>
      </c>
      <c r="C9" s="488">
        <v>0.91599999999999993</v>
      </c>
      <c r="D9" s="488">
        <v>7.0999999999999994E-2</v>
      </c>
      <c r="E9" s="488">
        <v>7.8E-2</v>
      </c>
      <c r="F9" s="488">
        <v>0.71299999999999997</v>
      </c>
      <c r="G9" s="488">
        <v>0.20899999999999999</v>
      </c>
      <c r="H9" s="488">
        <v>0.08</v>
      </c>
      <c r="I9" s="488">
        <v>0.64</v>
      </c>
      <c r="J9" s="488">
        <v>0.28000000000000003</v>
      </c>
      <c r="K9" s="488">
        <v>0.26</v>
      </c>
      <c r="L9" s="488">
        <v>0.16400000000000001</v>
      </c>
      <c r="M9" s="488">
        <v>0.57600000000000007</v>
      </c>
    </row>
    <row r="10" spans="1:959">
      <c r="A10" s="489" t="s">
        <v>650</v>
      </c>
      <c r="B10" s="490">
        <v>8.0000000000000002E-3</v>
      </c>
      <c r="C10" s="490">
        <v>0.94099999999999995</v>
      </c>
      <c r="D10" s="490">
        <v>5.1999999999999998E-2</v>
      </c>
      <c r="E10" s="490">
        <v>0.112</v>
      </c>
      <c r="F10" s="490">
        <v>0.71299999999999997</v>
      </c>
      <c r="G10" s="490">
        <v>0.17499999999999999</v>
      </c>
      <c r="H10" s="490">
        <v>4.7E-2</v>
      </c>
      <c r="I10" s="490">
        <v>0.75099999999999989</v>
      </c>
      <c r="J10" s="490">
        <v>0.20200000000000001</v>
      </c>
      <c r="K10" s="490">
        <v>0.36899999999999999</v>
      </c>
      <c r="L10" s="490">
        <v>0.16400000000000001</v>
      </c>
      <c r="M10" s="490">
        <v>0.46700000000000003</v>
      </c>
    </row>
    <row r="11" spans="1:959">
      <c r="A11" s="487" t="s">
        <v>706</v>
      </c>
      <c r="B11" s="488">
        <v>8.0000000000000002E-3</v>
      </c>
      <c r="C11" s="488">
        <v>0.91099999999999992</v>
      </c>
      <c r="D11" s="488">
        <v>8.1000000000000003E-2</v>
      </c>
      <c r="E11" s="488">
        <v>3.3000000000000002E-2</v>
      </c>
      <c r="F11" s="488">
        <v>0.67299999999999993</v>
      </c>
      <c r="G11" s="488">
        <v>0.29499999999999998</v>
      </c>
      <c r="H11" s="488">
        <v>6.2E-2</v>
      </c>
      <c r="I11" s="488">
        <v>0.59699999999999998</v>
      </c>
      <c r="J11" s="488">
        <v>0.34</v>
      </c>
      <c r="K11" s="488">
        <v>0.29199999999999998</v>
      </c>
      <c r="L11" s="488">
        <v>0.122</v>
      </c>
      <c r="M11" s="488">
        <v>0.58599999999999997</v>
      </c>
    </row>
    <row r="12" spans="1:959">
      <c r="A12" s="489" t="s">
        <v>645</v>
      </c>
      <c r="B12" s="490">
        <v>5.0000000000000001E-3</v>
      </c>
      <c r="C12" s="490">
        <v>0.96</v>
      </c>
      <c r="D12" s="490">
        <v>3.5000000000000003E-2</v>
      </c>
      <c r="E12" s="490">
        <v>1.4999999999999999E-2</v>
      </c>
      <c r="F12" s="490">
        <v>0.82299999999999995</v>
      </c>
      <c r="G12" s="490">
        <v>0.16200000000000001</v>
      </c>
      <c r="H12" s="490">
        <v>6.7000000000000004E-2</v>
      </c>
      <c r="I12" s="490">
        <v>0.75800000000000001</v>
      </c>
      <c r="J12" s="490">
        <v>0.17499999999999999</v>
      </c>
      <c r="K12" s="490">
        <v>0.25</v>
      </c>
      <c r="L12" s="490">
        <v>0.152</v>
      </c>
      <c r="M12" s="490">
        <v>0.59799999999999998</v>
      </c>
    </row>
    <row r="13" spans="1:959">
      <c r="A13" s="487" t="s">
        <v>684</v>
      </c>
      <c r="B13" s="488">
        <v>9.0000000000000011E-3</v>
      </c>
      <c r="C13" s="488">
        <v>0.92900000000000005</v>
      </c>
      <c r="D13" s="488">
        <v>6.2E-2</v>
      </c>
      <c r="E13" s="488">
        <v>4.4999999999999998E-2</v>
      </c>
      <c r="F13" s="488">
        <v>0.74</v>
      </c>
      <c r="G13" s="488">
        <v>0.215</v>
      </c>
      <c r="H13" s="488">
        <v>5.5E-2</v>
      </c>
      <c r="I13" s="488">
        <v>0.70299999999999996</v>
      </c>
      <c r="J13" s="488">
        <v>0.24199999999999999</v>
      </c>
      <c r="K13" s="488">
        <v>0.439</v>
      </c>
      <c r="L13" s="488">
        <v>0.155</v>
      </c>
      <c r="M13" s="488">
        <v>0.40600000000000003</v>
      </c>
    </row>
    <row r="14" spans="1:959">
      <c r="A14" s="489" t="s">
        <v>709</v>
      </c>
      <c r="B14" s="490">
        <v>6.9999999999999993E-3</v>
      </c>
      <c r="C14" s="490">
        <v>0.92299999999999993</v>
      </c>
      <c r="D14" s="490">
        <v>7.0000000000000007E-2</v>
      </c>
      <c r="E14" s="490">
        <v>0.03</v>
      </c>
      <c r="F14" s="490">
        <v>0.68500000000000005</v>
      </c>
      <c r="G14" s="490">
        <v>0.28399999999999997</v>
      </c>
      <c r="H14" s="490">
        <v>0.06</v>
      </c>
      <c r="I14" s="490">
        <v>0.60299999999999998</v>
      </c>
      <c r="J14" s="490">
        <v>0.33700000000000002</v>
      </c>
      <c r="K14" s="490">
        <v>0.27900000000000003</v>
      </c>
      <c r="L14" s="490">
        <v>0.121</v>
      </c>
      <c r="M14" s="490">
        <v>0.6</v>
      </c>
    </row>
    <row r="15" spans="1:959">
      <c r="A15" s="487" t="s">
        <v>652</v>
      </c>
      <c r="B15" s="488">
        <v>6.0000000000000001E-3</v>
      </c>
      <c r="C15" s="488">
        <v>0.94200000000000006</v>
      </c>
      <c r="D15" s="488">
        <v>5.1999999999999998E-2</v>
      </c>
      <c r="E15" s="488">
        <v>0.128</v>
      </c>
      <c r="F15" s="488">
        <v>0.66500000000000004</v>
      </c>
      <c r="G15" s="488">
        <v>0.20799999999999999</v>
      </c>
      <c r="H15" s="488">
        <v>3.9E-2</v>
      </c>
      <c r="I15" s="488">
        <v>0.754</v>
      </c>
      <c r="J15" s="488">
        <v>0.20699999999999999</v>
      </c>
      <c r="K15" s="488">
        <v>0.33600000000000002</v>
      </c>
      <c r="L15" s="488">
        <v>0.191</v>
      </c>
      <c r="M15" s="488">
        <v>0.47299999999999998</v>
      </c>
    </row>
    <row r="16" spans="1:959">
      <c r="A16" s="489" t="s">
        <v>717</v>
      </c>
      <c r="B16" s="490">
        <v>1.4E-2</v>
      </c>
      <c r="C16" s="490">
        <v>0.90300000000000002</v>
      </c>
      <c r="D16" s="490">
        <v>8.3000000000000004E-2</v>
      </c>
      <c r="E16" s="490">
        <v>0.05</v>
      </c>
      <c r="F16" s="490">
        <v>0.64300000000000002</v>
      </c>
      <c r="G16" s="490">
        <v>0.307</v>
      </c>
      <c r="H16" s="490">
        <v>7.0999999999999994E-2</v>
      </c>
      <c r="I16" s="490">
        <v>0.66</v>
      </c>
      <c r="J16" s="490">
        <v>0.26900000000000002</v>
      </c>
      <c r="K16" s="490">
        <v>0.28699999999999998</v>
      </c>
      <c r="L16" s="490">
        <v>0.23200000000000001</v>
      </c>
      <c r="M16" s="490">
        <v>0.48099999999999998</v>
      </c>
    </row>
    <row r="17" spans="1:13">
      <c r="A17" s="487" t="s">
        <v>734</v>
      </c>
      <c r="B17" s="488">
        <v>1.7000000000000001E-2</v>
      </c>
      <c r="C17" s="488">
        <v>0.86799999999999999</v>
      </c>
      <c r="D17" s="488">
        <v>0.115</v>
      </c>
      <c r="E17" s="488">
        <v>5.8999999999999997E-2</v>
      </c>
      <c r="F17" s="488">
        <v>0.60899999999999999</v>
      </c>
      <c r="G17" s="488">
        <v>0.33200000000000002</v>
      </c>
      <c r="H17" s="488">
        <v>6.5000000000000002E-2</v>
      </c>
      <c r="I17" s="488">
        <v>0.61099999999999999</v>
      </c>
      <c r="J17" s="488">
        <v>0.32400000000000001</v>
      </c>
      <c r="K17" s="488">
        <v>0.29499999999999998</v>
      </c>
      <c r="L17" s="488">
        <v>0.155</v>
      </c>
      <c r="M17" s="488">
        <v>0.55000000000000004</v>
      </c>
    </row>
    <row r="18" spans="1:13">
      <c r="A18" s="489" t="s">
        <v>737</v>
      </c>
      <c r="B18" s="490">
        <v>2.1999999999999999E-2</v>
      </c>
      <c r="C18" s="490">
        <v>0.84</v>
      </c>
      <c r="D18" s="490">
        <v>0.13800000000000001</v>
      </c>
      <c r="E18" s="490">
        <v>7.2000000000000008E-2</v>
      </c>
      <c r="F18" s="490">
        <v>0.53799999999999992</v>
      </c>
      <c r="G18" s="490">
        <v>0.38900000000000001</v>
      </c>
      <c r="H18" s="490">
        <v>7.400000000000001E-2</v>
      </c>
      <c r="I18" s="490">
        <v>0.57999999999999996</v>
      </c>
      <c r="J18" s="490">
        <v>0.34599999999999997</v>
      </c>
      <c r="K18" s="490">
        <v>0.24</v>
      </c>
      <c r="L18" s="490">
        <v>0.14299999999999999</v>
      </c>
      <c r="M18" s="490">
        <v>0.61699999999999999</v>
      </c>
    </row>
    <row r="19" spans="1:13">
      <c r="A19" s="487" t="s">
        <v>667</v>
      </c>
      <c r="B19" s="488">
        <v>6.0000000000000001E-3</v>
      </c>
      <c r="C19" s="488">
        <v>0.95099999999999996</v>
      </c>
      <c r="D19" s="488">
        <v>4.2999999999999997E-2</v>
      </c>
      <c r="E19" s="488">
        <v>2.1000000000000001E-2</v>
      </c>
      <c r="F19" s="488">
        <v>0.77200000000000002</v>
      </c>
      <c r="G19" s="488">
        <v>0.20699999999999999</v>
      </c>
      <c r="H19" s="488">
        <v>4.5999999999999999E-2</v>
      </c>
      <c r="I19" s="488">
        <v>0.72699999999999998</v>
      </c>
      <c r="J19" s="488">
        <v>0.22700000000000001</v>
      </c>
      <c r="K19" s="488">
        <v>0.30599999999999999</v>
      </c>
      <c r="L19" s="488">
        <v>0.22600000000000001</v>
      </c>
      <c r="M19" s="488">
        <v>0.46800000000000003</v>
      </c>
    </row>
    <row r="20" spans="1:13">
      <c r="A20" s="489" t="s">
        <v>719</v>
      </c>
      <c r="B20" s="490">
        <v>0.01</v>
      </c>
      <c r="C20" s="490">
        <v>0.91500000000000004</v>
      </c>
      <c r="D20" s="490">
        <v>7.4999999999999997E-2</v>
      </c>
      <c r="E20" s="490">
        <v>6.7000000000000004E-2</v>
      </c>
      <c r="F20" s="490">
        <v>0.70700000000000007</v>
      </c>
      <c r="G20" s="490">
        <v>0.22600000000000001</v>
      </c>
      <c r="H20" s="490">
        <v>5.4000000000000013E-2</v>
      </c>
      <c r="I20" s="490">
        <v>0.71200000000000008</v>
      </c>
      <c r="J20" s="490">
        <v>0.23400000000000001</v>
      </c>
      <c r="K20" s="490">
        <v>0.3</v>
      </c>
      <c r="L20" s="490">
        <v>0.253</v>
      </c>
      <c r="M20" s="490">
        <v>0.44800000000000001</v>
      </c>
    </row>
    <row r="21" spans="1:13">
      <c r="A21" s="487" t="s">
        <v>646</v>
      </c>
      <c r="B21" s="488">
        <v>5.0000000000000001E-3</v>
      </c>
      <c r="C21" s="488">
        <v>0.94499999999999995</v>
      </c>
      <c r="D21" s="488">
        <v>0.05</v>
      </c>
      <c r="E21" s="488">
        <v>3.7000000000000012E-2</v>
      </c>
      <c r="F21" s="488">
        <v>0.755</v>
      </c>
      <c r="G21" s="488">
        <v>0.20699999999999999</v>
      </c>
      <c r="H21" s="488">
        <v>4.0999999999999988E-2</v>
      </c>
      <c r="I21" s="488">
        <v>0.75599999999999989</v>
      </c>
      <c r="J21" s="488">
        <v>0.20399999999999999</v>
      </c>
      <c r="K21" s="488">
        <v>0.247</v>
      </c>
      <c r="L21" s="488">
        <v>0.19800000000000001</v>
      </c>
      <c r="M21" s="488">
        <v>0.55500000000000005</v>
      </c>
    </row>
    <row r="22" spans="1:13">
      <c r="A22" s="489" t="s">
        <v>655</v>
      </c>
      <c r="B22" s="490">
        <v>6.9999999999999993E-3</v>
      </c>
      <c r="C22" s="490">
        <v>0.95700000000000007</v>
      </c>
      <c r="D22" s="490">
        <v>3.5000000000000003E-2</v>
      </c>
      <c r="E22" s="490">
        <v>2.4E-2</v>
      </c>
      <c r="F22" s="490">
        <v>0.79</v>
      </c>
      <c r="G22" s="490">
        <v>0.186</v>
      </c>
      <c r="H22" s="490">
        <v>0.04</v>
      </c>
      <c r="I22" s="490">
        <v>0.77900000000000003</v>
      </c>
      <c r="J22" s="490">
        <v>0.18099999999999999</v>
      </c>
      <c r="K22" s="490">
        <v>0.29599999999999999</v>
      </c>
      <c r="L22" s="490">
        <v>0.26900000000000002</v>
      </c>
      <c r="M22" s="490">
        <v>0.436</v>
      </c>
    </row>
    <row r="23" spans="1:13">
      <c r="A23" s="487" t="s">
        <v>679</v>
      </c>
      <c r="B23" s="488">
        <v>8.0000000000000002E-3</v>
      </c>
      <c r="C23" s="488">
        <v>0.94099999999999995</v>
      </c>
      <c r="D23" s="488">
        <v>5.0999999999999997E-2</v>
      </c>
      <c r="E23" s="488">
        <v>3.4000000000000002E-2</v>
      </c>
      <c r="F23" s="488">
        <v>0.70700000000000007</v>
      </c>
      <c r="G23" s="488">
        <v>0.25900000000000001</v>
      </c>
      <c r="H23" s="488">
        <v>5.0999999999999997E-2</v>
      </c>
      <c r="I23" s="488">
        <v>0.67799999999999994</v>
      </c>
      <c r="J23" s="488">
        <v>0.27100000000000002</v>
      </c>
      <c r="K23" s="488">
        <v>0.23300000000000001</v>
      </c>
      <c r="L23" s="488">
        <v>0.16900000000000001</v>
      </c>
      <c r="M23" s="488">
        <v>0.59799999999999998</v>
      </c>
    </row>
    <row r="24" spans="1:13">
      <c r="A24" s="489" t="s">
        <v>647</v>
      </c>
      <c r="B24" s="490">
        <v>5.0000000000000001E-3</v>
      </c>
      <c r="C24" s="490">
        <v>0.96099999999999997</v>
      </c>
      <c r="D24" s="490">
        <v>3.4000000000000002E-2</v>
      </c>
      <c r="E24" s="490">
        <v>1.2E-2</v>
      </c>
      <c r="F24" s="490">
        <v>0.85</v>
      </c>
      <c r="G24" s="490">
        <v>0.13900000000000001</v>
      </c>
      <c r="H24" s="490">
        <v>3.5999999999999997E-2</v>
      </c>
      <c r="I24" s="490">
        <v>0.82799999999999996</v>
      </c>
      <c r="J24" s="490">
        <v>0.13700000000000001</v>
      </c>
      <c r="K24" s="490">
        <v>0.20200000000000001</v>
      </c>
      <c r="L24" s="490">
        <v>0.28299999999999997</v>
      </c>
      <c r="M24" s="490">
        <v>0.51600000000000001</v>
      </c>
    </row>
    <row r="25" spans="1:13">
      <c r="A25" s="487" t="s">
        <v>648</v>
      </c>
      <c r="B25" s="488">
        <v>5.0000000000000001E-3</v>
      </c>
      <c r="C25" s="488">
        <v>0.94700000000000006</v>
      </c>
      <c r="D25" s="488">
        <v>4.8000000000000001E-2</v>
      </c>
      <c r="E25" s="488">
        <v>1.9E-2</v>
      </c>
      <c r="F25" s="488">
        <v>0.79</v>
      </c>
      <c r="G25" s="488">
        <v>0.192</v>
      </c>
      <c r="H25" s="488">
        <v>3.9E-2</v>
      </c>
      <c r="I25" s="488">
        <v>0.76400000000000001</v>
      </c>
      <c r="J25" s="488">
        <v>0.19700000000000001</v>
      </c>
      <c r="K25" s="488">
        <v>0.28199999999999997</v>
      </c>
      <c r="L25" s="488">
        <v>0.17299999999999999</v>
      </c>
      <c r="M25" s="488">
        <v>0.54400000000000004</v>
      </c>
    </row>
    <row r="26" spans="1:13" ht="11.8">
      <c r="A26" s="1" t="s">
        <v>739</v>
      </c>
      <c r="B26" s="490">
        <v>1.2E-2</v>
      </c>
      <c r="C26" s="490">
        <v>0.8909999999999999</v>
      </c>
      <c r="D26" s="490">
        <v>9.6999999999999989E-2</v>
      </c>
      <c r="E26" s="490">
        <v>4.0999999999999988E-2</v>
      </c>
      <c r="F26" s="490">
        <v>0.6409999999999999</v>
      </c>
      <c r="G26" s="490">
        <v>0.318</v>
      </c>
      <c r="H26" s="490">
        <v>0.06</v>
      </c>
      <c r="I26" s="490">
        <v>0.57899999999999996</v>
      </c>
      <c r="J26" s="490">
        <v>0.36099999999999999</v>
      </c>
      <c r="K26" s="490">
        <v>0.248</v>
      </c>
      <c r="L26" s="490">
        <v>0.113</v>
      </c>
      <c r="M26" s="490">
        <v>0.63900000000000001</v>
      </c>
    </row>
    <row r="27" spans="1:13">
      <c r="A27" s="487" t="s">
        <v>712</v>
      </c>
      <c r="B27" s="488">
        <v>5.0000000000000001E-3</v>
      </c>
      <c r="C27" s="488">
        <v>0.96400000000000008</v>
      </c>
      <c r="D27" s="488">
        <v>3.1E-2</v>
      </c>
      <c r="E27" s="488">
        <v>1.9E-2</v>
      </c>
      <c r="F27" s="488">
        <v>0.80700000000000005</v>
      </c>
      <c r="G27" s="488">
        <v>0.17499999999999999</v>
      </c>
      <c r="H27" s="488">
        <v>5.5999999999999987E-2</v>
      </c>
      <c r="I27" s="488">
        <v>0.71</v>
      </c>
      <c r="J27" s="488">
        <v>0.23400000000000001</v>
      </c>
      <c r="K27" s="488">
        <v>0.28399999999999997</v>
      </c>
      <c r="L27" s="488">
        <v>0.223</v>
      </c>
      <c r="M27" s="488">
        <v>0.49299999999999999</v>
      </c>
    </row>
    <row r="28" spans="1:13">
      <c r="A28" s="489" t="s">
        <v>728</v>
      </c>
      <c r="B28" s="490">
        <v>1.2999999999999999E-2</v>
      </c>
      <c r="C28" s="490">
        <v>0.91700000000000004</v>
      </c>
      <c r="D28" s="490">
        <v>7.0000000000000007E-2</v>
      </c>
      <c r="E28" s="490">
        <v>0.05</v>
      </c>
      <c r="F28" s="490">
        <v>0.69799999999999995</v>
      </c>
      <c r="G28" s="490">
        <v>0.253</v>
      </c>
      <c r="H28" s="490">
        <v>8.900000000000001E-2</v>
      </c>
      <c r="I28" s="490">
        <v>0.58499999999999996</v>
      </c>
      <c r="J28" s="490">
        <v>0.32600000000000001</v>
      </c>
      <c r="K28" s="490">
        <v>0.19800000000000001</v>
      </c>
      <c r="L28" s="490">
        <v>0.14000000000000001</v>
      </c>
      <c r="M28" s="490">
        <v>0.66200000000000003</v>
      </c>
    </row>
    <row r="29" spans="1:13">
      <c r="A29" s="487" t="s">
        <v>720</v>
      </c>
      <c r="B29" s="488">
        <v>6.9999999999999993E-3</v>
      </c>
      <c r="C29" s="488">
        <v>0.92700000000000005</v>
      </c>
      <c r="D29" s="488">
        <v>6.5000000000000002E-2</v>
      </c>
      <c r="E29" s="488">
        <v>8.5999999999999993E-2</v>
      </c>
      <c r="F29" s="488">
        <v>0.69</v>
      </c>
      <c r="G29" s="488">
        <v>0.224</v>
      </c>
      <c r="H29" s="488">
        <v>6.8000000000000005E-2</v>
      </c>
      <c r="I29" s="488">
        <v>0.65099999999999991</v>
      </c>
      <c r="J29" s="488">
        <v>0.28100000000000003</v>
      </c>
      <c r="K29" s="488">
        <v>0.4</v>
      </c>
      <c r="L29" s="488">
        <v>0.152</v>
      </c>
      <c r="M29" s="488">
        <v>0.44800000000000001</v>
      </c>
    </row>
    <row r="30" spans="1:13">
      <c r="A30" s="489" t="s">
        <v>722</v>
      </c>
      <c r="B30" s="490">
        <v>1.0999999999999999E-2</v>
      </c>
      <c r="C30" s="490">
        <v>0.91700000000000004</v>
      </c>
      <c r="D30" s="490">
        <v>7.2999999999999995E-2</v>
      </c>
      <c r="E30" s="490">
        <v>0.04</v>
      </c>
      <c r="F30" s="490">
        <v>0.7390000000000001</v>
      </c>
      <c r="G30" s="490">
        <v>0.221</v>
      </c>
      <c r="H30" s="490">
        <v>4.7E-2</v>
      </c>
      <c r="I30" s="490">
        <v>0.77099999999999991</v>
      </c>
      <c r="J30" s="490">
        <v>0.182</v>
      </c>
      <c r="K30" s="490">
        <v>0.2</v>
      </c>
      <c r="L30" s="490">
        <v>0.254</v>
      </c>
      <c r="M30" s="490">
        <v>0.54600000000000004</v>
      </c>
    </row>
    <row r="31" spans="1:13">
      <c r="A31" s="487" t="s">
        <v>730</v>
      </c>
      <c r="B31" s="488">
        <v>1.2999999999999999E-2</v>
      </c>
      <c r="C31" s="488">
        <v>0.91799999999999993</v>
      </c>
      <c r="D31" s="488">
        <v>6.9000000000000006E-2</v>
      </c>
      <c r="E31" s="488">
        <v>5.5999999999999987E-2</v>
      </c>
      <c r="F31" s="488">
        <v>0.68500000000000005</v>
      </c>
      <c r="G31" s="488">
        <v>0.25900000000000001</v>
      </c>
      <c r="H31" s="488">
        <v>7.6999999999999999E-2</v>
      </c>
      <c r="I31" s="488">
        <v>0.63800000000000001</v>
      </c>
      <c r="J31" s="488">
        <v>0.28399999999999997</v>
      </c>
      <c r="K31" s="488">
        <v>0.32500000000000001</v>
      </c>
      <c r="L31" s="488">
        <v>0.186</v>
      </c>
      <c r="M31" s="488">
        <v>0.49</v>
      </c>
    </row>
    <row r="32" spans="1:13">
      <c r="A32" s="489" t="s">
        <v>731</v>
      </c>
      <c r="B32" s="490">
        <v>1.7000000000000001E-2</v>
      </c>
      <c r="C32" s="490">
        <v>0.90200000000000002</v>
      </c>
      <c r="D32" s="490">
        <v>8.1000000000000003E-2</v>
      </c>
      <c r="E32" s="490">
        <v>0.109</v>
      </c>
      <c r="F32" s="490">
        <v>0.622</v>
      </c>
      <c r="G32" s="490">
        <v>0.27</v>
      </c>
      <c r="H32" s="490">
        <v>9.6999999999999989E-2</v>
      </c>
      <c r="I32" s="490">
        <v>0.63200000000000001</v>
      </c>
      <c r="J32" s="490">
        <v>0.27100000000000002</v>
      </c>
      <c r="K32" s="490">
        <v>0.49399999999999999</v>
      </c>
      <c r="L32" s="490">
        <v>0.14699999999999999</v>
      </c>
      <c r="M32" s="490">
        <v>0.35899999999999999</v>
      </c>
    </row>
    <row r="33" spans="1:13">
      <c r="A33" s="487" t="s">
        <v>694</v>
      </c>
      <c r="B33" s="488">
        <v>0.01</v>
      </c>
      <c r="C33" s="488">
        <v>0.91799999999999993</v>
      </c>
      <c r="D33" s="488">
        <v>7.2000000000000008E-2</v>
      </c>
      <c r="E33" s="488">
        <v>5.2999999999999999E-2</v>
      </c>
      <c r="F33" s="488">
        <v>0.67700000000000005</v>
      </c>
      <c r="G33" s="488">
        <v>0.27</v>
      </c>
      <c r="H33" s="488">
        <v>6.9000000000000006E-2</v>
      </c>
      <c r="I33" s="488">
        <v>0.60899999999999999</v>
      </c>
      <c r="J33" s="488">
        <v>0.32200000000000001</v>
      </c>
      <c r="K33" s="488">
        <v>0.29799999999999999</v>
      </c>
      <c r="L33" s="488">
        <v>0.151</v>
      </c>
      <c r="M33" s="488">
        <v>0.55100000000000005</v>
      </c>
    </row>
    <row r="34" spans="1:13">
      <c r="A34" s="489" t="s">
        <v>651</v>
      </c>
      <c r="B34" s="490">
        <v>6.0000000000000001E-3</v>
      </c>
      <c r="C34" s="490">
        <v>0.94499999999999995</v>
      </c>
      <c r="D34" s="490">
        <v>4.9000000000000002E-2</v>
      </c>
      <c r="E34" s="490">
        <v>1.7999999999999999E-2</v>
      </c>
      <c r="F34" s="490">
        <v>0.77700000000000002</v>
      </c>
      <c r="G34" s="490">
        <v>0.20499999999999999</v>
      </c>
      <c r="H34" s="490">
        <v>3.5999999999999997E-2</v>
      </c>
      <c r="I34" s="490">
        <v>0.77099999999999991</v>
      </c>
      <c r="J34" s="490">
        <v>0.192</v>
      </c>
      <c r="K34" s="490">
        <v>0.27200000000000002</v>
      </c>
      <c r="L34" s="490">
        <v>0.20200000000000001</v>
      </c>
      <c r="M34" s="490">
        <v>0.52600000000000002</v>
      </c>
    </row>
    <row r="35" spans="1:13">
      <c r="A35" s="487" t="s">
        <v>733</v>
      </c>
      <c r="B35" s="488">
        <v>1.6E-2</v>
      </c>
      <c r="C35" s="488">
        <v>0.9</v>
      </c>
      <c r="D35" s="488">
        <v>8.4000000000000005E-2</v>
      </c>
      <c r="E35" s="488">
        <v>7.9000000000000001E-2</v>
      </c>
      <c r="F35" s="488">
        <v>0.64599999999999991</v>
      </c>
      <c r="G35" s="488">
        <v>0.27400000000000002</v>
      </c>
      <c r="H35" s="488">
        <v>8.3000000000000004E-2</v>
      </c>
      <c r="I35" s="488">
        <v>0.61</v>
      </c>
      <c r="J35" s="488">
        <v>0.307</v>
      </c>
      <c r="K35" s="488">
        <v>0.25600000000000001</v>
      </c>
      <c r="L35" s="488">
        <v>0.121</v>
      </c>
      <c r="M35" s="488">
        <v>0.623</v>
      </c>
    </row>
    <row r="36" spans="1:13">
      <c r="A36" s="489" t="s">
        <v>653</v>
      </c>
      <c r="B36" s="490">
        <v>5.0000000000000001E-3</v>
      </c>
      <c r="C36" s="490">
        <v>0.94099999999999995</v>
      </c>
      <c r="D36" s="490">
        <v>5.4000000000000013E-2</v>
      </c>
      <c r="E36" s="490">
        <v>3.1E-2</v>
      </c>
      <c r="F36" s="490">
        <v>0.755</v>
      </c>
      <c r="G36" s="490">
        <v>0.214</v>
      </c>
      <c r="H36" s="490">
        <v>5.4000000000000013E-2</v>
      </c>
      <c r="I36" s="490">
        <v>0.72299999999999998</v>
      </c>
      <c r="J36" s="490">
        <v>0.223</v>
      </c>
      <c r="K36" s="490">
        <v>0.39100000000000001</v>
      </c>
      <c r="L36" s="490">
        <v>0.16900000000000001</v>
      </c>
      <c r="M36" s="490">
        <v>0.44</v>
      </c>
    </row>
    <row r="37" spans="1:13">
      <c r="A37" s="487" t="s">
        <v>736</v>
      </c>
      <c r="B37" s="488">
        <v>0.03</v>
      </c>
      <c r="C37" s="488">
        <v>0.87599999999999989</v>
      </c>
      <c r="D37" s="488">
        <v>9.4E-2</v>
      </c>
      <c r="E37" s="488">
        <v>9.1999999999999998E-2</v>
      </c>
      <c r="F37" s="488">
        <v>0.66099999999999992</v>
      </c>
      <c r="G37" s="488">
        <v>0.247</v>
      </c>
      <c r="H37" s="488">
        <v>0.14299999999999999</v>
      </c>
      <c r="I37" s="488">
        <v>0.58200000000000007</v>
      </c>
      <c r="J37" s="488">
        <v>0.27600000000000002</v>
      </c>
      <c r="K37" s="488">
        <v>0.379</v>
      </c>
      <c r="L37" s="488">
        <v>0.23799999999999999</v>
      </c>
      <c r="M37" s="488">
        <v>0.38300000000000001</v>
      </c>
    </row>
    <row r="38" spans="1:13">
      <c r="A38" s="489" t="s">
        <v>658</v>
      </c>
      <c r="B38" s="490">
        <v>8.0000000000000002E-3</v>
      </c>
      <c r="C38" s="490">
        <v>0.94299999999999995</v>
      </c>
      <c r="D38" s="490">
        <v>4.9000000000000002E-2</v>
      </c>
      <c r="E38" s="490">
        <v>0.03</v>
      </c>
      <c r="F38" s="490">
        <v>0.752</v>
      </c>
      <c r="G38" s="490">
        <v>0.218</v>
      </c>
      <c r="H38" s="490">
        <v>4.2000000000000003E-2</v>
      </c>
      <c r="I38" s="490">
        <v>0.73699999999999999</v>
      </c>
      <c r="J38" s="490">
        <v>0.221</v>
      </c>
      <c r="K38" s="490">
        <v>0.28699999999999998</v>
      </c>
      <c r="L38" s="490">
        <v>0.17299999999999999</v>
      </c>
      <c r="M38" s="490">
        <v>0.53900000000000003</v>
      </c>
    </row>
    <row r="39" spans="1:13">
      <c r="A39" s="487" t="s">
        <v>732</v>
      </c>
      <c r="B39" s="488">
        <v>1.0999999999999999E-2</v>
      </c>
      <c r="C39" s="488">
        <v>0.91799999999999993</v>
      </c>
      <c r="D39" s="488">
        <v>7.0000000000000007E-2</v>
      </c>
      <c r="E39" s="488">
        <v>3.3000000000000002E-2</v>
      </c>
      <c r="F39" s="488">
        <v>0.63300000000000001</v>
      </c>
      <c r="G39" s="488">
        <v>0.33400000000000002</v>
      </c>
      <c r="H39" s="488">
        <v>7.4999999999999997E-2</v>
      </c>
      <c r="I39" s="488">
        <v>0.64800000000000002</v>
      </c>
      <c r="J39" s="488">
        <v>0.27700000000000002</v>
      </c>
      <c r="K39" s="488">
        <v>0.40200000000000002</v>
      </c>
      <c r="L39" s="488">
        <v>0.13200000000000001</v>
      </c>
      <c r="M39" s="488">
        <v>0.46600000000000003</v>
      </c>
    </row>
    <row r="40" spans="1:13">
      <c r="A40" s="489" t="s">
        <v>711</v>
      </c>
      <c r="B40" s="490">
        <v>9.0000000000000011E-3</v>
      </c>
      <c r="C40" s="490">
        <v>0.91500000000000004</v>
      </c>
      <c r="D40" s="490">
        <v>7.5999999999999998E-2</v>
      </c>
      <c r="E40" s="490">
        <v>0.126</v>
      </c>
      <c r="F40" s="490">
        <v>0.58299999999999996</v>
      </c>
      <c r="G40" s="490">
        <v>0.29099999999999998</v>
      </c>
      <c r="H40" s="490">
        <v>0.05</v>
      </c>
      <c r="I40" s="490">
        <v>0.60299999999999998</v>
      </c>
      <c r="J40" s="490">
        <v>0.34699999999999998</v>
      </c>
      <c r="K40" s="490">
        <v>0.45100000000000001</v>
      </c>
      <c r="L40" s="490">
        <v>8.8000000000000009E-2</v>
      </c>
      <c r="M40" s="490">
        <v>0.46100000000000002</v>
      </c>
    </row>
    <row r="41" spans="1:13">
      <c r="A41" s="487" t="s">
        <v>682</v>
      </c>
      <c r="B41" s="488">
        <v>6.9999999999999993E-3</v>
      </c>
      <c r="C41" s="488">
        <v>0.93500000000000005</v>
      </c>
      <c r="D41" s="488">
        <v>5.7000000000000002E-2</v>
      </c>
      <c r="E41" s="488">
        <v>5.1999999999999998E-2</v>
      </c>
      <c r="F41" s="488">
        <v>0.67599999999999993</v>
      </c>
      <c r="G41" s="488">
        <v>0.27200000000000002</v>
      </c>
      <c r="H41" s="488">
        <v>5.8999999999999997E-2</v>
      </c>
      <c r="I41" s="488">
        <v>0.61599999999999999</v>
      </c>
      <c r="J41" s="488">
        <v>0.32500000000000001</v>
      </c>
      <c r="K41" s="488">
        <v>0.373</v>
      </c>
      <c r="L41" s="488">
        <v>0.10100000000000001</v>
      </c>
      <c r="M41" s="488">
        <v>0.52600000000000002</v>
      </c>
    </row>
    <row r="42" spans="1:13">
      <c r="A42" s="489" t="s">
        <v>687</v>
      </c>
      <c r="B42" s="490">
        <v>8.0000000000000002E-3</v>
      </c>
      <c r="C42" s="490">
        <v>0.94700000000000006</v>
      </c>
      <c r="D42" s="490">
        <v>4.4999999999999998E-2</v>
      </c>
      <c r="E42" s="490">
        <v>3.5999999999999997E-2</v>
      </c>
      <c r="F42" s="490">
        <v>0.78400000000000003</v>
      </c>
      <c r="G42" s="490">
        <v>0.18</v>
      </c>
      <c r="H42" s="490">
        <v>0.03</v>
      </c>
      <c r="I42" s="490">
        <v>0.83700000000000008</v>
      </c>
      <c r="J42" s="490">
        <v>0.13300000000000001</v>
      </c>
      <c r="K42" s="490">
        <v>0.25700000000000001</v>
      </c>
      <c r="L42" s="490">
        <v>0.27</v>
      </c>
      <c r="M42" s="490">
        <v>0.47299999999999998</v>
      </c>
    </row>
    <row r="43" spans="1:13">
      <c r="A43" s="487" t="s">
        <v>742</v>
      </c>
      <c r="B43" s="488">
        <v>1.6E-2</v>
      </c>
      <c r="C43" s="488">
        <v>0.86199999999999999</v>
      </c>
      <c r="D43" s="488">
        <v>0.121</v>
      </c>
      <c r="E43" s="488">
        <v>7.0000000000000007E-2</v>
      </c>
      <c r="F43" s="488">
        <v>0.53100000000000003</v>
      </c>
      <c r="G43" s="488">
        <v>0.39900000000000002</v>
      </c>
      <c r="H43" s="488">
        <v>0.10299999999999999</v>
      </c>
      <c r="I43" s="488">
        <v>0.54899999999999993</v>
      </c>
      <c r="J43" s="488">
        <v>0.34699999999999998</v>
      </c>
      <c r="K43" s="488">
        <v>0.374</v>
      </c>
      <c r="L43" s="488">
        <v>0.125</v>
      </c>
      <c r="M43" s="488">
        <v>0.501</v>
      </c>
    </row>
    <row r="44" spans="1:13">
      <c r="A44" s="489" t="s">
        <v>1773</v>
      </c>
      <c r="B44" s="490">
        <v>6.0000000000000001E-3</v>
      </c>
      <c r="C44" s="490">
        <v>0.93200000000000005</v>
      </c>
      <c r="D44" s="490">
        <v>6.0999999999999999E-2</v>
      </c>
      <c r="E44" s="490">
        <v>2.4E-2</v>
      </c>
      <c r="F44" s="490">
        <v>0.7390000000000001</v>
      </c>
      <c r="G44" s="490">
        <v>0.23699999999999999</v>
      </c>
      <c r="H44" s="490">
        <v>5.4000000000000013E-2</v>
      </c>
      <c r="I44" s="490">
        <v>0.66299999999999992</v>
      </c>
      <c r="J44" s="490">
        <v>0.28299999999999997</v>
      </c>
      <c r="K44" s="490">
        <v>0.27700000000000002</v>
      </c>
      <c r="L44" s="490">
        <v>0.159</v>
      </c>
      <c r="M44" s="490">
        <v>0.56399999999999995</v>
      </c>
    </row>
    <row r="45" spans="1:13">
      <c r="A45" s="487" t="s">
        <v>703</v>
      </c>
      <c r="B45" s="488">
        <v>1.2E-2</v>
      </c>
      <c r="C45" s="488">
        <v>0.90300000000000002</v>
      </c>
      <c r="D45" s="488">
        <v>8.5999999999999993E-2</v>
      </c>
      <c r="E45" s="488">
        <v>7.0000000000000007E-2</v>
      </c>
      <c r="F45" s="488">
        <v>0.63200000000000001</v>
      </c>
      <c r="G45" s="488">
        <v>0.29799999999999999</v>
      </c>
      <c r="H45" s="488">
        <v>5.8000000000000003E-2</v>
      </c>
      <c r="I45" s="488">
        <v>0.64200000000000002</v>
      </c>
      <c r="J45" s="488">
        <v>0.3</v>
      </c>
      <c r="K45" s="488">
        <v>0.23400000000000001</v>
      </c>
      <c r="L45" s="488">
        <v>0.13700000000000001</v>
      </c>
      <c r="M45" s="488">
        <v>0.629</v>
      </c>
    </row>
    <row r="46" spans="1:13">
      <c r="A46" s="489" t="s">
        <v>673</v>
      </c>
      <c r="B46" s="490">
        <v>6.9999999999999993E-3</v>
      </c>
      <c r="C46" s="490">
        <v>0.96299999999999997</v>
      </c>
      <c r="D46" s="490">
        <v>2.9000000000000001E-2</v>
      </c>
      <c r="E46" s="490">
        <v>3.5000000000000003E-2</v>
      </c>
      <c r="F46" s="490">
        <v>0.85400000000000009</v>
      </c>
      <c r="G46" s="490">
        <v>0.11</v>
      </c>
      <c r="H46" s="490">
        <v>3.5000000000000003E-2</v>
      </c>
      <c r="I46" s="490">
        <v>0.84099999999999997</v>
      </c>
      <c r="J46" s="490">
        <v>0.124</v>
      </c>
      <c r="K46" s="490">
        <v>0.13800000000000001</v>
      </c>
      <c r="L46" s="490">
        <v>0.317</v>
      </c>
      <c r="M46" s="490">
        <v>0.54500000000000004</v>
      </c>
    </row>
    <row r="47" spans="1:13">
      <c r="A47" s="487" t="s">
        <v>654</v>
      </c>
      <c r="B47" s="488">
        <v>6.9999999999999993E-3</v>
      </c>
      <c r="C47" s="488">
        <v>0.94499999999999995</v>
      </c>
      <c r="D47" s="488">
        <v>4.8000000000000001E-2</v>
      </c>
      <c r="E47" s="488">
        <v>0.26400000000000001</v>
      </c>
      <c r="F47" s="488">
        <v>0.58299999999999996</v>
      </c>
      <c r="G47" s="488">
        <v>0.153</v>
      </c>
      <c r="H47" s="488">
        <v>6.3E-2</v>
      </c>
      <c r="I47" s="488">
        <v>0.70700000000000007</v>
      </c>
      <c r="J47" s="488">
        <v>0.23</v>
      </c>
      <c r="K47" s="488">
        <v>0.50700000000000001</v>
      </c>
      <c r="L47" s="488">
        <v>0.14199999999999999</v>
      </c>
      <c r="M47" s="488">
        <v>0.35099999999999998</v>
      </c>
    </row>
    <row r="48" spans="1:13">
      <c r="A48" s="489" t="s">
        <v>690</v>
      </c>
      <c r="B48" s="490">
        <v>5.0000000000000001E-3</v>
      </c>
      <c r="C48" s="490">
        <v>0.95</v>
      </c>
      <c r="D48" s="490">
        <v>4.4999999999999998E-2</v>
      </c>
      <c r="E48" s="490">
        <v>2.7E-2</v>
      </c>
      <c r="F48" s="490">
        <v>0.79</v>
      </c>
      <c r="G48" s="490">
        <v>0.183</v>
      </c>
      <c r="H48" s="490">
        <v>5.0999999999999997E-2</v>
      </c>
      <c r="I48" s="490">
        <v>0.71099999999999997</v>
      </c>
      <c r="J48" s="490">
        <v>0.23799999999999999</v>
      </c>
      <c r="K48" s="490">
        <v>0.20699999999999999</v>
      </c>
      <c r="L48" s="490">
        <v>0.157</v>
      </c>
      <c r="M48" s="490">
        <v>0.63600000000000001</v>
      </c>
    </row>
    <row r="49" spans="1:13">
      <c r="A49" s="487" t="s">
        <v>676</v>
      </c>
      <c r="B49" s="488">
        <v>0.01</v>
      </c>
      <c r="C49" s="488">
        <v>0.95</v>
      </c>
      <c r="D49" s="488">
        <v>0.04</v>
      </c>
      <c r="E49" s="488">
        <v>3.1E-2</v>
      </c>
      <c r="F49" s="488">
        <v>0.79</v>
      </c>
      <c r="G49" s="488">
        <v>0.17799999999999999</v>
      </c>
      <c r="H49" s="488">
        <v>5.7000000000000002E-2</v>
      </c>
      <c r="I49" s="488">
        <v>0.754</v>
      </c>
      <c r="J49" s="488">
        <v>0.189</v>
      </c>
      <c r="K49" s="488">
        <v>0.122</v>
      </c>
      <c r="L49" s="488">
        <v>0.21099999999999999</v>
      </c>
      <c r="M49" s="488">
        <v>0.66700000000000004</v>
      </c>
    </row>
    <row r="50" spans="1:13">
      <c r="A50" s="489" t="s">
        <v>723</v>
      </c>
      <c r="B50" s="490">
        <v>6.9999999999999993E-3</v>
      </c>
      <c r="C50" s="490">
        <v>0.94099999999999995</v>
      </c>
      <c r="D50" s="490">
        <v>5.0999999999999997E-2</v>
      </c>
      <c r="E50" s="490">
        <v>2.7E-2</v>
      </c>
      <c r="F50" s="490">
        <v>0.71599999999999997</v>
      </c>
      <c r="G50" s="490">
        <v>0.25700000000000001</v>
      </c>
      <c r="H50" s="490">
        <v>5.7000000000000002E-2</v>
      </c>
      <c r="I50" s="490">
        <v>0.72099999999999997</v>
      </c>
      <c r="J50" s="490">
        <v>0.222</v>
      </c>
      <c r="K50" s="490">
        <v>0.21299999999999999</v>
      </c>
      <c r="L50" s="490">
        <v>0.20100000000000001</v>
      </c>
      <c r="M50" s="490">
        <v>0.58599999999999997</v>
      </c>
    </row>
    <row r="51" spans="1:13">
      <c r="A51" s="487" t="s">
        <v>678</v>
      </c>
      <c r="B51" s="488">
        <v>0.01</v>
      </c>
      <c r="C51" s="488">
        <v>0.93900000000000006</v>
      </c>
      <c r="D51" s="488">
        <v>5.0999999999999997E-2</v>
      </c>
      <c r="E51" s="488">
        <v>2.9000000000000001E-2</v>
      </c>
      <c r="F51" s="488">
        <v>0.72599999999999998</v>
      </c>
      <c r="G51" s="488">
        <v>0.24399999999999999</v>
      </c>
      <c r="H51" s="488">
        <v>6.0999999999999999E-2</v>
      </c>
      <c r="I51" s="488">
        <v>0.68400000000000005</v>
      </c>
      <c r="J51" s="488">
        <v>0.255</v>
      </c>
      <c r="K51" s="488">
        <v>0.35199999999999998</v>
      </c>
      <c r="L51" s="488">
        <v>0.22800000000000001</v>
      </c>
      <c r="M51" s="488">
        <v>0.42</v>
      </c>
    </row>
    <row r="52" spans="1:13">
      <c r="A52" s="489" t="s">
        <v>705</v>
      </c>
      <c r="B52" s="490">
        <v>1.4E-2</v>
      </c>
      <c r="C52" s="490">
        <v>0.90900000000000003</v>
      </c>
      <c r="D52" s="490">
        <v>7.6999999999999999E-2</v>
      </c>
      <c r="E52" s="490">
        <v>4.3999999999999997E-2</v>
      </c>
      <c r="F52" s="490">
        <v>0.67500000000000004</v>
      </c>
      <c r="G52" s="490">
        <v>0.28100000000000003</v>
      </c>
      <c r="H52" s="490">
        <v>6.4000000000000001E-2</v>
      </c>
      <c r="I52" s="490">
        <v>0.63900000000000001</v>
      </c>
      <c r="J52" s="490">
        <v>0.29699999999999999</v>
      </c>
      <c r="K52" s="490">
        <v>0.23100000000000001</v>
      </c>
      <c r="L52" s="490">
        <v>0.17499999999999999</v>
      </c>
      <c r="M52" s="490">
        <v>0.59399999999999997</v>
      </c>
    </row>
    <row r="53" spans="1:13">
      <c r="A53" s="487" t="s">
        <v>744</v>
      </c>
      <c r="B53" s="488">
        <v>1.6E-2</v>
      </c>
      <c r="C53" s="488">
        <v>0.85499999999999998</v>
      </c>
      <c r="D53" s="488">
        <v>0.129</v>
      </c>
      <c r="E53" s="488">
        <v>6.4000000000000001E-2</v>
      </c>
      <c r="F53" s="488">
        <v>0.57700000000000007</v>
      </c>
      <c r="G53" s="488">
        <v>0.35899999999999999</v>
      </c>
      <c r="H53" s="488">
        <v>5.8000000000000003E-2</v>
      </c>
      <c r="I53" s="488">
        <v>0.56499999999999995</v>
      </c>
      <c r="J53" s="488">
        <v>0.37799999999999989</v>
      </c>
      <c r="K53" s="488">
        <v>0.21</v>
      </c>
      <c r="L53" s="488">
        <v>0.17799999999999999</v>
      </c>
      <c r="M53" s="488">
        <v>0.61299999999999999</v>
      </c>
    </row>
    <row r="54" spans="1:13">
      <c r="A54" s="489" t="s">
        <v>656</v>
      </c>
      <c r="B54" s="490">
        <v>8.0000000000000002E-3</v>
      </c>
      <c r="C54" s="490">
        <v>0.94200000000000006</v>
      </c>
      <c r="D54" s="490">
        <v>0.05</v>
      </c>
      <c r="E54" s="490">
        <v>4.2999999999999997E-2</v>
      </c>
      <c r="F54" s="490">
        <v>0.76200000000000001</v>
      </c>
      <c r="G54" s="490">
        <v>0.19500000000000001</v>
      </c>
      <c r="H54" s="490">
        <v>4.4999999999999998E-2</v>
      </c>
      <c r="I54" s="490">
        <v>0.754</v>
      </c>
      <c r="J54" s="490">
        <v>0.20100000000000001</v>
      </c>
      <c r="K54" s="490">
        <v>0.27700000000000002</v>
      </c>
      <c r="L54" s="490">
        <v>0.17299999999999999</v>
      </c>
      <c r="M54" s="490">
        <v>0.55000000000000004</v>
      </c>
    </row>
    <row r="55" spans="1:13">
      <c r="A55" s="487" t="s">
        <v>692</v>
      </c>
      <c r="B55" s="488">
        <v>0.01</v>
      </c>
      <c r="C55" s="488">
        <v>0.94099999999999995</v>
      </c>
      <c r="D55" s="488">
        <v>4.8000000000000001E-2</v>
      </c>
      <c r="E55" s="488">
        <v>5.8000000000000003E-2</v>
      </c>
      <c r="F55" s="488">
        <v>0.76800000000000002</v>
      </c>
      <c r="G55" s="488">
        <v>0.17399999999999999</v>
      </c>
      <c r="H55" s="488">
        <v>5.8000000000000003E-2</v>
      </c>
      <c r="I55" s="488">
        <v>0.73599999999999999</v>
      </c>
      <c r="J55" s="488">
        <v>0.20599999999999999</v>
      </c>
      <c r="K55" s="488">
        <v>0.40400000000000003</v>
      </c>
      <c r="L55" s="488">
        <v>0.217</v>
      </c>
      <c r="M55" s="488">
        <v>0.37799999999999989</v>
      </c>
    </row>
    <row r="56" spans="1:13">
      <c r="A56" s="489" t="s">
        <v>659</v>
      </c>
      <c r="B56" s="490">
        <v>6.0000000000000001E-3</v>
      </c>
      <c r="C56" s="490">
        <v>0.94</v>
      </c>
      <c r="D56" s="490">
        <v>5.2999999999999999E-2</v>
      </c>
      <c r="E56" s="490">
        <v>0.1</v>
      </c>
      <c r="F56" s="490">
        <v>0.64700000000000002</v>
      </c>
      <c r="G56" s="490">
        <v>0.253</v>
      </c>
      <c r="H56" s="490">
        <v>4.2000000000000003E-2</v>
      </c>
      <c r="I56" s="490">
        <v>0.72299999999999998</v>
      </c>
      <c r="J56" s="490">
        <v>0.23499999999999999</v>
      </c>
      <c r="K56" s="490">
        <v>0.41899999999999998</v>
      </c>
      <c r="L56" s="490">
        <v>0.23</v>
      </c>
      <c r="M56" s="490">
        <v>0.35099999999999998</v>
      </c>
    </row>
    <row r="57" spans="1:13">
      <c r="A57" s="487" t="s">
        <v>695</v>
      </c>
      <c r="B57" s="488">
        <v>0.01</v>
      </c>
      <c r="C57" s="488">
        <v>0.91799999999999993</v>
      </c>
      <c r="D57" s="488">
        <v>7.2000000000000008E-2</v>
      </c>
      <c r="E57" s="488">
        <v>0.09</v>
      </c>
      <c r="F57" s="488">
        <v>0.66700000000000004</v>
      </c>
      <c r="G57" s="488">
        <v>0.24399999999999999</v>
      </c>
      <c r="H57" s="488">
        <v>0.05</v>
      </c>
      <c r="I57" s="488">
        <v>0.68500000000000005</v>
      </c>
      <c r="J57" s="488">
        <v>0.26500000000000001</v>
      </c>
      <c r="K57" s="488">
        <v>0.34899999999999998</v>
      </c>
      <c r="L57" s="488">
        <v>0.17799999999999999</v>
      </c>
      <c r="M57" s="488">
        <v>0.47199999999999998</v>
      </c>
    </row>
    <row r="58" spans="1:13">
      <c r="A58" s="489" t="s">
        <v>1774</v>
      </c>
      <c r="B58" s="490">
        <v>9.0000000000000011E-3</v>
      </c>
      <c r="C58" s="490">
        <v>0.93</v>
      </c>
      <c r="D58" s="490">
        <v>0.06</v>
      </c>
      <c r="E58" s="490">
        <v>6.4000000000000001E-2</v>
      </c>
      <c r="F58" s="490">
        <v>0.69099999999999995</v>
      </c>
      <c r="G58" s="490">
        <v>0.246</v>
      </c>
      <c r="H58" s="490">
        <v>7.0000000000000007E-2</v>
      </c>
      <c r="I58" s="490">
        <v>0.623</v>
      </c>
      <c r="J58" s="490">
        <v>0.307</v>
      </c>
      <c r="K58" s="490">
        <v>0.47099999999999997</v>
      </c>
      <c r="L58" s="490">
        <v>0.14899999999999999</v>
      </c>
      <c r="M58" s="490">
        <v>0.38</v>
      </c>
    </row>
    <row r="59" spans="1:13">
      <c r="A59" s="487" t="s">
        <v>714</v>
      </c>
      <c r="B59" s="488">
        <v>8.0000000000000002E-3</v>
      </c>
      <c r="C59" s="488">
        <v>0.90700000000000003</v>
      </c>
      <c r="D59" s="488">
        <v>8.5000000000000006E-2</v>
      </c>
      <c r="E59" s="488">
        <v>3.2000000000000001E-2</v>
      </c>
      <c r="F59" s="488">
        <v>0.64800000000000002</v>
      </c>
      <c r="G59" s="488">
        <v>0.32</v>
      </c>
      <c r="H59" s="488">
        <v>6.8000000000000005E-2</v>
      </c>
      <c r="I59" s="488">
        <v>0.56700000000000006</v>
      </c>
      <c r="J59" s="488">
        <v>0.36499999999999999</v>
      </c>
      <c r="K59" s="488">
        <v>0.29399999999999998</v>
      </c>
      <c r="L59" s="488">
        <v>0.115</v>
      </c>
      <c r="M59" s="488">
        <v>0.59099999999999997</v>
      </c>
    </row>
    <row r="60" spans="1:13">
      <c r="A60" s="489" t="s">
        <v>662</v>
      </c>
      <c r="B60" s="490">
        <v>6.0000000000000001E-3</v>
      </c>
      <c r="C60" s="490">
        <v>0.94400000000000006</v>
      </c>
      <c r="D60" s="490">
        <v>5.0999999999999997E-2</v>
      </c>
      <c r="E60" s="490">
        <v>5.7000000000000002E-2</v>
      </c>
      <c r="F60" s="490">
        <v>0.73199999999999998</v>
      </c>
      <c r="G60" s="490">
        <v>0.21099999999999999</v>
      </c>
      <c r="H60" s="490">
        <v>0.04</v>
      </c>
      <c r="I60" s="490">
        <v>0.73199999999999998</v>
      </c>
      <c r="J60" s="490">
        <v>0.22800000000000001</v>
      </c>
      <c r="K60" s="490">
        <v>0.23</v>
      </c>
      <c r="L60" s="490">
        <v>0.17</v>
      </c>
      <c r="M60" s="490">
        <v>0.6</v>
      </c>
    </row>
    <row r="61" spans="1:13">
      <c r="A61" s="487" t="s">
        <v>697</v>
      </c>
      <c r="B61" s="488">
        <v>9.0000000000000011E-3</v>
      </c>
      <c r="C61" s="488">
        <v>0.93099999999999994</v>
      </c>
      <c r="D61" s="488">
        <v>0.06</v>
      </c>
      <c r="E61" s="488">
        <v>1.6E-2</v>
      </c>
      <c r="F61" s="488">
        <v>0.76500000000000001</v>
      </c>
      <c r="G61" s="488">
        <v>0.219</v>
      </c>
      <c r="H61" s="488">
        <v>4.3999999999999997E-2</v>
      </c>
      <c r="I61" s="488">
        <v>0.69700000000000006</v>
      </c>
      <c r="J61" s="488">
        <v>0.25900000000000001</v>
      </c>
      <c r="K61" s="488">
        <v>0.216</v>
      </c>
      <c r="L61" s="488">
        <v>0.28299999999999997</v>
      </c>
      <c r="M61" s="488">
        <v>0.501</v>
      </c>
    </row>
    <row r="62" spans="1:13">
      <c r="A62" s="489" t="s">
        <v>727</v>
      </c>
      <c r="B62" s="490">
        <v>1.0999999999999999E-2</v>
      </c>
      <c r="C62" s="490">
        <v>0.92799999999999994</v>
      </c>
      <c r="D62" s="490">
        <v>0.06</v>
      </c>
      <c r="E62" s="490">
        <v>4.7E-2</v>
      </c>
      <c r="F62" s="490">
        <v>0.71900000000000008</v>
      </c>
      <c r="G62" s="490">
        <v>0.23499999999999999</v>
      </c>
      <c r="H62" s="490">
        <v>7.2999999999999995E-2</v>
      </c>
      <c r="I62" s="490">
        <v>0.64</v>
      </c>
      <c r="J62" s="490">
        <v>0.28699999999999998</v>
      </c>
      <c r="K62" s="490">
        <v>0.161</v>
      </c>
      <c r="L62" s="490">
        <v>0.16</v>
      </c>
      <c r="M62" s="490">
        <v>0.67900000000000005</v>
      </c>
    </row>
    <row r="63" spans="1:13">
      <c r="A63" s="487" t="s">
        <v>735</v>
      </c>
      <c r="B63" s="488">
        <v>1.7000000000000001E-2</v>
      </c>
      <c r="C63" s="488">
        <v>0.91099999999999992</v>
      </c>
      <c r="D63" s="488">
        <v>7.2000000000000008E-2</v>
      </c>
      <c r="E63" s="488">
        <v>5.7000000000000002E-2</v>
      </c>
      <c r="F63" s="488">
        <v>0.70099999999999996</v>
      </c>
      <c r="G63" s="488">
        <v>0.24199999999999999</v>
      </c>
      <c r="H63" s="488">
        <v>9.3000000000000013E-2</v>
      </c>
      <c r="I63" s="488">
        <v>0.627</v>
      </c>
      <c r="J63" s="488">
        <v>0.27900000000000003</v>
      </c>
      <c r="K63" s="488">
        <v>0.34799999999999998</v>
      </c>
      <c r="L63" s="488">
        <v>0.16</v>
      </c>
      <c r="M63" s="488">
        <v>0.49199999999999999</v>
      </c>
    </row>
    <row r="64" spans="1:13">
      <c r="A64" s="489" t="s">
        <v>665</v>
      </c>
      <c r="B64" s="490">
        <v>6.9999999999999993E-3</v>
      </c>
      <c r="C64" s="490">
        <v>0.94599999999999995</v>
      </c>
      <c r="D64" s="490">
        <v>4.7E-2</v>
      </c>
      <c r="E64" s="490">
        <v>3.5000000000000003E-2</v>
      </c>
      <c r="F64" s="490">
        <v>0.76900000000000002</v>
      </c>
      <c r="G64" s="490">
        <v>0.19700000000000001</v>
      </c>
      <c r="H64" s="490">
        <v>0.04</v>
      </c>
      <c r="I64" s="490">
        <v>0.79400000000000004</v>
      </c>
      <c r="J64" s="490">
        <v>0.16600000000000001</v>
      </c>
      <c r="K64" s="490">
        <v>0.22500000000000001</v>
      </c>
      <c r="L64" s="490">
        <v>0.26900000000000002</v>
      </c>
      <c r="M64" s="490">
        <v>0.50600000000000001</v>
      </c>
    </row>
    <row r="65" spans="1:13">
      <c r="A65" s="487" t="s">
        <v>685</v>
      </c>
      <c r="B65" s="488">
        <v>6.0000000000000001E-3</v>
      </c>
      <c r="C65" s="488">
        <v>0.93900000000000006</v>
      </c>
      <c r="D65" s="488">
        <v>5.4000000000000013E-2</v>
      </c>
      <c r="E65" s="488">
        <v>4.9000000000000002E-2</v>
      </c>
      <c r="F65" s="488">
        <v>0.73499999999999999</v>
      </c>
      <c r="G65" s="488">
        <v>0.216</v>
      </c>
      <c r="H65" s="488">
        <v>4.5999999999999999E-2</v>
      </c>
      <c r="I65" s="488">
        <v>0.71299999999999997</v>
      </c>
      <c r="J65" s="488">
        <v>0.24099999999999999</v>
      </c>
      <c r="K65" s="488">
        <v>0.27300000000000002</v>
      </c>
      <c r="L65" s="488">
        <v>0.16500000000000001</v>
      </c>
      <c r="M65" s="488">
        <v>0.56200000000000006</v>
      </c>
    </row>
    <row r="66" spans="1:13" ht="20.95">
      <c r="A66" s="489" t="s">
        <v>1542</v>
      </c>
      <c r="B66" s="490">
        <v>6.0000000000000001E-3</v>
      </c>
      <c r="C66" s="490">
        <v>0.94200000000000006</v>
      </c>
      <c r="D66" s="490">
        <v>5.1999999999999998E-2</v>
      </c>
      <c r="E66" s="490">
        <v>4.5999999999999999E-2</v>
      </c>
      <c r="F66" s="490">
        <v>0.75800000000000001</v>
      </c>
      <c r="G66" s="490">
        <v>0.19600000000000001</v>
      </c>
      <c r="H66" s="490">
        <v>4.5999999999999999E-2</v>
      </c>
      <c r="I66" s="490">
        <v>0.74900000000000011</v>
      </c>
      <c r="J66" s="490">
        <v>0.20499999999999999</v>
      </c>
      <c r="K66" s="490">
        <v>0.24</v>
      </c>
      <c r="L66" s="490">
        <v>0.27600000000000002</v>
      </c>
      <c r="M66" s="490">
        <v>0.48399999999999999</v>
      </c>
    </row>
    <row r="67" spans="1:13">
      <c r="A67" s="487" t="s">
        <v>724</v>
      </c>
      <c r="B67" s="488">
        <v>6.0000000000000001E-3</v>
      </c>
      <c r="C67" s="488">
        <v>0.95400000000000007</v>
      </c>
      <c r="D67" s="488">
        <v>0.04</v>
      </c>
      <c r="E67" s="488">
        <v>5.0999999999999997E-2</v>
      </c>
      <c r="F67" s="488">
        <v>0.80099999999999993</v>
      </c>
      <c r="G67" s="488">
        <v>0.14799999999999999</v>
      </c>
      <c r="H67" s="488">
        <v>0.04</v>
      </c>
      <c r="I67" s="488">
        <v>0.81099999999999994</v>
      </c>
      <c r="J67" s="488">
        <v>0.14899999999999999</v>
      </c>
      <c r="K67" s="488">
        <v>0.222</v>
      </c>
      <c r="L67" s="488">
        <v>0.35399999999999998</v>
      </c>
      <c r="M67" s="488">
        <v>0.42399999999999999</v>
      </c>
    </row>
    <row r="68" spans="1:13">
      <c r="A68" s="489" t="s">
        <v>661</v>
      </c>
      <c r="B68" s="490">
        <v>8.0000000000000002E-3</v>
      </c>
      <c r="C68" s="490">
        <v>0.93799999999999994</v>
      </c>
      <c r="D68" s="490">
        <v>5.5E-2</v>
      </c>
      <c r="E68" s="490">
        <v>5.0999999999999997E-2</v>
      </c>
      <c r="F68" s="490">
        <v>0.76700000000000002</v>
      </c>
      <c r="G68" s="490">
        <v>0.182</v>
      </c>
      <c r="H68" s="490">
        <v>4.0999999999999988E-2</v>
      </c>
      <c r="I68" s="490">
        <v>0.75900000000000001</v>
      </c>
      <c r="J68" s="490">
        <v>0.2</v>
      </c>
      <c r="K68" s="490">
        <v>0.36099999999999999</v>
      </c>
      <c r="L68" s="490">
        <v>0.182</v>
      </c>
      <c r="M68" s="490">
        <v>0.45700000000000002</v>
      </c>
    </row>
    <row r="69" spans="1:13">
      <c r="A69" s="487" t="s">
        <v>715</v>
      </c>
      <c r="B69" s="488">
        <v>6.9999999999999993E-3</v>
      </c>
      <c r="C69" s="488">
        <v>0.97</v>
      </c>
      <c r="D69" s="488">
        <v>2.3E-2</v>
      </c>
      <c r="E69" s="488">
        <v>3.2000000000000001E-2</v>
      </c>
      <c r="F69" s="488">
        <v>0.84900000000000009</v>
      </c>
      <c r="G69" s="488">
        <v>0.11899999999999999</v>
      </c>
      <c r="H69" s="488">
        <v>7.9000000000000001E-2</v>
      </c>
      <c r="I69" s="488">
        <v>0.72400000000000009</v>
      </c>
      <c r="J69" s="488">
        <v>0.19700000000000001</v>
      </c>
      <c r="K69" s="488">
        <v>0.36699999999999999</v>
      </c>
      <c r="L69" s="488">
        <v>0.161</v>
      </c>
      <c r="M69" s="488">
        <v>0.47299999999999998</v>
      </c>
    </row>
    <row r="70" spans="1:13">
      <c r="A70" s="489" t="s">
        <v>716</v>
      </c>
      <c r="B70" s="490">
        <v>4.0000000000000001E-3</v>
      </c>
      <c r="C70" s="490">
        <v>0.95700000000000007</v>
      </c>
      <c r="D70" s="490">
        <v>3.9E-2</v>
      </c>
      <c r="E70" s="490">
        <v>1.2E-2</v>
      </c>
      <c r="F70" s="490">
        <v>0.81099999999999994</v>
      </c>
      <c r="G70" s="490">
        <v>0.17599999999999999</v>
      </c>
      <c r="H70" s="490">
        <v>5.8999999999999997E-2</v>
      </c>
      <c r="I70" s="490">
        <v>0.70099999999999996</v>
      </c>
      <c r="J70" s="490">
        <v>0.23899999999999999</v>
      </c>
      <c r="K70" s="490">
        <v>0.42099999999999999</v>
      </c>
      <c r="L70" s="490">
        <v>0.151</v>
      </c>
      <c r="M70" s="490">
        <v>0.42699999999999999</v>
      </c>
    </row>
    <row r="71" spans="1:13">
      <c r="A71" s="487" t="s">
        <v>670</v>
      </c>
      <c r="B71" s="488">
        <v>5.0000000000000001E-3</v>
      </c>
      <c r="C71" s="488">
        <v>0.93700000000000006</v>
      </c>
      <c r="D71" s="488">
        <v>5.8000000000000003E-2</v>
      </c>
      <c r="E71" s="488">
        <v>2.3E-2</v>
      </c>
      <c r="F71" s="488">
        <v>0.69400000000000006</v>
      </c>
      <c r="G71" s="488">
        <v>0.28199999999999997</v>
      </c>
      <c r="H71" s="488">
        <v>4.2999999999999997E-2</v>
      </c>
      <c r="I71" s="488">
        <v>0.61099999999999999</v>
      </c>
      <c r="J71" s="488">
        <v>0.34599999999999997</v>
      </c>
      <c r="K71" s="488">
        <v>0.23899999999999999</v>
      </c>
      <c r="L71" s="488">
        <v>0.14000000000000001</v>
      </c>
      <c r="M71" s="488">
        <v>0.621</v>
      </c>
    </row>
    <row r="72" spans="1:13">
      <c r="A72" s="489" t="s">
        <v>738</v>
      </c>
      <c r="B72" s="490">
        <v>8.0000000000000002E-3</v>
      </c>
      <c r="C72" s="490">
        <v>0.94700000000000006</v>
      </c>
      <c r="D72" s="490">
        <v>4.3999999999999997E-2</v>
      </c>
      <c r="E72" s="490">
        <v>5.0999999999999997E-2</v>
      </c>
      <c r="F72" s="490">
        <v>0.7609999999999999</v>
      </c>
      <c r="G72" s="490">
        <v>0.189</v>
      </c>
      <c r="H72" s="490">
        <v>6.4000000000000001E-2</v>
      </c>
      <c r="I72" s="490">
        <v>0.73799999999999999</v>
      </c>
      <c r="J72" s="490">
        <v>0.19700000000000001</v>
      </c>
      <c r="K72" s="490">
        <v>0.30399999999999999</v>
      </c>
      <c r="L72" s="490">
        <v>0.184</v>
      </c>
      <c r="M72" s="490">
        <v>0.51200000000000001</v>
      </c>
    </row>
    <row r="73" spans="1:13">
      <c r="A73" s="487" t="s">
        <v>688</v>
      </c>
      <c r="B73" s="488">
        <v>6.9999999999999993E-3</v>
      </c>
      <c r="C73" s="488">
        <v>0.94499999999999995</v>
      </c>
      <c r="D73" s="488">
        <v>4.8000000000000001E-2</v>
      </c>
      <c r="E73" s="488">
        <v>4.3999999999999997E-2</v>
      </c>
      <c r="F73" s="488">
        <v>0.76300000000000001</v>
      </c>
      <c r="G73" s="488">
        <v>0.193</v>
      </c>
      <c r="H73" s="488">
        <v>0.05</v>
      </c>
      <c r="I73" s="488">
        <v>0.72699999999999998</v>
      </c>
      <c r="J73" s="488">
        <v>0.223</v>
      </c>
      <c r="K73" s="488">
        <v>0.36699999999999999</v>
      </c>
      <c r="L73" s="488">
        <v>0.19400000000000001</v>
      </c>
      <c r="M73" s="488">
        <v>0.439</v>
      </c>
    </row>
    <row r="74" spans="1:13">
      <c r="A74" s="489" t="s">
        <v>669</v>
      </c>
      <c r="B74" s="490">
        <v>8.0000000000000002E-3</v>
      </c>
      <c r="C74" s="490">
        <v>0.93500000000000005</v>
      </c>
      <c r="D74" s="490">
        <v>5.7000000000000002E-2</v>
      </c>
      <c r="E74" s="490">
        <v>3.2000000000000001E-2</v>
      </c>
      <c r="F74" s="490">
        <v>0.73199999999999998</v>
      </c>
      <c r="G74" s="490">
        <v>0.23499999999999999</v>
      </c>
      <c r="H74" s="490">
        <v>5.2999999999999999E-2</v>
      </c>
      <c r="I74" s="490">
        <v>0.69499999999999995</v>
      </c>
      <c r="J74" s="490">
        <v>0.253</v>
      </c>
      <c r="K74" s="490">
        <v>0.22900000000000001</v>
      </c>
      <c r="L74" s="490">
        <v>0.17</v>
      </c>
      <c r="M74" s="490">
        <v>0.60099999999999998</v>
      </c>
    </row>
    <row r="75" spans="1:13">
      <c r="A75" s="487" t="s">
        <v>686</v>
      </c>
      <c r="B75" s="488">
        <v>8.0000000000000002E-3</v>
      </c>
      <c r="C75" s="488">
        <v>0.92</v>
      </c>
      <c r="D75" s="488">
        <v>7.2000000000000008E-2</v>
      </c>
      <c r="E75" s="488">
        <v>3.1E-2</v>
      </c>
      <c r="F75" s="488">
        <v>0.67</v>
      </c>
      <c r="G75" s="488">
        <v>0.29899999999999999</v>
      </c>
      <c r="H75" s="488">
        <v>6.0999999999999999E-2</v>
      </c>
      <c r="I75" s="488">
        <v>0.60299999999999998</v>
      </c>
      <c r="J75" s="488">
        <v>0.33600000000000002</v>
      </c>
      <c r="K75" s="488">
        <v>0.43799999999999989</v>
      </c>
      <c r="L75" s="488">
        <v>0.14899999999999999</v>
      </c>
      <c r="M75" s="488">
        <v>0.41299999999999998</v>
      </c>
    </row>
    <row r="76" spans="1:13">
      <c r="A76" s="489" t="s">
        <v>1543</v>
      </c>
      <c r="B76" s="490">
        <v>0.01</v>
      </c>
      <c r="C76" s="490">
        <v>0.91099999999999992</v>
      </c>
      <c r="D76" s="490">
        <v>7.8E-2</v>
      </c>
      <c r="E76" s="490">
        <v>0.03</v>
      </c>
      <c r="F76" s="490">
        <v>0.65700000000000003</v>
      </c>
      <c r="G76" s="490">
        <v>0.312</v>
      </c>
      <c r="H76" s="490">
        <v>5.2999999999999999E-2</v>
      </c>
      <c r="I76" s="490">
        <v>0.58099999999999996</v>
      </c>
      <c r="J76" s="490">
        <v>0.36699999999999999</v>
      </c>
      <c r="K76" s="490">
        <v>0.19800000000000001</v>
      </c>
      <c r="L76" s="490">
        <v>0.122</v>
      </c>
      <c r="M76" s="490">
        <v>0.68</v>
      </c>
    </row>
    <row r="77" spans="1:13">
      <c r="A77" s="487" t="s">
        <v>699</v>
      </c>
      <c r="B77" s="488">
        <v>0.01</v>
      </c>
      <c r="C77" s="488">
        <v>0.91099999999999992</v>
      </c>
      <c r="D77" s="488">
        <v>7.9000000000000001E-2</v>
      </c>
      <c r="E77" s="488">
        <v>5.5999999999999987E-2</v>
      </c>
      <c r="F77" s="488">
        <v>0.69299999999999995</v>
      </c>
      <c r="G77" s="488">
        <v>0.251</v>
      </c>
      <c r="H77" s="488">
        <v>5.5999999999999987E-2</v>
      </c>
      <c r="I77" s="488">
        <v>0.64900000000000002</v>
      </c>
      <c r="J77" s="488">
        <v>0.29499999999999998</v>
      </c>
      <c r="K77" s="488">
        <v>0.26900000000000002</v>
      </c>
      <c r="L77" s="488">
        <v>0.17</v>
      </c>
      <c r="M77" s="488">
        <v>0.56100000000000005</v>
      </c>
    </row>
    <row r="78" spans="1:13">
      <c r="A78" s="489" t="s">
        <v>691</v>
      </c>
      <c r="B78" s="490">
        <v>6.9999999999999993E-3</v>
      </c>
      <c r="C78" s="490">
        <v>0.93799999999999994</v>
      </c>
      <c r="D78" s="490">
        <v>5.4000000000000013E-2</v>
      </c>
      <c r="E78" s="490">
        <v>3.2000000000000001E-2</v>
      </c>
      <c r="F78" s="490">
        <v>0.66500000000000004</v>
      </c>
      <c r="G78" s="490">
        <v>0.30199999999999999</v>
      </c>
      <c r="H78" s="490">
        <v>5.1999999999999998E-2</v>
      </c>
      <c r="I78" s="490">
        <v>0.73099999999999998</v>
      </c>
      <c r="J78" s="490">
        <v>0.217</v>
      </c>
      <c r="K78" s="490">
        <v>0.41199999999999998</v>
      </c>
      <c r="L78" s="490">
        <v>0.16700000000000001</v>
      </c>
      <c r="M78" s="490">
        <v>0.42199999999999999</v>
      </c>
    </row>
    <row r="79" spans="1:13">
      <c r="A79" s="487" t="s">
        <v>700</v>
      </c>
      <c r="B79" s="488">
        <v>0.01</v>
      </c>
      <c r="C79" s="488">
        <v>0.92400000000000004</v>
      </c>
      <c r="D79" s="488">
        <v>6.6000000000000003E-2</v>
      </c>
      <c r="E79" s="488">
        <v>0.113</v>
      </c>
      <c r="F79" s="488">
        <v>0.65099999999999991</v>
      </c>
      <c r="G79" s="488">
        <v>0.23599999999999999</v>
      </c>
      <c r="H79" s="488">
        <v>4.9000000000000002E-2</v>
      </c>
      <c r="I79" s="488">
        <v>0.67200000000000004</v>
      </c>
      <c r="J79" s="488">
        <v>0.27800000000000002</v>
      </c>
      <c r="K79" s="488">
        <v>0.22900000000000001</v>
      </c>
      <c r="L79" s="488">
        <v>0.19500000000000001</v>
      </c>
      <c r="M79" s="488">
        <v>0.57700000000000007</v>
      </c>
    </row>
    <row r="80" spans="1:13">
      <c r="A80" s="489" t="s">
        <v>702</v>
      </c>
      <c r="B80" s="490">
        <v>6.9999999999999993E-3</v>
      </c>
      <c r="C80" s="490">
        <v>0.93900000000000006</v>
      </c>
      <c r="D80" s="490">
        <v>5.4000000000000013E-2</v>
      </c>
      <c r="E80" s="490">
        <v>2.9000000000000001E-2</v>
      </c>
      <c r="F80" s="490">
        <v>0.76400000000000001</v>
      </c>
      <c r="G80" s="490">
        <v>0.20799999999999999</v>
      </c>
      <c r="H80" s="490">
        <v>4.4999999999999998E-2</v>
      </c>
      <c r="I80" s="490">
        <v>0.69200000000000006</v>
      </c>
      <c r="J80" s="490">
        <v>0.26300000000000001</v>
      </c>
      <c r="K80" s="490">
        <v>0.30499999999999999</v>
      </c>
      <c r="L80" s="490">
        <v>0.191</v>
      </c>
      <c r="M80" s="490">
        <v>0.503</v>
      </c>
    </row>
    <row r="81" spans="1:13">
      <c r="A81" s="487" t="s">
        <v>657</v>
      </c>
      <c r="B81" s="488">
        <v>6.0000000000000001E-3</v>
      </c>
      <c r="C81" s="488">
        <v>0.94200000000000006</v>
      </c>
      <c r="D81" s="488">
        <v>5.1999999999999998E-2</v>
      </c>
      <c r="E81" s="488">
        <v>3.9E-2</v>
      </c>
      <c r="F81" s="488">
        <v>0.78099999999999992</v>
      </c>
      <c r="G81" s="488">
        <v>0.18099999999999999</v>
      </c>
      <c r="H81" s="488">
        <v>5.1999999999999998E-2</v>
      </c>
      <c r="I81" s="488">
        <v>0.71799999999999997</v>
      </c>
      <c r="J81" s="488">
        <v>0.23100000000000001</v>
      </c>
      <c r="K81" s="488">
        <v>0.41699999999999998</v>
      </c>
      <c r="L81" s="488">
        <v>0.13700000000000001</v>
      </c>
      <c r="M81" s="488">
        <v>0.44700000000000001</v>
      </c>
    </row>
    <row r="82" spans="1:13" ht="11.8">
      <c r="A82" s="1" t="s">
        <v>729</v>
      </c>
      <c r="B82" s="490">
        <v>0.01</v>
      </c>
      <c r="C82" s="490">
        <v>0.92299999999999993</v>
      </c>
      <c r="D82" s="490">
        <v>6.7000000000000004E-2</v>
      </c>
      <c r="E82" s="490">
        <v>3.7999999999999999E-2</v>
      </c>
      <c r="F82" s="490">
        <v>0.72699999999999998</v>
      </c>
      <c r="G82" s="490">
        <v>0.23499999999999999</v>
      </c>
      <c r="H82" s="490">
        <v>8.199999999999999E-2</v>
      </c>
      <c r="I82" s="490">
        <v>0.61499999999999999</v>
      </c>
      <c r="J82" s="490">
        <v>0.30299999999999999</v>
      </c>
      <c r="K82" s="490">
        <v>0.309</v>
      </c>
      <c r="L82" s="490">
        <v>9.3000000000000013E-2</v>
      </c>
      <c r="M82" s="490">
        <v>0.59799999999999998</v>
      </c>
    </row>
    <row r="83" spans="1:13">
      <c r="A83" s="487" t="s">
        <v>704</v>
      </c>
      <c r="B83" s="488">
        <v>6.0000000000000001E-3</v>
      </c>
      <c r="C83" s="488">
        <v>0.94599999999999995</v>
      </c>
      <c r="D83" s="488">
        <v>4.9000000000000002E-2</v>
      </c>
      <c r="E83" s="488">
        <v>0.02</v>
      </c>
      <c r="F83" s="488">
        <v>0.81299999999999994</v>
      </c>
      <c r="G83" s="488">
        <v>0.16700000000000001</v>
      </c>
      <c r="H83" s="488">
        <v>3.7000000000000012E-2</v>
      </c>
      <c r="I83" s="488">
        <v>0.76900000000000002</v>
      </c>
      <c r="J83" s="488">
        <v>0.193</v>
      </c>
      <c r="K83" s="488">
        <v>0.183</v>
      </c>
      <c r="L83" s="488">
        <v>0.31900000000000001</v>
      </c>
      <c r="M83" s="488">
        <v>0.498</v>
      </c>
    </row>
    <row r="84" spans="1:13">
      <c r="A84" s="489" t="s">
        <v>740</v>
      </c>
      <c r="B84" s="490">
        <v>6.9999999999999993E-3</v>
      </c>
      <c r="C84" s="490">
        <v>0.92200000000000004</v>
      </c>
      <c r="D84" s="490">
        <v>7.0999999999999994E-2</v>
      </c>
      <c r="E84" s="490">
        <v>0.03</v>
      </c>
      <c r="F84" s="490">
        <v>0.72599999999999998</v>
      </c>
      <c r="G84" s="490">
        <v>0.24399999999999999</v>
      </c>
      <c r="H84" s="490">
        <v>4.9000000000000002E-2</v>
      </c>
      <c r="I84" s="490">
        <v>0.69400000000000006</v>
      </c>
      <c r="J84" s="490">
        <v>0.25700000000000001</v>
      </c>
      <c r="K84" s="490">
        <v>0.29799999999999999</v>
      </c>
      <c r="L84" s="490">
        <v>0.193</v>
      </c>
      <c r="M84" s="490">
        <v>0.50900000000000001</v>
      </c>
    </row>
    <row r="85" spans="1:13">
      <c r="A85" s="487" t="s">
        <v>693</v>
      </c>
      <c r="B85" s="488">
        <v>6.9999999999999993E-3</v>
      </c>
      <c r="C85" s="488">
        <v>0.92500000000000004</v>
      </c>
      <c r="D85" s="488">
        <v>6.8000000000000005E-2</v>
      </c>
      <c r="E85" s="488">
        <v>7.0000000000000007E-2</v>
      </c>
      <c r="F85" s="488">
        <v>0.65200000000000002</v>
      </c>
      <c r="G85" s="488">
        <v>0.27800000000000002</v>
      </c>
      <c r="H85" s="488">
        <v>4.8000000000000001E-2</v>
      </c>
      <c r="I85" s="488">
        <v>0.68500000000000005</v>
      </c>
      <c r="J85" s="488">
        <v>0.26700000000000002</v>
      </c>
      <c r="K85" s="488">
        <v>0.3</v>
      </c>
      <c r="L85" s="488">
        <v>0.184</v>
      </c>
      <c r="M85" s="488">
        <v>0.51600000000000001</v>
      </c>
    </row>
    <row r="86" spans="1:13">
      <c r="A86" s="489" t="s">
        <v>337</v>
      </c>
      <c r="B86" s="490">
        <v>2.1000000000000001E-2</v>
      </c>
      <c r="C86" s="490">
        <v>0.91200000000000003</v>
      </c>
      <c r="D86" s="490">
        <v>6.7000000000000004E-2</v>
      </c>
      <c r="E86" s="490">
        <v>5.4000000000000013E-2</v>
      </c>
      <c r="F86" s="490">
        <v>0.72400000000000009</v>
      </c>
      <c r="G86" s="490">
        <v>0.223</v>
      </c>
      <c r="H86" s="490">
        <v>0.128</v>
      </c>
      <c r="I86" s="490">
        <v>0.60899999999999999</v>
      </c>
      <c r="J86" s="490">
        <v>0.26400000000000001</v>
      </c>
      <c r="K86" s="490">
        <v>0.32100000000000001</v>
      </c>
      <c r="L86" s="490">
        <v>0.158</v>
      </c>
      <c r="M86" s="490">
        <v>0.52100000000000002</v>
      </c>
    </row>
    <row r="87" spans="1:13">
      <c r="A87" s="487" t="s">
        <v>696</v>
      </c>
      <c r="B87" s="488">
        <v>6.9999999999999993E-3</v>
      </c>
      <c r="C87" s="488">
        <v>0.93799999999999994</v>
      </c>
      <c r="D87" s="488">
        <v>5.5E-2</v>
      </c>
      <c r="E87" s="488">
        <v>0.03</v>
      </c>
      <c r="F87" s="488">
        <v>0.74900000000000011</v>
      </c>
      <c r="G87" s="488">
        <v>0.222</v>
      </c>
      <c r="H87" s="488">
        <v>4.7E-2</v>
      </c>
      <c r="I87" s="488">
        <v>0.70900000000000007</v>
      </c>
      <c r="J87" s="488">
        <v>0.24299999999999999</v>
      </c>
      <c r="K87" s="488">
        <v>0.36799999999999999</v>
      </c>
      <c r="L87" s="488">
        <v>0.17399999999999999</v>
      </c>
      <c r="M87" s="488">
        <v>0.45800000000000002</v>
      </c>
    </row>
    <row r="88" spans="1:13">
      <c r="A88" s="489" t="s">
        <v>708</v>
      </c>
      <c r="B88" s="490">
        <v>0.01</v>
      </c>
      <c r="C88" s="490">
        <v>0.93900000000000006</v>
      </c>
      <c r="D88" s="490">
        <v>5.0999999999999997E-2</v>
      </c>
      <c r="E88" s="490">
        <v>4.8000000000000001E-2</v>
      </c>
      <c r="F88" s="490">
        <v>0.748</v>
      </c>
      <c r="G88" s="490">
        <v>0.20300000000000001</v>
      </c>
      <c r="H88" s="490">
        <v>4.8000000000000001E-2</v>
      </c>
      <c r="I88" s="490">
        <v>0.68799999999999994</v>
      </c>
      <c r="J88" s="490">
        <v>0.26300000000000001</v>
      </c>
      <c r="K88" s="490">
        <v>0.188</v>
      </c>
      <c r="L88" s="490">
        <v>0.153</v>
      </c>
      <c r="M88" s="490">
        <v>0.66</v>
      </c>
    </row>
    <row r="89" spans="1:13">
      <c r="A89" s="487" t="s">
        <v>698</v>
      </c>
      <c r="B89" s="488">
        <v>5.0000000000000001E-3</v>
      </c>
      <c r="C89" s="488">
        <v>0.91099999999999992</v>
      </c>
      <c r="D89" s="488">
        <v>8.4000000000000005E-2</v>
      </c>
      <c r="E89" s="488">
        <v>3.5000000000000003E-2</v>
      </c>
      <c r="F89" s="488">
        <v>0.66200000000000003</v>
      </c>
      <c r="G89" s="488">
        <v>0.30299999999999999</v>
      </c>
      <c r="H89" s="488">
        <v>5.5E-2</v>
      </c>
      <c r="I89" s="488">
        <v>0.56499999999999995</v>
      </c>
      <c r="J89" s="488">
        <v>0.379</v>
      </c>
      <c r="K89" s="488">
        <v>0.188</v>
      </c>
      <c r="L89" s="488">
        <v>0.127</v>
      </c>
      <c r="M89" s="488">
        <v>0.68500000000000005</v>
      </c>
    </row>
    <row r="90" spans="1:13" ht="11.8">
      <c r="A90" s="1" t="s">
        <v>710</v>
      </c>
      <c r="B90" s="490">
        <v>6.9999999999999993E-3</v>
      </c>
      <c r="C90" s="490">
        <v>0.95099999999999996</v>
      </c>
      <c r="D90" s="490">
        <v>4.2000000000000003E-2</v>
      </c>
      <c r="E90" s="490">
        <v>2.4E-2</v>
      </c>
      <c r="F90" s="490">
        <v>0.79299999999999993</v>
      </c>
      <c r="G90" s="490">
        <v>0.183</v>
      </c>
      <c r="H90" s="490">
        <v>4.5999999999999999E-2</v>
      </c>
      <c r="I90" s="490">
        <v>0.77900000000000003</v>
      </c>
      <c r="J90" s="490">
        <v>0.17399999999999999</v>
      </c>
      <c r="K90" s="490">
        <v>0.28399999999999997</v>
      </c>
      <c r="L90" s="490">
        <v>0.249</v>
      </c>
      <c r="M90" s="490">
        <v>0.46700000000000003</v>
      </c>
    </row>
    <row r="91" spans="1:13">
      <c r="A91" s="487" t="s">
        <v>672</v>
      </c>
      <c r="B91" s="488">
        <v>6.0000000000000001E-3</v>
      </c>
      <c r="C91" s="488">
        <v>0.92799999999999994</v>
      </c>
      <c r="D91" s="488">
        <v>6.7000000000000004E-2</v>
      </c>
      <c r="E91" s="488">
        <v>5.5999999999999987E-2</v>
      </c>
      <c r="F91" s="488">
        <v>0.61499999999999999</v>
      </c>
      <c r="G91" s="488">
        <v>0.32900000000000001</v>
      </c>
      <c r="H91" s="488">
        <v>5.1999999999999998E-2</v>
      </c>
      <c r="I91" s="488">
        <v>0.58299999999999996</v>
      </c>
      <c r="J91" s="488">
        <v>0.36499999999999999</v>
      </c>
      <c r="K91" s="488">
        <v>0.30099999999999999</v>
      </c>
      <c r="L91" s="488">
        <v>0.17199999999999999</v>
      </c>
      <c r="M91" s="488">
        <v>0.52700000000000002</v>
      </c>
    </row>
    <row r="92" spans="1:13">
      <c r="A92" s="489" t="s">
        <v>726</v>
      </c>
      <c r="B92" s="490">
        <v>1.4999999999999999E-2</v>
      </c>
      <c r="C92" s="490">
        <v>0.89700000000000002</v>
      </c>
      <c r="D92" s="490">
        <v>8.8000000000000009E-2</v>
      </c>
      <c r="E92" s="490">
        <v>8.3000000000000004E-2</v>
      </c>
      <c r="F92" s="490">
        <v>0.60499999999999998</v>
      </c>
      <c r="G92" s="490">
        <v>0.312</v>
      </c>
      <c r="H92" s="490">
        <v>6.8000000000000005E-2</v>
      </c>
      <c r="I92" s="490">
        <v>0.66500000000000004</v>
      </c>
      <c r="J92" s="490">
        <v>0.26700000000000002</v>
      </c>
      <c r="K92" s="490">
        <v>0.25600000000000001</v>
      </c>
      <c r="L92" s="490">
        <v>0.218</v>
      </c>
      <c r="M92" s="490">
        <v>0.52600000000000002</v>
      </c>
    </row>
    <row r="93" spans="1:13">
      <c r="A93" s="487" t="s">
        <v>718</v>
      </c>
      <c r="B93" s="488">
        <v>6.9999999999999993E-3</v>
      </c>
      <c r="C93" s="488">
        <v>0.94400000000000006</v>
      </c>
      <c r="D93" s="488">
        <v>4.9000000000000002E-2</v>
      </c>
      <c r="E93" s="488">
        <v>2.9000000000000001E-2</v>
      </c>
      <c r="F93" s="488">
        <v>0.75900000000000001</v>
      </c>
      <c r="G93" s="488">
        <v>0.21199999999999999</v>
      </c>
      <c r="H93" s="488">
        <v>6.2E-2</v>
      </c>
      <c r="I93" s="488">
        <v>0.67099999999999993</v>
      </c>
      <c r="J93" s="488">
        <v>0.26700000000000002</v>
      </c>
      <c r="K93" s="488">
        <v>0.36899999999999999</v>
      </c>
      <c r="L93" s="488">
        <v>0.14799999999999999</v>
      </c>
      <c r="M93" s="488">
        <v>0.48299999999999998</v>
      </c>
    </row>
    <row r="94" spans="1:13">
      <c r="A94" s="489" t="s">
        <v>681</v>
      </c>
      <c r="B94" s="490">
        <v>0.01</v>
      </c>
      <c r="C94" s="490">
        <v>0.95</v>
      </c>
      <c r="D94" s="490">
        <v>0.04</v>
      </c>
      <c r="E94" s="490">
        <v>9.9000000000000005E-2</v>
      </c>
      <c r="F94" s="490">
        <v>0.75800000000000001</v>
      </c>
      <c r="G94" s="490">
        <v>0.14299999999999999</v>
      </c>
      <c r="H94" s="490">
        <v>0.05</v>
      </c>
      <c r="I94" s="490">
        <v>0.77900000000000003</v>
      </c>
      <c r="J94" s="490">
        <v>0.17100000000000001</v>
      </c>
      <c r="K94" s="490">
        <v>0.42899999999999999</v>
      </c>
      <c r="L94" s="490">
        <v>0.20100000000000001</v>
      </c>
      <c r="M94" s="490">
        <v>0.37</v>
      </c>
    </row>
    <row r="95" spans="1:13">
      <c r="A95" s="487" t="s">
        <v>707</v>
      </c>
      <c r="B95" s="488">
        <v>8.0000000000000002E-3</v>
      </c>
      <c r="C95" s="488">
        <v>0.95400000000000007</v>
      </c>
      <c r="D95" s="488">
        <v>3.7999999999999999E-2</v>
      </c>
      <c r="E95" s="488">
        <v>5.7000000000000002E-2</v>
      </c>
      <c r="F95" s="488">
        <v>0.77800000000000002</v>
      </c>
      <c r="G95" s="488">
        <v>0.16500000000000001</v>
      </c>
      <c r="H95" s="488">
        <v>5.7000000000000002E-2</v>
      </c>
      <c r="I95" s="488">
        <v>0.72599999999999998</v>
      </c>
      <c r="J95" s="488">
        <v>0.217</v>
      </c>
      <c r="K95" s="488">
        <v>0.52800000000000002</v>
      </c>
      <c r="L95" s="488">
        <v>0.18</v>
      </c>
      <c r="M95" s="488">
        <v>0.29299999999999998</v>
      </c>
    </row>
    <row r="96" spans="1:13">
      <c r="A96" s="489" t="s">
        <v>743</v>
      </c>
      <c r="B96" s="490">
        <v>8.0000000000000002E-3</v>
      </c>
      <c r="C96" s="490">
        <v>0.92599999999999993</v>
      </c>
      <c r="D96" s="490">
        <v>6.5000000000000002E-2</v>
      </c>
      <c r="E96" s="490">
        <v>3.9E-2</v>
      </c>
      <c r="F96" s="490">
        <v>0.69200000000000006</v>
      </c>
      <c r="G96" s="490">
        <v>0.26900000000000002</v>
      </c>
      <c r="H96" s="490">
        <v>5.5E-2</v>
      </c>
      <c r="I96" s="490">
        <v>0.65900000000000003</v>
      </c>
      <c r="J96" s="490">
        <v>0.28599999999999998</v>
      </c>
      <c r="K96" s="490">
        <v>0.23799999999999999</v>
      </c>
      <c r="L96" s="490">
        <v>0.19500000000000001</v>
      </c>
      <c r="M96" s="490">
        <v>0.56700000000000006</v>
      </c>
    </row>
    <row r="97" spans="1:13">
      <c r="A97" s="487" t="s">
        <v>671</v>
      </c>
      <c r="B97" s="488">
        <v>8.0000000000000002E-3</v>
      </c>
      <c r="C97" s="488">
        <v>0.94099999999999995</v>
      </c>
      <c r="D97" s="488">
        <v>5.0999999999999997E-2</v>
      </c>
      <c r="E97" s="488">
        <v>0.02</v>
      </c>
      <c r="F97" s="488">
        <v>0.753</v>
      </c>
      <c r="G97" s="488">
        <v>0.22600000000000001</v>
      </c>
      <c r="H97" s="488">
        <v>4.4999999999999998E-2</v>
      </c>
      <c r="I97" s="488">
        <v>0.72599999999999998</v>
      </c>
      <c r="J97" s="488">
        <v>0.22900000000000001</v>
      </c>
      <c r="K97" s="488">
        <v>0.43700000000000011</v>
      </c>
      <c r="L97" s="488">
        <v>0.23200000000000001</v>
      </c>
      <c r="M97" s="488">
        <v>0.33200000000000002</v>
      </c>
    </row>
    <row r="98" spans="1:13">
      <c r="A98" s="489" t="s">
        <v>721</v>
      </c>
      <c r="B98" s="490">
        <v>6.9999999999999993E-3</v>
      </c>
      <c r="C98" s="490">
        <v>0.95400000000000007</v>
      </c>
      <c r="D98" s="490">
        <v>3.9E-2</v>
      </c>
      <c r="E98" s="490">
        <v>3.5000000000000003E-2</v>
      </c>
      <c r="F98" s="490">
        <v>0.78500000000000003</v>
      </c>
      <c r="G98" s="490">
        <v>0.18</v>
      </c>
      <c r="H98" s="490">
        <v>7.2000000000000008E-2</v>
      </c>
      <c r="I98" s="490">
        <v>0.66200000000000003</v>
      </c>
      <c r="J98" s="490">
        <v>0.26600000000000001</v>
      </c>
      <c r="K98" s="490">
        <v>0.46200000000000002</v>
      </c>
      <c r="L98" s="490">
        <v>0.14499999999999999</v>
      </c>
      <c r="M98" s="490">
        <v>0.39400000000000002</v>
      </c>
    </row>
    <row r="99" spans="1:13">
      <c r="A99" s="487" t="s">
        <v>746</v>
      </c>
      <c r="B99" s="488">
        <v>0.02</v>
      </c>
      <c r="C99" s="488">
        <v>0.871</v>
      </c>
      <c r="D99" s="488">
        <v>0.109</v>
      </c>
      <c r="E99" s="488">
        <v>5.8000000000000003E-2</v>
      </c>
      <c r="F99" s="488">
        <v>0.53200000000000003</v>
      </c>
      <c r="G99" s="488">
        <v>0.41</v>
      </c>
      <c r="H99" s="488">
        <v>7.6999999999999999E-2</v>
      </c>
      <c r="I99" s="488">
        <v>0.55399999999999994</v>
      </c>
      <c r="J99" s="488">
        <v>0.36799999999999999</v>
      </c>
      <c r="K99" s="488">
        <v>0.24399999999999999</v>
      </c>
      <c r="L99" s="488">
        <v>0.14399999999999999</v>
      </c>
      <c r="M99" s="488">
        <v>0.61199999999999999</v>
      </c>
    </row>
    <row r="100" spans="1:13">
      <c r="A100" s="489" t="s">
        <v>701</v>
      </c>
      <c r="B100" s="490">
        <v>9.0000000000000011E-3</v>
      </c>
      <c r="C100" s="490">
        <v>0.91099999999999992</v>
      </c>
      <c r="D100" s="490">
        <v>0.08</v>
      </c>
      <c r="E100" s="490">
        <v>2.4E-2</v>
      </c>
      <c r="F100" s="490">
        <v>0.67700000000000005</v>
      </c>
      <c r="G100" s="490">
        <v>0.29899999999999999</v>
      </c>
      <c r="H100" s="490">
        <v>6.7000000000000004E-2</v>
      </c>
      <c r="I100" s="490">
        <v>0.59599999999999997</v>
      </c>
      <c r="J100" s="490">
        <v>0.33800000000000002</v>
      </c>
      <c r="K100" s="490">
        <v>0.32700000000000001</v>
      </c>
      <c r="L100" s="490">
        <v>0.123</v>
      </c>
      <c r="M100" s="490">
        <v>0.55000000000000004</v>
      </c>
    </row>
    <row r="101" spans="1:13">
      <c r="A101" s="487" t="s">
        <v>689</v>
      </c>
      <c r="B101" s="488">
        <v>6.9999999999999993E-3</v>
      </c>
      <c r="C101" s="488">
        <v>0.93700000000000006</v>
      </c>
      <c r="D101" s="488">
        <v>5.5999999999999987E-2</v>
      </c>
      <c r="E101" s="488">
        <v>2.5999999999999999E-2</v>
      </c>
      <c r="F101" s="488">
        <v>0.70099999999999996</v>
      </c>
      <c r="G101" s="488">
        <v>0.27300000000000002</v>
      </c>
      <c r="H101" s="488">
        <v>7.2000000000000008E-2</v>
      </c>
      <c r="I101" s="488">
        <v>0.57299999999999995</v>
      </c>
      <c r="J101" s="488">
        <v>0.35499999999999998</v>
      </c>
      <c r="K101" s="488">
        <v>0.52800000000000002</v>
      </c>
      <c r="L101" s="488">
        <v>0.14799999999999999</v>
      </c>
      <c r="M101" s="488">
        <v>0.32400000000000001</v>
      </c>
    </row>
    <row r="102" spans="1:13">
      <c r="A102" s="489" t="s">
        <v>664</v>
      </c>
      <c r="B102" s="490">
        <v>8.0000000000000002E-3</v>
      </c>
      <c r="C102" s="490">
        <v>0.92599999999999993</v>
      </c>
      <c r="D102" s="490">
        <v>6.6000000000000003E-2</v>
      </c>
      <c r="E102" s="490">
        <v>2.4E-2</v>
      </c>
      <c r="F102" s="490">
        <v>0.72699999999999998</v>
      </c>
      <c r="G102" s="490">
        <v>0.25</v>
      </c>
      <c r="H102" s="490">
        <v>4.2999999999999997E-2</v>
      </c>
      <c r="I102" s="490">
        <v>0.69799999999999995</v>
      </c>
      <c r="J102" s="490">
        <v>0.25900000000000001</v>
      </c>
      <c r="K102" s="490">
        <v>0.245</v>
      </c>
      <c r="L102" s="490">
        <v>0.223</v>
      </c>
      <c r="M102" s="490">
        <v>0.53200000000000003</v>
      </c>
    </row>
    <row r="103" spans="1:13">
      <c r="A103" s="487" t="s">
        <v>745</v>
      </c>
      <c r="B103" s="488">
        <v>8.0000000000000002E-3</v>
      </c>
      <c r="C103" s="488">
        <v>0.92900000000000005</v>
      </c>
      <c r="D103" s="488">
        <v>6.3E-2</v>
      </c>
      <c r="E103" s="488">
        <v>3.5999999999999997E-2</v>
      </c>
      <c r="F103" s="488">
        <v>0.7659999999999999</v>
      </c>
      <c r="G103" s="488">
        <v>0.19800000000000001</v>
      </c>
      <c r="H103" s="488">
        <v>5.5999999999999987E-2</v>
      </c>
      <c r="I103" s="488">
        <v>0.68400000000000005</v>
      </c>
      <c r="J103" s="488">
        <v>0.26</v>
      </c>
      <c r="K103" s="488">
        <v>0.19900000000000001</v>
      </c>
      <c r="L103" s="488">
        <v>0.188</v>
      </c>
      <c r="M103" s="488">
        <v>0.61299999999999999</v>
      </c>
    </row>
    <row r="104" spans="1:13">
      <c r="A104" s="489" t="s">
        <v>649</v>
      </c>
      <c r="B104" s="490">
        <v>3.0000000000000001E-3</v>
      </c>
      <c r="C104" s="490">
        <v>0.95700000000000007</v>
      </c>
      <c r="D104" s="490">
        <v>0.04</v>
      </c>
      <c r="E104" s="490">
        <v>1.0999999999999999E-2</v>
      </c>
      <c r="F104" s="490">
        <v>0.79700000000000004</v>
      </c>
      <c r="G104" s="490">
        <v>0.192</v>
      </c>
      <c r="H104" s="490">
        <v>3.7999999999999999E-2</v>
      </c>
      <c r="I104" s="490">
        <v>0.80500000000000005</v>
      </c>
      <c r="J104" s="490">
        <v>0.157</v>
      </c>
      <c r="K104" s="490">
        <v>0.21199999999999999</v>
      </c>
      <c r="L104" s="490">
        <v>0.25600000000000001</v>
      </c>
      <c r="M104" s="490">
        <v>0.53200000000000003</v>
      </c>
    </row>
    <row r="105" spans="1:13">
      <c r="A105" s="487" t="s">
        <v>675</v>
      </c>
      <c r="B105" s="488">
        <v>4.0000000000000001E-3</v>
      </c>
      <c r="C105" s="488">
        <v>0.93400000000000005</v>
      </c>
      <c r="D105" s="488">
        <v>6.0999999999999999E-2</v>
      </c>
      <c r="E105" s="488">
        <v>1.7000000000000001E-2</v>
      </c>
      <c r="F105" s="488">
        <v>0.70700000000000007</v>
      </c>
      <c r="G105" s="488">
        <v>0.27700000000000002</v>
      </c>
      <c r="H105" s="488">
        <v>3.7999999999999999E-2</v>
      </c>
      <c r="I105" s="488">
        <v>0.63300000000000001</v>
      </c>
      <c r="J105" s="488">
        <v>0.32900000000000001</v>
      </c>
      <c r="K105" s="488">
        <v>0.22800000000000001</v>
      </c>
      <c r="L105" s="488">
        <v>0.16700000000000001</v>
      </c>
      <c r="M105" s="488">
        <v>0.60499999999999998</v>
      </c>
    </row>
    <row r="106" spans="1:13">
      <c r="A106" s="489" t="s">
        <v>660</v>
      </c>
      <c r="B106" s="490">
        <v>8.0000000000000002E-3</v>
      </c>
      <c r="C106" s="490">
        <v>0.95900000000000007</v>
      </c>
      <c r="D106" s="490">
        <v>3.2000000000000001E-2</v>
      </c>
      <c r="E106" s="490">
        <v>0.123</v>
      </c>
      <c r="F106" s="490">
        <v>0.68599999999999994</v>
      </c>
      <c r="G106" s="490">
        <v>0.191</v>
      </c>
      <c r="H106" s="490">
        <v>7.400000000000001E-2</v>
      </c>
      <c r="I106" s="490">
        <v>0.72599999999999998</v>
      </c>
      <c r="J106" s="490">
        <v>0.2</v>
      </c>
      <c r="K106" s="490">
        <v>0.21299999999999999</v>
      </c>
      <c r="L106" s="490">
        <v>0.20300000000000001</v>
      </c>
      <c r="M106" s="490">
        <v>0.58399999999999996</v>
      </c>
    </row>
    <row r="107" spans="1:13">
      <c r="A107" s="487" t="s">
        <v>663</v>
      </c>
      <c r="B107" s="488">
        <v>5.0000000000000001E-3</v>
      </c>
      <c r="C107" s="488">
        <v>0.94599999999999995</v>
      </c>
      <c r="D107" s="488">
        <v>4.9000000000000002E-2</v>
      </c>
      <c r="E107" s="488">
        <v>5.5999999999999987E-2</v>
      </c>
      <c r="F107" s="488">
        <v>0.71099999999999997</v>
      </c>
      <c r="G107" s="488">
        <v>0.23300000000000001</v>
      </c>
      <c r="H107" s="488">
        <v>4.0999999999999988E-2</v>
      </c>
      <c r="I107" s="488">
        <v>0.72</v>
      </c>
      <c r="J107" s="488">
        <v>0.23799999999999999</v>
      </c>
      <c r="K107" s="488">
        <v>0.29899999999999999</v>
      </c>
      <c r="L107" s="488">
        <v>0.215</v>
      </c>
      <c r="M107" s="488">
        <v>0.48699999999999999</v>
      </c>
    </row>
    <row r="108" spans="1:13">
      <c r="A108" s="489" t="s">
        <v>674</v>
      </c>
      <c r="B108" s="490">
        <v>6.0000000000000001E-3</v>
      </c>
      <c r="C108" s="490">
        <v>0.93799999999999994</v>
      </c>
      <c r="D108" s="490">
        <v>5.5999999999999987E-2</v>
      </c>
      <c r="E108" s="490">
        <v>2.1999999999999999E-2</v>
      </c>
      <c r="F108" s="490">
        <v>0.76400000000000001</v>
      </c>
      <c r="G108" s="490">
        <v>0.215</v>
      </c>
      <c r="H108" s="490">
        <v>4.5999999999999999E-2</v>
      </c>
      <c r="I108" s="490">
        <v>0.73599999999999999</v>
      </c>
      <c r="J108" s="490">
        <v>0.218</v>
      </c>
      <c r="K108" s="490">
        <v>0.316</v>
      </c>
      <c r="L108" s="490">
        <v>0.20799999999999999</v>
      </c>
      <c r="M108" s="490">
        <v>0.47599999999999998</v>
      </c>
    </row>
    <row r="109" spans="1:13">
      <c r="A109" s="487" t="s">
        <v>677</v>
      </c>
      <c r="B109" s="488">
        <v>6.0000000000000001E-3</v>
      </c>
      <c r="C109" s="488">
        <v>0.93200000000000005</v>
      </c>
      <c r="D109" s="488">
        <v>6.2E-2</v>
      </c>
      <c r="E109" s="488">
        <v>5.2999999999999999E-2</v>
      </c>
      <c r="F109" s="488">
        <v>0.63200000000000001</v>
      </c>
      <c r="G109" s="488">
        <v>0.315</v>
      </c>
      <c r="H109" s="488">
        <v>4.5999999999999999E-2</v>
      </c>
      <c r="I109" s="488">
        <v>0.59</v>
      </c>
      <c r="J109" s="488">
        <v>0.36399999999999999</v>
      </c>
      <c r="K109" s="488">
        <v>0.27900000000000003</v>
      </c>
      <c r="L109" s="488">
        <v>0.14599999999999999</v>
      </c>
      <c r="M109" s="488">
        <v>0.57399999999999995</v>
      </c>
    </row>
    <row r="110" spans="1:13" ht="20.95">
      <c r="A110" s="489" t="s">
        <v>666</v>
      </c>
      <c r="B110" s="490">
        <v>6.0000000000000001E-3</v>
      </c>
      <c r="C110" s="490">
        <v>0.96099999999999997</v>
      </c>
      <c r="D110" s="490">
        <v>3.3000000000000002E-2</v>
      </c>
      <c r="E110" s="490">
        <v>1.4E-2</v>
      </c>
      <c r="F110" s="490">
        <v>0.73099999999999998</v>
      </c>
      <c r="G110" s="490">
        <v>0.255</v>
      </c>
      <c r="H110" s="490">
        <v>5.5E-2</v>
      </c>
      <c r="I110" s="490">
        <v>0.77200000000000002</v>
      </c>
      <c r="J110" s="490">
        <v>0.17399999999999999</v>
      </c>
      <c r="K110" s="490">
        <v>0.27100000000000002</v>
      </c>
      <c r="L110" s="490">
        <v>0.33100000000000002</v>
      </c>
      <c r="M110" s="490">
        <v>0.39800000000000002</v>
      </c>
    </row>
    <row r="111" spans="1:13">
      <c r="A111" s="487" t="s">
        <v>668</v>
      </c>
      <c r="B111" s="488">
        <v>5.0000000000000001E-3</v>
      </c>
      <c r="C111" s="488">
        <v>0.94599999999999995</v>
      </c>
      <c r="D111" s="488">
        <v>4.9000000000000002E-2</v>
      </c>
      <c r="E111" s="488">
        <v>2.7E-2</v>
      </c>
      <c r="F111" s="488">
        <v>0.71700000000000008</v>
      </c>
      <c r="G111" s="488">
        <v>0.25600000000000001</v>
      </c>
      <c r="H111" s="488">
        <v>4.2000000000000003E-2</v>
      </c>
      <c r="I111" s="488">
        <v>0.72699999999999998</v>
      </c>
      <c r="J111" s="488">
        <v>0.23100000000000001</v>
      </c>
      <c r="K111" s="488">
        <v>0.25</v>
      </c>
      <c r="L111" s="488">
        <v>0.14299999999999999</v>
      </c>
      <c r="M111" s="488">
        <v>0.60699999999999998</v>
      </c>
    </row>
    <row r="112" spans="1:13">
      <c r="A112" s="489" t="s">
        <v>680</v>
      </c>
      <c r="B112" s="490">
        <v>5.0000000000000001E-3</v>
      </c>
      <c r="C112" s="490">
        <v>0.94400000000000006</v>
      </c>
      <c r="D112" s="490">
        <v>5.0999999999999997E-2</v>
      </c>
      <c r="E112" s="490">
        <v>3.2000000000000001E-2</v>
      </c>
      <c r="F112" s="490">
        <v>0.76300000000000001</v>
      </c>
      <c r="G112" s="490">
        <v>0.20499999999999999</v>
      </c>
      <c r="H112" s="490">
        <v>4.2000000000000003E-2</v>
      </c>
      <c r="I112" s="490">
        <v>0.72599999999999998</v>
      </c>
      <c r="J112" s="490">
        <v>0.23100000000000001</v>
      </c>
      <c r="K112" s="490">
        <v>0.35099999999999998</v>
      </c>
      <c r="L112" s="490">
        <v>0.17199999999999999</v>
      </c>
      <c r="M112" s="490">
        <v>0.47699999999999998</v>
      </c>
    </row>
    <row r="113" spans="1:13">
      <c r="A113" s="487" t="s">
        <v>741</v>
      </c>
      <c r="B113" s="488">
        <v>2.4E-2</v>
      </c>
      <c r="C113" s="488">
        <v>0.91900000000000004</v>
      </c>
      <c r="D113" s="488">
        <v>5.7000000000000002E-2</v>
      </c>
      <c r="E113" s="488">
        <v>6.4000000000000001E-2</v>
      </c>
      <c r="F113" s="488">
        <v>0.748</v>
      </c>
      <c r="G113" s="488">
        <v>0.189</v>
      </c>
      <c r="H113" s="488">
        <v>0.14899999999999999</v>
      </c>
      <c r="I113" s="488">
        <v>0.61199999999999999</v>
      </c>
      <c r="J113" s="488">
        <v>0.23899999999999999</v>
      </c>
      <c r="K113" s="488">
        <v>0.374</v>
      </c>
      <c r="L113" s="488">
        <v>0.28399999999999997</v>
      </c>
      <c r="M113" s="488">
        <v>0.34200000000000003</v>
      </c>
    </row>
    <row r="114" spans="1:13">
      <c r="A114" s="489" t="s">
        <v>683</v>
      </c>
      <c r="B114" s="490">
        <v>5.0000000000000001E-3</v>
      </c>
      <c r="C114" s="490">
        <v>0.94599999999999995</v>
      </c>
      <c r="D114" s="490">
        <v>4.9000000000000002E-2</v>
      </c>
      <c r="E114" s="490">
        <v>6.5000000000000002E-2</v>
      </c>
      <c r="F114" s="490">
        <v>0.73099999999999998</v>
      </c>
      <c r="G114" s="490">
        <v>0.20399999999999999</v>
      </c>
      <c r="H114" s="490">
        <v>4.2000000000000003E-2</v>
      </c>
      <c r="I114" s="490">
        <v>0.68799999999999994</v>
      </c>
      <c r="J114" s="490">
        <v>0.26900000000000002</v>
      </c>
      <c r="K114" s="490">
        <v>0.373</v>
      </c>
      <c r="L114" s="490">
        <v>0.155</v>
      </c>
      <c r="M114" s="490">
        <v>0.47199999999999998</v>
      </c>
    </row>
    <row r="115" spans="1:13">
      <c r="A115" s="487" t="s">
        <v>713</v>
      </c>
      <c r="B115" s="488">
        <v>8.0000000000000002E-3</v>
      </c>
      <c r="C115" s="488">
        <v>0.94400000000000006</v>
      </c>
      <c r="D115" s="488">
        <v>4.8000000000000001E-2</v>
      </c>
      <c r="E115" s="488">
        <v>4.9000000000000002E-2</v>
      </c>
      <c r="F115" s="488">
        <v>0.74900000000000011</v>
      </c>
      <c r="G115" s="488">
        <v>0.20200000000000001</v>
      </c>
      <c r="H115" s="488">
        <v>6.0999999999999999E-2</v>
      </c>
      <c r="I115" s="488">
        <v>0.70799999999999996</v>
      </c>
      <c r="J115" s="488">
        <v>0.23</v>
      </c>
      <c r="K115" s="488">
        <v>0.28699999999999998</v>
      </c>
      <c r="L115" s="488">
        <v>0.13600000000000001</v>
      </c>
      <c r="M115" s="488">
        <v>0.57799999999999996</v>
      </c>
    </row>
    <row r="116" spans="1:13">
      <c r="A116" s="489" t="s">
        <v>789</v>
      </c>
      <c r="B116" s="490">
        <v>3.0000000000000001E-3</v>
      </c>
      <c r="C116" s="490">
        <v>0.94599999999999995</v>
      </c>
      <c r="D116" s="490">
        <v>5.0999999999999997E-2</v>
      </c>
      <c r="E116" s="490">
        <v>3.7000000000000012E-2</v>
      </c>
      <c r="F116" s="490">
        <v>0.72</v>
      </c>
      <c r="G116" s="490">
        <v>0.24299999999999999</v>
      </c>
      <c r="H116" s="490">
        <v>2.5000000000000001E-2</v>
      </c>
      <c r="I116" s="490">
        <v>0.748</v>
      </c>
      <c r="J116" s="490">
        <v>0.22700000000000001</v>
      </c>
      <c r="K116" s="490">
        <v>0.129</v>
      </c>
      <c r="L116" s="490">
        <v>0.32</v>
      </c>
      <c r="M116" s="490">
        <v>0.55100000000000005</v>
      </c>
    </row>
    <row r="117" spans="1:13">
      <c r="A117" s="487" t="s">
        <v>921</v>
      </c>
      <c r="B117" s="488">
        <v>8.0000000000000002E-3</v>
      </c>
      <c r="C117" s="488">
        <v>0.93400000000000005</v>
      </c>
      <c r="D117" s="488">
        <v>5.8000000000000003E-2</v>
      </c>
      <c r="E117" s="488">
        <v>4.2999999999999997E-2</v>
      </c>
      <c r="F117" s="488">
        <v>0.73</v>
      </c>
      <c r="G117" s="488">
        <v>0.22800000000000001</v>
      </c>
      <c r="H117" s="488">
        <v>5.0999999999999997E-2</v>
      </c>
      <c r="I117" s="488">
        <v>0.71700000000000008</v>
      </c>
      <c r="J117" s="488">
        <v>0.23200000000000001</v>
      </c>
      <c r="K117" s="488">
        <v>0.28199999999999997</v>
      </c>
      <c r="L117" s="488">
        <v>0.20100000000000001</v>
      </c>
      <c r="M117" s="488">
        <v>0.51600000000000001</v>
      </c>
    </row>
    <row r="118" spans="1:13">
      <c r="A118" s="1887" t="s">
        <v>1776</v>
      </c>
      <c r="B118" s="1888">
        <v>6.0000000000000001E-3</v>
      </c>
      <c r="C118" s="1888">
        <v>0.94299999999999995</v>
      </c>
      <c r="D118" s="1888">
        <v>5.0999999999999997E-2</v>
      </c>
      <c r="E118" s="1888">
        <v>0.121</v>
      </c>
      <c r="F118" s="1888">
        <v>0.59699999999999998</v>
      </c>
      <c r="G118" s="1888">
        <v>0.28199999999999997</v>
      </c>
      <c r="H118" s="1888">
        <v>5.7000000000000002E-2</v>
      </c>
      <c r="I118" s="1888">
        <v>0.71400000000000008</v>
      </c>
      <c r="J118" s="1888">
        <v>0.22900000000000001</v>
      </c>
      <c r="K118" s="1888">
        <v>0.503</v>
      </c>
      <c r="L118" s="1888">
        <v>0.17899999999999999</v>
      </c>
      <c r="M118" s="1888">
        <v>0.318</v>
      </c>
    </row>
    <row r="120" spans="1:13">
      <c r="A120" s="2217" t="s">
        <v>811</v>
      </c>
      <c r="B120" s="2217"/>
    </row>
  </sheetData>
  <mergeCells count="10">
    <mergeCell ref="B7:D7"/>
    <mergeCell ref="E7:G7"/>
    <mergeCell ref="H7:J7"/>
    <mergeCell ref="K7:M7"/>
    <mergeCell ref="A120:B120"/>
    <mergeCell ref="A3:M3"/>
    <mergeCell ref="A4:M4"/>
    <mergeCell ref="A5:M5"/>
    <mergeCell ref="B6:G6"/>
    <mergeCell ref="H6:M6"/>
  </mergeCells>
  <printOptions horizontalCentered="1"/>
  <pageMargins left="0.59055118110236227" right="0.59055118110236227" top="0.59055118110236227" bottom="0.39370078740157483" header="0.31496062992125984" footer="0.31496062992125984"/>
  <pageSetup paperSize="9" scale="95" fitToHeight="2"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92D050"/>
  </sheetPr>
  <dimension ref="A1:AKX118"/>
  <sheetViews>
    <sheetView showGridLines="0" zoomScaleNormal="100" workbookViewId="0">
      <selection activeCell="E22" sqref="E22"/>
    </sheetView>
  </sheetViews>
  <sheetFormatPr defaultColWidth="10" defaultRowHeight="14.4"/>
  <cols>
    <col min="1" max="1" width="27" style="376" customWidth="1"/>
    <col min="2" max="9" width="10.44140625" style="376" customWidth="1"/>
    <col min="10" max="986" width="10" style="376"/>
    <col min="987" max="1013" width="11.5546875" style="377" customWidth="1"/>
    <col min="1014" max="16384" width="10" style="377"/>
  </cols>
  <sheetData>
    <row r="1" spans="1:986" s="1019" customFormat="1" ht="15.05">
      <c r="A1" s="990" t="str">
        <f ca="1">(MID(CELL("nomefile",J2),FIND("]",CELL("nomefile",J2),1)+1,20))</f>
        <v>Tavola 6.6</v>
      </c>
      <c r="B1" s="1017"/>
      <c r="C1" s="1017"/>
      <c r="D1" s="1017"/>
      <c r="E1" s="1017"/>
      <c r="F1" s="1017"/>
      <c r="G1" s="1017"/>
      <c r="H1" s="1017"/>
      <c r="I1" s="1016"/>
      <c r="J1" s="1007"/>
      <c r="K1" s="1017"/>
      <c r="L1" s="1018"/>
      <c r="M1" s="1018"/>
      <c r="N1" s="1018"/>
      <c r="O1" s="1018"/>
      <c r="P1" s="1018"/>
      <c r="Q1" s="1018"/>
      <c r="R1" s="1018"/>
      <c r="S1" s="1018"/>
      <c r="T1" s="1018"/>
      <c r="U1" s="1018"/>
      <c r="V1" s="1018"/>
      <c r="W1" s="1018"/>
      <c r="X1" s="1018"/>
      <c r="Y1" s="1018"/>
      <c r="Z1" s="1018"/>
      <c r="AA1" s="1018"/>
      <c r="AB1" s="1018"/>
      <c r="AC1" s="1018"/>
      <c r="AD1" s="1018"/>
      <c r="AE1" s="1018"/>
      <c r="AF1" s="1018"/>
      <c r="AG1" s="1018"/>
      <c r="AH1" s="1018"/>
      <c r="AI1" s="1018"/>
      <c r="AJ1" s="1018"/>
      <c r="AK1" s="1018"/>
      <c r="AL1" s="1018"/>
      <c r="AM1" s="1018"/>
      <c r="AN1" s="1018"/>
      <c r="AO1" s="1018"/>
      <c r="AP1" s="1018"/>
      <c r="AQ1" s="1018"/>
      <c r="AR1" s="1018"/>
      <c r="AS1" s="1018"/>
      <c r="AT1" s="1018"/>
      <c r="AU1" s="1018"/>
      <c r="AV1" s="1018"/>
      <c r="AW1" s="1018"/>
      <c r="AX1" s="1018"/>
      <c r="AY1" s="1018"/>
      <c r="AZ1" s="1018"/>
      <c r="BA1" s="1018"/>
      <c r="BB1" s="1018"/>
      <c r="BC1" s="1018"/>
      <c r="BD1" s="1018"/>
      <c r="BE1" s="1018"/>
      <c r="BF1" s="1018"/>
      <c r="BG1" s="1018"/>
      <c r="BH1" s="1018"/>
      <c r="BI1" s="1018"/>
      <c r="BJ1" s="1018"/>
      <c r="BK1" s="1018"/>
      <c r="BL1" s="1018"/>
      <c r="BM1" s="1018"/>
      <c r="BN1" s="1018"/>
      <c r="BO1" s="1018"/>
      <c r="BP1" s="1018"/>
      <c r="BQ1" s="1018"/>
      <c r="BR1" s="1018"/>
      <c r="BS1" s="1018"/>
      <c r="BT1" s="1018"/>
      <c r="BU1" s="1018"/>
      <c r="BV1" s="1018"/>
      <c r="BW1" s="1018"/>
      <c r="BX1" s="1018"/>
      <c r="BY1" s="1018"/>
      <c r="BZ1" s="1018"/>
      <c r="CA1" s="1018"/>
      <c r="CB1" s="1018"/>
      <c r="CC1" s="1018"/>
      <c r="CD1" s="1018"/>
      <c r="CE1" s="1018"/>
      <c r="CF1" s="1018"/>
      <c r="CG1" s="1018"/>
      <c r="CH1" s="1018"/>
      <c r="CI1" s="1018"/>
      <c r="CJ1" s="1018"/>
      <c r="CK1" s="1018"/>
      <c r="CL1" s="1018"/>
      <c r="CM1" s="1018"/>
      <c r="CN1" s="1018"/>
      <c r="CO1" s="1018"/>
      <c r="CP1" s="1018"/>
      <c r="CQ1" s="1018"/>
      <c r="CR1" s="1018"/>
      <c r="CS1" s="1018"/>
      <c r="CT1" s="1018"/>
      <c r="CU1" s="1018"/>
      <c r="CV1" s="1018"/>
      <c r="CW1" s="1018"/>
      <c r="CX1" s="1018"/>
      <c r="CY1" s="1018"/>
      <c r="CZ1" s="1018"/>
      <c r="DA1" s="1018"/>
      <c r="DB1" s="1018"/>
      <c r="DC1" s="1018"/>
      <c r="DD1" s="1018"/>
      <c r="DE1" s="1018"/>
      <c r="DF1" s="1018"/>
      <c r="DG1" s="1018"/>
      <c r="DH1" s="1018"/>
      <c r="DI1" s="1018"/>
      <c r="DJ1" s="1018"/>
      <c r="DK1" s="1018"/>
      <c r="DL1" s="1018"/>
      <c r="DM1" s="1018"/>
      <c r="DN1" s="1018"/>
      <c r="DO1" s="1018"/>
      <c r="DP1" s="1018"/>
      <c r="DQ1" s="1018"/>
      <c r="DR1" s="1018"/>
      <c r="DS1" s="1018"/>
      <c r="DT1" s="1018"/>
      <c r="DU1" s="1018"/>
      <c r="DV1" s="1018"/>
      <c r="DW1" s="1018"/>
      <c r="DX1" s="1018"/>
      <c r="DY1" s="1018"/>
      <c r="DZ1" s="1018"/>
      <c r="EA1" s="1018"/>
      <c r="EB1" s="1018"/>
      <c r="EC1" s="1018"/>
      <c r="ED1" s="1018"/>
      <c r="EE1" s="1018"/>
      <c r="EF1" s="1018"/>
      <c r="EG1" s="1018"/>
      <c r="EH1" s="1018"/>
      <c r="EI1" s="1018"/>
      <c r="EJ1" s="1018"/>
      <c r="EK1" s="1018"/>
      <c r="EL1" s="1018"/>
      <c r="EM1" s="1018"/>
      <c r="EN1" s="1018"/>
      <c r="EO1" s="1018"/>
      <c r="EP1" s="1018"/>
      <c r="EQ1" s="1018"/>
      <c r="ER1" s="1018"/>
      <c r="ES1" s="1018"/>
      <c r="ET1" s="1018"/>
      <c r="EU1" s="1018"/>
      <c r="EV1" s="1018"/>
      <c r="EW1" s="1018"/>
      <c r="EX1" s="1018"/>
      <c r="EY1" s="1018"/>
      <c r="EZ1" s="1018"/>
      <c r="FA1" s="1018"/>
      <c r="FB1" s="1018"/>
      <c r="FC1" s="1018"/>
      <c r="FD1" s="1018"/>
      <c r="FE1" s="1018"/>
      <c r="FF1" s="1018"/>
      <c r="FG1" s="1018"/>
      <c r="FH1" s="1018"/>
      <c r="FI1" s="1018"/>
      <c r="FJ1" s="1018"/>
      <c r="FK1" s="1018"/>
      <c r="FL1" s="1018"/>
      <c r="FM1" s="1018"/>
      <c r="FN1" s="1018"/>
      <c r="FO1" s="1018"/>
      <c r="FP1" s="1018"/>
      <c r="FQ1" s="1018"/>
      <c r="FR1" s="1018"/>
      <c r="FS1" s="1018"/>
      <c r="FT1" s="1018"/>
      <c r="FU1" s="1018"/>
      <c r="FV1" s="1018"/>
      <c r="FW1" s="1018"/>
      <c r="FX1" s="1018"/>
      <c r="FY1" s="1018"/>
      <c r="FZ1" s="1018"/>
      <c r="GA1" s="1018"/>
      <c r="GB1" s="1018"/>
      <c r="GC1" s="1018"/>
      <c r="GD1" s="1018"/>
      <c r="GE1" s="1018"/>
      <c r="GF1" s="1018"/>
      <c r="GG1" s="1018"/>
      <c r="GH1" s="1018"/>
      <c r="GI1" s="1018"/>
      <c r="GJ1" s="1018"/>
      <c r="GK1" s="1018"/>
      <c r="GL1" s="1018"/>
      <c r="GM1" s="1018"/>
      <c r="GN1" s="1018"/>
      <c r="GO1" s="1018"/>
      <c r="GP1" s="1018"/>
      <c r="GQ1" s="1018"/>
      <c r="GR1" s="1018"/>
      <c r="GS1" s="1018"/>
      <c r="GT1" s="1018"/>
      <c r="GU1" s="1018"/>
      <c r="GV1" s="1018"/>
      <c r="GW1" s="1018"/>
      <c r="GX1" s="1018"/>
      <c r="GY1" s="1018"/>
      <c r="GZ1" s="1018"/>
      <c r="HA1" s="1018"/>
      <c r="HB1" s="1018"/>
      <c r="HC1" s="1018"/>
      <c r="HD1" s="1018"/>
      <c r="HE1" s="1018"/>
      <c r="HF1" s="1018"/>
      <c r="HG1" s="1018"/>
      <c r="HH1" s="1018"/>
      <c r="HI1" s="1018"/>
      <c r="HJ1" s="1018"/>
      <c r="HK1" s="1018"/>
      <c r="HL1" s="1018"/>
      <c r="HM1" s="1018"/>
      <c r="HN1" s="1018"/>
      <c r="HO1" s="1018"/>
      <c r="HP1" s="1018"/>
      <c r="HQ1" s="1018"/>
      <c r="HR1" s="1018"/>
      <c r="HS1" s="1018"/>
      <c r="HT1" s="1018"/>
      <c r="HU1" s="1018"/>
      <c r="HV1" s="1018"/>
      <c r="HW1" s="1018"/>
      <c r="HX1" s="1018"/>
      <c r="HY1" s="1018"/>
      <c r="HZ1" s="1018"/>
      <c r="IA1" s="1018"/>
      <c r="IB1" s="1018"/>
      <c r="IC1" s="1018"/>
      <c r="ID1" s="1018"/>
      <c r="IE1" s="1018"/>
      <c r="IF1" s="1018"/>
      <c r="IG1" s="1018"/>
      <c r="IH1" s="1018"/>
      <c r="II1" s="1018"/>
      <c r="IJ1" s="1018"/>
      <c r="IK1" s="1018"/>
      <c r="IL1" s="1018"/>
      <c r="IM1" s="1018"/>
      <c r="IN1" s="1018"/>
      <c r="IO1" s="1018"/>
      <c r="IP1" s="1018"/>
      <c r="IQ1" s="1018"/>
      <c r="IR1" s="1018"/>
      <c r="IS1" s="1018"/>
      <c r="IT1" s="1018"/>
      <c r="IU1" s="1018"/>
      <c r="IV1" s="1018"/>
      <c r="IW1" s="1018"/>
      <c r="IX1" s="1018"/>
      <c r="IY1" s="1018"/>
      <c r="IZ1" s="1018"/>
      <c r="JA1" s="1018"/>
      <c r="JB1" s="1018"/>
      <c r="JC1" s="1018"/>
      <c r="JD1" s="1018"/>
      <c r="JE1" s="1018"/>
      <c r="JF1" s="1018"/>
      <c r="JG1" s="1018"/>
      <c r="JH1" s="1018"/>
      <c r="JI1" s="1018"/>
      <c r="JJ1" s="1018"/>
      <c r="JK1" s="1018"/>
      <c r="JL1" s="1018"/>
      <c r="JM1" s="1018"/>
      <c r="JN1" s="1018"/>
      <c r="JO1" s="1018"/>
      <c r="JP1" s="1018"/>
      <c r="JQ1" s="1018"/>
      <c r="JR1" s="1018"/>
      <c r="JS1" s="1018"/>
      <c r="JT1" s="1018"/>
      <c r="JU1" s="1018"/>
      <c r="JV1" s="1018"/>
      <c r="JW1" s="1018"/>
      <c r="JX1" s="1018"/>
      <c r="JY1" s="1018"/>
      <c r="JZ1" s="1018"/>
      <c r="KA1" s="1018"/>
      <c r="KB1" s="1018"/>
      <c r="KC1" s="1018"/>
      <c r="KD1" s="1018"/>
      <c r="KE1" s="1018"/>
      <c r="KF1" s="1018"/>
      <c r="KG1" s="1018"/>
      <c r="KH1" s="1018"/>
      <c r="KI1" s="1018"/>
      <c r="KJ1" s="1018"/>
      <c r="KK1" s="1018"/>
      <c r="KL1" s="1018"/>
      <c r="KM1" s="1018"/>
      <c r="KN1" s="1018"/>
      <c r="KO1" s="1018"/>
      <c r="KP1" s="1018"/>
      <c r="KQ1" s="1018"/>
      <c r="KR1" s="1018"/>
      <c r="KS1" s="1018"/>
      <c r="KT1" s="1018"/>
      <c r="KU1" s="1018"/>
      <c r="KV1" s="1018"/>
      <c r="KW1" s="1018"/>
      <c r="KX1" s="1018"/>
      <c r="KY1" s="1018"/>
      <c r="KZ1" s="1018"/>
      <c r="LA1" s="1018"/>
      <c r="LB1" s="1018"/>
      <c r="LC1" s="1018"/>
      <c r="LD1" s="1018"/>
      <c r="LE1" s="1018"/>
      <c r="LF1" s="1018"/>
      <c r="LG1" s="1018"/>
      <c r="LH1" s="1018"/>
      <c r="LI1" s="1018"/>
      <c r="LJ1" s="1018"/>
      <c r="LK1" s="1018"/>
      <c r="LL1" s="1018"/>
      <c r="LM1" s="1018"/>
      <c r="LN1" s="1018"/>
      <c r="LO1" s="1018"/>
      <c r="LP1" s="1018"/>
      <c r="LQ1" s="1018"/>
      <c r="LR1" s="1018"/>
      <c r="LS1" s="1018"/>
      <c r="LT1" s="1018"/>
      <c r="LU1" s="1018"/>
      <c r="LV1" s="1018"/>
      <c r="LW1" s="1018"/>
      <c r="LX1" s="1018"/>
      <c r="LY1" s="1018"/>
      <c r="LZ1" s="1018"/>
      <c r="MA1" s="1018"/>
      <c r="MB1" s="1018"/>
      <c r="MC1" s="1018"/>
      <c r="MD1" s="1018"/>
      <c r="ME1" s="1018"/>
      <c r="MF1" s="1018"/>
      <c r="MG1" s="1018"/>
      <c r="MH1" s="1018"/>
      <c r="MI1" s="1018"/>
      <c r="MJ1" s="1018"/>
      <c r="MK1" s="1018"/>
      <c r="ML1" s="1018"/>
      <c r="MM1" s="1018"/>
      <c r="MN1" s="1018"/>
      <c r="MO1" s="1018"/>
      <c r="MP1" s="1018"/>
      <c r="MQ1" s="1018"/>
      <c r="MR1" s="1018"/>
      <c r="MS1" s="1018"/>
      <c r="MT1" s="1018"/>
      <c r="MU1" s="1018"/>
      <c r="MV1" s="1018"/>
      <c r="MW1" s="1018"/>
      <c r="MX1" s="1018"/>
      <c r="MY1" s="1018"/>
      <c r="MZ1" s="1018"/>
      <c r="NA1" s="1018"/>
      <c r="NB1" s="1018"/>
      <c r="NC1" s="1018"/>
      <c r="ND1" s="1018"/>
      <c r="NE1" s="1018"/>
      <c r="NF1" s="1018"/>
      <c r="NG1" s="1018"/>
      <c r="NH1" s="1018"/>
      <c r="NI1" s="1018"/>
      <c r="NJ1" s="1018"/>
      <c r="NK1" s="1018"/>
      <c r="NL1" s="1018"/>
      <c r="NM1" s="1018"/>
      <c r="NN1" s="1018"/>
      <c r="NO1" s="1018"/>
      <c r="NP1" s="1018"/>
      <c r="NQ1" s="1018"/>
      <c r="NR1" s="1018"/>
      <c r="NS1" s="1018"/>
      <c r="NT1" s="1018"/>
      <c r="NU1" s="1018"/>
      <c r="NV1" s="1018"/>
      <c r="NW1" s="1018"/>
      <c r="NX1" s="1018"/>
      <c r="NY1" s="1018"/>
      <c r="NZ1" s="1018"/>
      <c r="OA1" s="1018"/>
      <c r="OB1" s="1018"/>
      <c r="OC1" s="1018"/>
      <c r="OD1" s="1018"/>
      <c r="OE1" s="1018"/>
      <c r="OF1" s="1018"/>
      <c r="OG1" s="1018"/>
      <c r="OH1" s="1018"/>
      <c r="OI1" s="1018"/>
      <c r="OJ1" s="1018"/>
      <c r="OK1" s="1018"/>
      <c r="OL1" s="1018"/>
      <c r="OM1" s="1018"/>
      <c r="ON1" s="1018"/>
      <c r="OO1" s="1018"/>
      <c r="OP1" s="1018"/>
      <c r="OQ1" s="1018"/>
      <c r="OR1" s="1018"/>
      <c r="OS1" s="1018"/>
      <c r="OT1" s="1018"/>
      <c r="OU1" s="1018"/>
      <c r="OV1" s="1018"/>
      <c r="OW1" s="1018"/>
      <c r="OX1" s="1018"/>
      <c r="OY1" s="1018"/>
      <c r="OZ1" s="1018"/>
      <c r="PA1" s="1018"/>
      <c r="PB1" s="1018"/>
      <c r="PC1" s="1018"/>
      <c r="PD1" s="1018"/>
      <c r="PE1" s="1018"/>
      <c r="PF1" s="1018"/>
      <c r="PG1" s="1018"/>
      <c r="PH1" s="1018"/>
      <c r="PI1" s="1018"/>
      <c r="PJ1" s="1018"/>
      <c r="PK1" s="1018"/>
      <c r="PL1" s="1018"/>
      <c r="PM1" s="1018"/>
      <c r="PN1" s="1018"/>
      <c r="PO1" s="1018"/>
      <c r="PP1" s="1018"/>
      <c r="PQ1" s="1018"/>
      <c r="PR1" s="1018"/>
      <c r="PS1" s="1018"/>
      <c r="PT1" s="1018"/>
      <c r="PU1" s="1018"/>
      <c r="PV1" s="1018"/>
      <c r="PW1" s="1018"/>
      <c r="PX1" s="1018"/>
      <c r="PY1" s="1018"/>
      <c r="PZ1" s="1018"/>
      <c r="QA1" s="1018"/>
      <c r="QB1" s="1018"/>
      <c r="QC1" s="1018"/>
      <c r="QD1" s="1018"/>
      <c r="QE1" s="1018"/>
      <c r="QF1" s="1018"/>
      <c r="QG1" s="1018"/>
      <c r="QH1" s="1018"/>
      <c r="QI1" s="1018"/>
      <c r="QJ1" s="1018"/>
      <c r="QK1" s="1018"/>
      <c r="QL1" s="1018"/>
      <c r="QM1" s="1018"/>
      <c r="QN1" s="1018"/>
      <c r="QO1" s="1018"/>
      <c r="QP1" s="1018"/>
      <c r="QQ1" s="1018"/>
      <c r="QR1" s="1018"/>
      <c r="QS1" s="1018"/>
      <c r="QT1" s="1018"/>
      <c r="QU1" s="1018"/>
      <c r="QV1" s="1018"/>
      <c r="QW1" s="1018"/>
      <c r="QX1" s="1018"/>
      <c r="QY1" s="1018"/>
      <c r="QZ1" s="1018"/>
      <c r="RA1" s="1018"/>
      <c r="RB1" s="1018"/>
      <c r="RC1" s="1018"/>
      <c r="RD1" s="1018"/>
      <c r="RE1" s="1018"/>
      <c r="RF1" s="1018"/>
      <c r="RG1" s="1018"/>
      <c r="RH1" s="1018"/>
      <c r="RI1" s="1018"/>
      <c r="RJ1" s="1018"/>
      <c r="RK1" s="1018"/>
      <c r="RL1" s="1018"/>
      <c r="RM1" s="1018"/>
      <c r="RN1" s="1018"/>
      <c r="RO1" s="1018"/>
      <c r="RP1" s="1018"/>
      <c r="RQ1" s="1018"/>
      <c r="RR1" s="1018"/>
      <c r="RS1" s="1018"/>
      <c r="RT1" s="1018"/>
      <c r="RU1" s="1018"/>
      <c r="RV1" s="1018"/>
      <c r="RW1" s="1018"/>
      <c r="RX1" s="1018"/>
      <c r="RY1" s="1018"/>
      <c r="RZ1" s="1018"/>
      <c r="SA1" s="1018"/>
      <c r="SB1" s="1018"/>
      <c r="SC1" s="1018"/>
      <c r="SD1" s="1018"/>
      <c r="SE1" s="1018"/>
      <c r="SF1" s="1018"/>
      <c r="SG1" s="1018"/>
      <c r="SH1" s="1018"/>
      <c r="SI1" s="1018"/>
      <c r="SJ1" s="1018"/>
      <c r="SK1" s="1018"/>
      <c r="SL1" s="1018"/>
      <c r="SM1" s="1018"/>
      <c r="SN1" s="1018"/>
      <c r="SO1" s="1018"/>
      <c r="SP1" s="1018"/>
      <c r="SQ1" s="1018"/>
      <c r="SR1" s="1018"/>
      <c r="SS1" s="1018"/>
      <c r="ST1" s="1018"/>
      <c r="SU1" s="1018"/>
      <c r="SV1" s="1018"/>
      <c r="SW1" s="1018"/>
      <c r="SX1" s="1018"/>
      <c r="SY1" s="1018"/>
      <c r="SZ1" s="1018"/>
      <c r="TA1" s="1018"/>
      <c r="TB1" s="1018"/>
      <c r="TC1" s="1018"/>
      <c r="TD1" s="1018"/>
      <c r="TE1" s="1018"/>
      <c r="TF1" s="1018"/>
      <c r="TG1" s="1018"/>
      <c r="TH1" s="1018"/>
      <c r="TI1" s="1018"/>
      <c r="TJ1" s="1018"/>
      <c r="TK1" s="1018"/>
      <c r="TL1" s="1018"/>
      <c r="TM1" s="1018"/>
      <c r="TN1" s="1018"/>
      <c r="TO1" s="1018"/>
      <c r="TP1" s="1018"/>
      <c r="TQ1" s="1018"/>
      <c r="TR1" s="1018"/>
      <c r="TS1" s="1018"/>
      <c r="TT1" s="1018"/>
      <c r="TU1" s="1018"/>
      <c r="TV1" s="1018"/>
      <c r="TW1" s="1018"/>
      <c r="TX1" s="1018"/>
      <c r="TY1" s="1018"/>
      <c r="TZ1" s="1018"/>
      <c r="UA1" s="1018"/>
      <c r="UB1" s="1018"/>
      <c r="UC1" s="1018"/>
      <c r="UD1" s="1018"/>
      <c r="UE1" s="1018"/>
      <c r="UF1" s="1018"/>
      <c r="UG1" s="1018"/>
      <c r="UH1" s="1018"/>
      <c r="UI1" s="1018"/>
      <c r="UJ1" s="1018"/>
      <c r="UK1" s="1018"/>
      <c r="UL1" s="1018"/>
      <c r="UM1" s="1018"/>
      <c r="UN1" s="1018"/>
      <c r="UO1" s="1018"/>
      <c r="UP1" s="1018"/>
      <c r="UQ1" s="1018"/>
      <c r="UR1" s="1018"/>
      <c r="US1" s="1018"/>
      <c r="UT1" s="1018"/>
      <c r="UU1" s="1018"/>
      <c r="UV1" s="1018"/>
      <c r="UW1" s="1018"/>
      <c r="UX1" s="1018"/>
      <c r="UY1" s="1018"/>
      <c r="UZ1" s="1018"/>
      <c r="VA1" s="1018"/>
      <c r="VB1" s="1018"/>
      <c r="VC1" s="1018"/>
      <c r="VD1" s="1018"/>
      <c r="VE1" s="1018"/>
      <c r="VF1" s="1018"/>
      <c r="VG1" s="1018"/>
      <c r="VH1" s="1018"/>
      <c r="VI1" s="1018"/>
      <c r="VJ1" s="1018"/>
      <c r="VK1" s="1018"/>
      <c r="VL1" s="1018"/>
      <c r="VM1" s="1018"/>
      <c r="VN1" s="1018"/>
      <c r="VO1" s="1018"/>
      <c r="VP1" s="1018"/>
      <c r="VQ1" s="1018"/>
      <c r="VR1" s="1018"/>
      <c r="VS1" s="1018"/>
      <c r="VT1" s="1018"/>
      <c r="VU1" s="1018"/>
      <c r="VV1" s="1018"/>
      <c r="VW1" s="1018"/>
      <c r="VX1" s="1018"/>
      <c r="VY1" s="1018"/>
      <c r="VZ1" s="1018"/>
      <c r="WA1" s="1018"/>
      <c r="WB1" s="1018"/>
      <c r="WC1" s="1018"/>
      <c r="WD1" s="1018"/>
      <c r="WE1" s="1018"/>
      <c r="WF1" s="1018"/>
      <c r="WG1" s="1018"/>
      <c r="WH1" s="1018"/>
      <c r="WI1" s="1018"/>
      <c r="WJ1" s="1018"/>
      <c r="WK1" s="1018"/>
      <c r="WL1" s="1018"/>
      <c r="WM1" s="1018"/>
      <c r="WN1" s="1018"/>
      <c r="WO1" s="1018"/>
      <c r="WP1" s="1018"/>
      <c r="WQ1" s="1018"/>
      <c r="WR1" s="1018"/>
      <c r="WS1" s="1018"/>
      <c r="WT1" s="1018"/>
      <c r="WU1" s="1018"/>
      <c r="WV1" s="1018"/>
      <c r="WW1" s="1018"/>
      <c r="WX1" s="1018"/>
      <c r="WY1" s="1018"/>
      <c r="WZ1" s="1018"/>
      <c r="XA1" s="1018"/>
      <c r="XB1" s="1018"/>
      <c r="XC1" s="1018"/>
      <c r="XD1" s="1018"/>
      <c r="XE1" s="1018"/>
      <c r="XF1" s="1018"/>
      <c r="XG1" s="1018"/>
      <c r="XH1" s="1018"/>
      <c r="XI1" s="1018"/>
      <c r="XJ1" s="1018"/>
      <c r="XK1" s="1018"/>
      <c r="XL1" s="1018"/>
      <c r="XM1" s="1018"/>
      <c r="XN1" s="1018"/>
      <c r="XO1" s="1018"/>
      <c r="XP1" s="1018"/>
      <c r="XQ1" s="1018"/>
      <c r="XR1" s="1018"/>
      <c r="XS1" s="1018"/>
      <c r="XT1" s="1018"/>
      <c r="XU1" s="1018"/>
      <c r="XV1" s="1018"/>
      <c r="XW1" s="1018"/>
      <c r="XX1" s="1018"/>
      <c r="XY1" s="1018"/>
      <c r="XZ1" s="1018"/>
      <c r="YA1" s="1018"/>
      <c r="YB1" s="1018"/>
      <c r="YC1" s="1018"/>
      <c r="YD1" s="1018"/>
      <c r="YE1" s="1018"/>
      <c r="YF1" s="1018"/>
      <c r="YG1" s="1018"/>
      <c r="YH1" s="1018"/>
      <c r="YI1" s="1018"/>
      <c r="YJ1" s="1018"/>
      <c r="YK1" s="1018"/>
      <c r="YL1" s="1018"/>
      <c r="YM1" s="1018"/>
      <c r="YN1" s="1018"/>
      <c r="YO1" s="1018"/>
      <c r="YP1" s="1018"/>
      <c r="YQ1" s="1018"/>
      <c r="YR1" s="1018"/>
      <c r="YS1" s="1018"/>
      <c r="YT1" s="1018"/>
      <c r="YU1" s="1018"/>
      <c r="YV1" s="1018"/>
      <c r="YW1" s="1018"/>
      <c r="YX1" s="1018"/>
      <c r="YY1" s="1018"/>
      <c r="YZ1" s="1018"/>
      <c r="ZA1" s="1018"/>
      <c r="ZB1" s="1018"/>
      <c r="ZC1" s="1018"/>
      <c r="ZD1" s="1018"/>
      <c r="ZE1" s="1018"/>
      <c r="ZF1" s="1018"/>
      <c r="ZG1" s="1018"/>
      <c r="ZH1" s="1018"/>
      <c r="ZI1" s="1018"/>
      <c r="ZJ1" s="1018"/>
      <c r="ZK1" s="1018"/>
      <c r="ZL1" s="1018"/>
      <c r="ZM1" s="1018"/>
      <c r="ZN1" s="1018"/>
      <c r="ZO1" s="1018"/>
      <c r="ZP1" s="1018"/>
      <c r="ZQ1" s="1018"/>
      <c r="ZR1" s="1018"/>
      <c r="ZS1" s="1018"/>
      <c r="ZT1" s="1018"/>
      <c r="ZU1" s="1018"/>
      <c r="ZV1" s="1018"/>
      <c r="ZW1" s="1018"/>
      <c r="ZX1" s="1018"/>
      <c r="ZY1" s="1018"/>
      <c r="ZZ1" s="1018"/>
      <c r="AAA1" s="1018"/>
      <c r="AAB1" s="1018"/>
      <c r="AAC1" s="1018"/>
      <c r="AAD1" s="1018"/>
      <c r="AAE1" s="1018"/>
      <c r="AAF1" s="1018"/>
      <c r="AAG1" s="1018"/>
      <c r="AAH1" s="1018"/>
      <c r="AAI1" s="1018"/>
      <c r="AAJ1" s="1018"/>
      <c r="AAK1" s="1018"/>
      <c r="AAL1" s="1018"/>
      <c r="AAM1" s="1018"/>
      <c r="AAN1" s="1018"/>
      <c r="AAO1" s="1018"/>
      <c r="AAP1" s="1018"/>
      <c r="AAQ1" s="1018"/>
      <c r="AAR1" s="1018"/>
      <c r="AAS1" s="1018"/>
      <c r="AAT1" s="1018"/>
      <c r="AAU1" s="1018"/>
      <c r="AAV1" s="1018"/>
      <c r="AAW1" s="1018"/>
      <c r="AAX1" s="1018"/>
      <c r="AAY1" s="1018"/>
      <c r="AAZ1" s="1018"/>
      <c r="ABA1" s="1018"/>
      <c r="ABB1" s="1018"/>
      <c r="ABC1" s="1018"/>
      <c r="ABD1" s="1018"/>
      <c r="ABE1" s="1018"/>
      <c r="ABF1" s="1018"/>
      <c r="ABG1" s="1018"/>
      <c r="ABH1" s="1018"/>
      <c r="ABI1" s="1018"/>
      <c r="ABJ1" s="1018"/>
      <c r="ABK1" s="1018"/>
      <c r="ABL1" s="1018"/>
      <c r="ABM1" s="1018"/>
      <c r="ABN1" s="1018"/>
      <c r="ABO1" s="1018"/>
      <c r="ABP1" s="1018"/>
      <c r="ABQ1" s="1018"/>
      <c r="ABR1" s="1018"/>
      <c r="ABS1" s="1018"/>
      <c r="ABT1" s="1018"/>
      <c r="ABU1" s="1018"/>
      <c r="ABV1" s="1018"/>
      <c r="ABW1" s="1018"/>
      <c r="ABX1" s="1018"/>
      <c r="ABY1" s="1018"/>
      <c r="ABZ1" s="1018"/>
      <c r="ACA1" s="1018"/>
      <c r="ACB1" s="1018"/>
      <c r="ACC1" s="1018"/>
      <c r="ACD1" s="1018"/>
      <c r="ACE1" s="1018"/>
      <c r="ACF1" s="1018"/>
      <c r="ACG1" s="1018"/>
      <c r="ACH1" s="1018"/>
      <c r="ACI1" s="1018"/>
      <c r="ACJ1" s="1018"/>
      <c r="ACK1" s="1018"/>
      <c r="ACL1" s="1018"/>
      <c r="ACM1" s="1018"/>
      <c r="ACN1" s="1018"/>
      <c r="ACO1" s="1018"/>
      <c r="ACP1" s="1018"/>
      <c r="ACQ1" s="1018"/>
      <c r="ACR1" s="1018"/>
      <c r="ACS1" s="1018"/>
      <c r="ACT1" s="1018"/>
      <c r="ACU1" s="1018"/>
      <c r="ACV1" s="1018"/>
      <c r="ACW1" s="1018"/>
      <c r="ACX1" s="1018"/>
      <c r="ACY1" s="1018"/>
      <c r="ACZ1" s="1018"/>
      <c r="ADA1" s="1018"/>
      <c r="ADB1" s="1018"/>
      <c r="ADC1" s="1018"/>
      <c r="ADD1" s="1018"/>
      <c r="ADE1" s="1018"/>
      <c r="ADF1" s="1018"/>
      <c r="ADG1" s="1018"/>
      <c r="ADH1" s="1018"/>
      <c r="ADI1" s="1018"/>
      <c r="ADJ1" s="1018"/>
      <c r="ADK1" s="1018"/>
      <c r="ADL1" s="1018"/>
      <c r="ADM1" s="1018"/>
      <c r="ADN1" s="1018"/>
      <c r="ADO1" s="1018"/>
      <c r="ADP1" s="1018"/>
      <c r="ADQ1" s="1018"/>
      <c r="ADR1" s="1018"/>
      <c r="ADS1" s="1018"/>
      <c r="ADT1" s="1018"/>
      <c r="ADU1" s="1018"/>
      <c r="ADV1" s="1018"/>
      <c r="ADW1" s="1018"/>
      <c r="ADX1" s="1018"/>
      <c r="ADY1" s="1018"/>
      <c r="ADZ1" s="1018"/>
      <c r="AEA1" s="1018"/>
      <c r="AEB1" s="1018"/>
      <c r="AEC1" s="1018"/>
      <c r="AED1" s="1018"/>
      <c r="AEE1" s="1018"/>
      <c r="AEF1" s="1018"/>
      <c r="AEG1" s="1018"/>
      <c r="AEH1" s="1018"/>
      <c r="AEI1" s="1018"/>
      <c r="AEJ1" s="1018"/>
      <c r="AEK1" s="1018"/>
      <c r="AEL1" s="1018"/>
      <c r="AEM1" s="1018"/>
      <c r="AEN1" s="1018"/>
      <c r="AEO1" s="1018"/>
      <c r="AEP1" s="1018"/>
      <c r="AEQ1" s="1018"/>
      <c r="AER1" s="1018"/>
      <c r="AES1" s="1018"/>
      <c r="AET1" s="1018"/>
      <c r="AEU1" s="1018"/>
      <c r="AEV1" s="1018"/>
      <c r="AEW1" s="1018"/>
      <c r="AEX1" s="1018"/>
      <c r="AEY1" s="1018"/>
      <c r="AEZ1" s="1018"/>
      <c r="AFA1" s="1018"/>
      <c r="AFB1" s="1018"/>
      <c r="AFC1" s="1018"/>
      <c r="AFD1" s="1018"/>
      <c r="AFE1" s="1018"/>
      <c r="AFF1" s="1018"/>
      <c r="AFG1" s="1018"/>
      <c r="AFH1" s="1018"/>
      <c r="AFI1" s="1018"/>
      <c r="AFJ1" s="1018"/>
      <c r="AFK1" s="1018"/>
      <c r="AFL1" s="1018"/>
      <c r="AFM1" s="1018"/>
      <c r="AFN1" s="1018"/>
      <c r="AFO1" s="1018"/>
      <c r="AFP1" s="1018"/>
      <c r="AFQ1" s="1018"/>
      <c r="AFR1" s="1018"/>
      <c r="AFS1" s="1018"/>
      <c r="AFT1" s="1018"/>
      <c r="AFU1" s="1018"/>
      <c r="AFV1" s="1018"/>
      <c r="AFW1" s="1018"/>
      <c r="AFX1" s="1018"/>
      <c r="AFY1" s="1018"/>
      <c r="AFZ1" s="1018"/>
      <c r="AGA1" s="1018"/>
      <c r="AGB1" s="1018"/>
      <c r="AGC1" s="1018"/>
      <c r="AGD1" s="1018"/>
      <c r="AGE1" s="1018"/>
      <c r="AGF1" s="1018"/>
      <c r="AGG1" s="1018"/>
      <c r="AGH1" s="1018"/>
      <c r="AGI1" s="1018"/>
      <c r="AGJ1" s="1018"/>
      <c r="AGK1" s="1018"/>
      <c r="AGL1" s="1018"/>
      <c r="AGM1" s="1018"/>
      <c r="AGN1" s="1018"/>
      <c r="AGO1" s="1018"/>
      <c r="AGP1" s="1018"/>
      <c r="AGQ1" s="1018"/>
      <c r="AGR1" s="1018"/>
      <c r="AGS1" s="1018"/>
      <c r="AGT1" s="1018"/>
      <c r="AGU1" s="1018"/>
      <c r="AGV1" s="1018"/>
      <c r="AGW1" s="1018"/>
      <c r="AGX1" s="1018"/>
      <c r="AGY1" s="1018"/>
      <c r="AGZ1" s="1018"/>
      <c r="AHA1" s="1018"/>
      <c r="AHB1" s="1018"/>
      <c r="AHC1" s="1018"/>
      <c r="AHD1" s="1018"/>
      <c r="AHE1" s="1018"/>
      <c r="AHF1" s="1018"/>
      <c r="AHG1" s="1018"/>
      <c r="AHH1" s="1018"/>
      <c r="AHI1" s="1018"/>
      <c r="AHJ1" s="1018"/>
      <c r="AHK1" s="1018"/>
      <c r="AHL1" s="1018"/>
      <c r="AHM1" s="1018"/>
      <c r="AHN1" s="1018"/>
      <c r="AHO1" s="1018"/>
      <c r="AHP1" s="1018"/>
      <c r="AHQ1" s="1018"/>
      <c r="AHR1" s="1018"/>
      <c r="AHS1" s="1018"/>
      <c r="AHT1" s="1018"/>
      <c r="AHU1" s="1018"/>
      <c r="AHV1" s="1018"/>
      <c r="AHW1" s="1018"/>
      <c r="AHX1" s="1018"/>
      <c r="AHY1" s="1018"/>
      <c r="AHZ1" s="1018"/>
      <c r="AIA1" s="1018"/>
      <c r="AIB1" s="1018"/>
      <c r="AIC1" s="1018"/>
      <c r="AID1" s="1018"/>
      <c r="AIE1" s="1018"/>
      <c r="AIF1" s="1018"/>
      <c r="AIG1" s="1018"/>
      <c r="AIH1" s="1018"/>
      <c r="AII1" s="1018"/>
      <c r="AIJ1" s="1018"/>
      <c r="AIK1" s="1018"/>
      <c r="AIL1" s="1018"/>
      <c r="AIM1" s="1018"/>
      <c r="AIN1" s="1018"/>
      <c r="AIO1" s="1018"/>
      <c r="AIP1" s="1018"/>
      <c r="AIQ1" s="1018"/>
      <c r="AIR1" s="1018"/>
      <c r="AIS1" s="1018"/>
      <c r="AIT1" s="1018"/>
      <c r="AIU1" s="1018"/>
      <c r="AIV1" s="1018"/>
      <c r="AIW1" s="1018"/>
      <c r="AIX1" s="1018"/>
      <c r="AIY1" s="1018"/>
      <c r="AIZ1" s="1018"/>
      <c r="AJA1" s="1018"/>
      <c r="AJB1" s="1018"/>
      <c r="AJC1" s="1018"/>
      <c r="AJD1" s="1018"/>
      <c r="AJE1" s="1018"/>
      <c r="AJF1" s="1018"/>
      <c r="AJG1" s="1018"/>
      <c r="AJH1" s="1018"/>
      <c r="AJI1" s="1018"/>
      <c r="AJJ1" s="1018"/>
      <c r="AJK1" s="1018"/>
      <c r="AJL1" s="1018"/>
      <c r="AJM1" s="1018"/>
      <c r="AJN1" s="1018"/>
      <c r="AJO1" s="1018"/>
      <c r="AJP1" s="1018"/>
      <c r="AJQ1" s="1018"/>
      <c r="AJR1" s="1018"/>
      <c r="AJS1" s="1018"/>
      <c r="AJT1" s="1018"/>
      <c r="AJU1" s="1018"/>
      <c r="AJV1" s="1018"/>
      <c r="AJW1" s="1018"/>
      <c r="AJX1" s="1018"/>
      <c r="AJY1" s="1018"/>
      <c r="AJZ1" s="1018"/>
      <c r="AKA1" s="1018"/>
      <c r="AKB1" s="1018"/>
      <c r="AKC1" s="1018"/>
      <c r="AKD1" s="1018"/>
      <c r="AKE1" s="1018"/>
      <c r="AKF1" s="1018"/>
      <c r="AKG1" s="1018"/>
      <c r="AKH1" s="1018"/>
      <c r="AKI1" s="1018"/>
      <c r="AKJ1" s="1018"/>
      <c r="AKK1" s="1018"/>
      <c r="AKL1" s="1018"/>
      <c r="AKM1" s="1018"/>
      <c r="AKN1" s="1018"/>
      <c r="AKO1" s="1018"/>
      <c r="AKP1" s="1018"/>
      <c r="AKQ1" s="1018"/>
      <c r="AKR1" s="1018"/>
      <c r="AKS1" s="1018"/>
      <c r="AKT1" s="1018"/>
      <c r="AKU1" s="1018"/>
      <c r="AKV1" s="1018"/>
      <c r="AKW1" s="1018"/>
      <c r="AKX1" s="1018"/>
    </row>
    <row r="2" spans="1:986" ht="15.05">
      <c r="A2" s="2218" t="s">
        <v>1790</v>
      </c>
      <c r="B2" s="2218"/>
      <c r="C2" s="2218"/>
      <c r="D2" s="2218"/>
      <c r="E2" s="2218"/>
      <c r="F2" s="2218"/>
      <c r="G2" s="2218"/>
      <c r="H2" s="2218"/>
      <c r="I2" s="2218"/>
      <c r="L2" s="1882"/>
    </row>
    <row r="3" spans="1:986">
      <c r="A3" s="1952" t="s">
        <v>821</v>
      </c>
      <c r="B3" s="1952"/>
      <c r="C3" s="1952"/>
      <c r="D3" s="1952"/>
      <c r="E3" s="1952"/>
      <c r="F3" s="1952"/>
      <c r="G3" s="1952"/>
      <c r="H3" s="1952"/>
      <c r="I3" s="1952"/>
    </row>
    <row r="4" spans="1:986">
      <c r="A4" s="2219" t="s">
        <v>338</v>
      </c>
      <c r="B4" s="2219"/>
      <c r="C4" s="2219"/>
      <c r="D4" s="2219"/>
      <c r="E4" s="2219"/>
      <c r="F4" s="2219"/>
      <c r="G4" s="2219"/>
      <c r="H4" s="2219"/>
      <c r="I4" s="2219"/>
    </row>
    <row r="5" spans="1:986">
      <c r="A5" s="382"/>
      <c r="B5" s="2220" t="s">
        <v>812</v>
      </c>
      <c r="C5" s="2220"/>
      <c r="D5" s="2220"/>
      <c r="E5" s="2220"/>
      <c r="F5" s="2221" t="s">
        <v>813</v>
      </c>
      <c r="G5" s="2221"/>
      <c r="H5" s="2221"/>
      <c r="I5" s="2221"/>
    </row>
    <row r="6" spans="1:986" ht="35.35">
      <c r="A6" s="378" t="s">
        <v>1789</v>
      </c>
      <c r="B6" s="383" t="s">
        <v>1</v>
      </c>
      <c r="C6" s="384" t="s">
        <v>805</v>
      </c>
      <c r="D6" s="384" t="s">
        <v>806</v>
      </c>
      <c r="E6" s="385" t="s">
        <v>807</v>
      </c>
      <c r="F6" s="383" t="s">
        <v>1</v>
      </c>
      <c r="G6" s="384" t="s">
        <v>805</v>
      </c>
      <c r="H6" s="384" t="s">
        <v>806</v>
      </c>
      <c r="I6" s="385" t="s">
        <v>807</v>
      </c>
    </row>
    <row r="7" spans="1:986">
      <c r="A7" s="101" t="s">
        <v>725</v>
      </c>
      <c r="B7" s="478">
        <v>0.747</v>
      </c>
      <c r="C7" s="478">
        <v>0.33</v>
      </c>
      <c r="D7" s="478">
        <v>0.80900000000000005</v>
      </c>
      <c r="E7" s="478">
        <v>0.42799999999999999</v>
      </c>
      <c r="F7" s="478">
        <v>0.42</v>
      </c>
      <c r="G7" s="478">
        <v>0.17899999999999999</v>
      </c>
      <c r="H7" s="478">
        <v>0.75900000000000001</v>
      </c>
      <c r="I7" s="478">
        <v>0.20799999999999999</v>
      </c>
    </row>
    <row r="8" spans="1:986">
      <c r="A8" s="1" t="s">
        <v>650</v>
      </c>
      <c r="B8" s="164">
        <v>0.79400000000000004</v>
      </c>
      <c r="C8" s="164">
        <v>0.38800000000000001</v>
      </c>
      <c r="D8" s="164">
        <v>0.82900000000000007</v>
      </c>
      <c r="E8" s="164">
        <v>0.496</v>
      </c>
      <c r="F8" s="164">
        <v>0.46200000000000002</v>
      </c>
      <c r="G8" s="164">
        <v>0.20699999999999999</v>
      </c>
      <c r="H8" s="164">
        <v>0.78900000000000003</v>
      </c>
      <c r="I8" s="164">
        <v>0.24399999999999999</v>
      </c>
    </row>
    <row r="9" spans="1:986">
      <c r="A9" s="101" t="s">
        <v>706</v>
      </c>
      <c r="B9" s="478">
        <v>0.75900000000000001</v>
      </c>
      <c r="C9" s="478">
        <v>0.29899999999999999</v>
      </c>
      <c r="D9" s="478">
        <v>0.82799999999999996</v>
      </c>
      <c r="E9" s="478">
        <v>0.42699999999999999</v>
      </c>
      <c r="F9" s="478">
        <v>0.47099999999999997</v>
      </c>
      <c r="G9" s="478">
        <v>9.0999999999999998E-2</v>
      </c>
      <c r="H9" s="478">
        <v>0.83</v>
      </c>
      <c r="I9" s="478">
        <v>0.309</v>
      </c>
    </row>
    <row r="10" spans="1:986">
      <c r="A10" s="1" t="s">
        <v>645</v>
      </c>
      <c r="B10" s="164">
        <v>0.80200000000000005</v>
      </c>
      <c r="C10" s="164">
        <v>0.24099999999999999</v>
      </c>
      <c r="D10" s="164">
        <v>0.83700000000000008</v>
      </c>
      <c r="E10" s="164">
        <v>0.44600000000000001</v>
      </c>
      <c r="F10" s="164">
        <v>0.40300000000000002</v>
      </c>
      <c r="G10" s="164">
        <v>3.9E-2</v>
      </c>
      <c r="H10" s="164">
        <v>0.78500000000000003</v>
      </c>
      <c r="I10" s="164">
        <v>0.155</v>
      </c>
    </row>
    <row r="11" spans="1:986">
      <c r="A11" s="101" t="s">
        <v>684</v>
      </c>
      <c r="B11" s="478">
        <v>0.79299999999999993</v>
      </c>
      <c r="C11" s="478">
        <v>0.38100000000000001</v>
      </c>
      <c r="D11" s="478">
        <v>0.83499999999999996</v>
      </c>
      <c r="E11" s="478">
        <v>0.496</v>
      </c>
      <c r="F11" s="478">
        <v>0.47699999999999998</v>
      </c>
      <c r="G11" s="478">
        <v>8.5000000000000006E-2</v>
      </c>
      <c r="H11" s="478">
        <v>0.81299999999999994</v>
      </c>
      <c r="I11" s="478">
        <v>0.32500000000000001</v>
      </c>
    </row>
    <row r="12" spans="1:986">
      <c r="A12" s="1" t="s">
        <v>709</v>
      </c>
      <c r="B12" s="164">
        <v>0.77099999999999991</v>
      </c>
      <c r="C12" s="164">
        <v>0.27400000000000002</v>
      </c>
      <c r="D12" s="164">
        <v>0.83799999999999997</v>
      </c>
      <c r="E12" s="164">
        <v>0.41099999999999998</v>
      </c>
      <c r="F12" s="164">
        <v>0.40400000000000003</v>
      </c>
      <c r="G12" s="164">
        <v>6.8000000000000005E-2</v>
      </c>
      <c r="H12" s="164">
        <v>0.79299999999999993</v>
      </c>
      <c r="I12" s="164">
        <v>0.24299999999999999</v>
      </c>
    </row>
    <row r="13" spans="1:986">
      <c r="A13" s="101" t="s">
        <v>652</v>
      </c>
      <c r="B13" s="478">
        <v>0.79</v>
      </c>
      <c r="C13" s="478">
        <v>0.35099999999999998</v>
      </c>
      <c r="D13" s="478">
        <v>0.82400000000000007</v>
      </c>
      <c r="E13" s="478">
        <v>0.48499999999999999</v>
      </c>
      <c r="F13" s="478">
        <v>0.51800000000000002</v>
      </c>
      <c r="G13" s="478">
        <v>0.28999999999999998</v>
      </c>
      <c r="H13" s="478">
        <v>0.78900000000000003</v>
      </c>
      <c r="I13" s="478">
        <v>0.32100000000000001</v>
      </c>
    </row>
    <row r="14" spans="1:986">
      <c r="A14" s="1" t="s">
        <v>717</v>
      </c>
      <c r="B14" s="164">
        <v>0.7</v>
      </c>
      <c r="C14" s="164">
        <v>0.308</v>
      </c>
      <c r="D14" s="164">
        <v>0.7609999999999999</v>
      </c>
      <c r="E14" s="164">
        <v>0.42</v>
      </c>
      <c r="F14" s="164">
        <v>0.40899999999999997</v>
      </c>
      <c r="G14" s="164">
        <v>0.107</v>
      </c>
      <c r="H14" s="164">
        <v>0.65700000000000003</v>
      </c>
      <c r="I14" s="164">
        <v>0.307</v>
      </c>
    </row>
    <row r="15" spans="1:986">
      <c r="A15" s="101" t="s">
        <v>734</v>
      </c>
      <c r="B15" s="478">
        <v>0.73499999999999999</v>
      </c>
      <c r="C15" s="478">
        <v>0.41799999999999998</v>
      </c>
      <c r="D15" s="478">
        <v>0.79700000000000004</v>
      </c>
      <c r="E15" s="478">
        <v>0.496</v>
      </c>
      <c r="F15" s="478">
        <v>0.40300000000000002</v>
      </c>
      <c r="G15" s="478">
        <v>0.11899999999999999</v>
      </c>
      <c r="H15" s="478">
        <v>0.72599999999999998</v>
      </c>
      <c r="I15" s="478">
        <v>0.28999999999999998</v>
      </c>
    </row>
    <row r="16" spans="1:986">
      <c r="A16" s="1" t="s">
        <v>737</v>
      </c>
      <c r="B16" s="164">
        <v>0.73</v>
      </c>
      <c r="C16" s="164">
        <v>0.45</v>
      </c>
      <c r="D16" s="164">
        <v>0.79700000000000004</v>
      </c>
      <c r="E16" s="164">
        <v>0.51900000000000002</v>
      </c>
      <c r="F16" s="164">
        <v>0.42399999999999999</v>
      </c>
      <c r="G16" s="164">
        <v>0.18099999999999999</v>
      </c>
      <c r="H16" s="164">
        <v>0.7340000000000001</v>
      </c>
      <c r="I16" s="164">
        <v>0.317</v>
      </c>
    </row>
    <row r="17" spans="1:9">
      <c r="A17" s="101" t="s">
        <v>667</v>
      </c>
      <c r="B17" s="478">
        <v>0.752</v>
      </c>
      <c r="C17" s="478">
        <v>0.3</v>
      </c>
      <c r="D17" s="478">
        <v>0.79900000000000004</v>
      </c>
      <c r="E17" s="478">
        <v>0.36299999999999999</v>
      </c>
      <c r="F17" s="478">
        <v>0.45200000000000001</v>
      </c>
      <c r="G17" s="478">
        <v>5.2999999999999999E-2</v>
      </c>
      <c r="H17" s="478">
        <v>0.7390000000000001</v>
      </c>
      <c r="I17" s="478">
        <v>0.26800000000000002</v>
      </c>
    </row>
    <row r="18" spans="1:9">
      <c r="A18" s="1" t="s">
        <v>719</v>
      </c>
      <c r="B18" s="164">
        <v>0.71599999999999997</v>
      </c>
      <c r="C18" s="164">
        <v>0.32900000000000001</v>
      </c>
      <c r="D18" s="164">
        <v>0.76400000000000001</v>
      </c>
      <c r="E18" s="164">
        <v>0.44600000000000001</v>
      </c>
      <c r="F18" s="164">
        <v>0.43799999999999989</v>
      </c>
      <c r="G18" s="164">
        <v>0.14899999999999999</v>
      </c>
      <c r="H18" s="164">
        <v>0.68500000000000005</v>
      </c>
      <c r="I18" s="164">
        <v>0.28199999999999997</v>
      </c>
    </row>
    <row r="19" spans="1:9">
      <c r="A19" s="101" t="s">
        <v>646</v>
      </c>
      <c r="B19" s="478">
        <v>0.78599999999999992</v>
      </c>
      <c r="C19" s="478">
        <v>0.32600000000000001</v>
      </c>
      <c r="D19" s="478">
        <v>0.82099999999999995</v>
      </c>
      <c r="E19" s="478">
        <v>0.47499999999999998</v>
      </c>
      <c r="F19" s="478">
        <v>0.46800000000000003</v>
      </c>
      <c r="G19" s="478">
        <v>0.11700000000000001</v>
      </c>
      <c r="H19" s="478">
        <v>0.77</v>
      </c>
      <c r="I19" s="478">
        <v>0.247</v>
      </c>
    </row>
    <row r="20" spans="1:9">
      <c r="A20" s="1" t="s">
        <v>655</v>
      </c>
      <c r="B20" s="164">
        <v>0.78900000000000003</v>
      </c>
      <c r="C20" s="164">
        <v>0.40600000000000003</v>
      </c>
      <c r="D20" s="164">
        <v>0.82099999999999995</v>
      </c>
      <c r="E20" s="164">
        <v>0.42099999999999999</v>
      </c>
      <c r="F20" s="164">
        <v>0.53900000000000003</v>
      </c>
      <c r="G20" s="164">
        <v>8.5999999999999993E-2</v>
      </c>
      <c r="H20" s="164">
        <v>0.77500000000000002</v>
      </c>
      <c r="I20" s="164">
        <v>0.33400000000000002</v>
      </c>
    </row>
    <row r="21" spans="1:9">
      <c r="A21" s="101" t="s">
        <v>679</v>
      </c>
      <c r="B21" s="478">
        <v>0.74400000000000011</v>
      </c>
      <c r="C21" s="478">
        <v>0.311</v>
      </c>
      <c r="D21" s="478">
        <v>0.80200000000000005</v>
      </c>
      <c r="E21" s="478">
        <v>0.35599999999999998</v>
      </c>
      <c r="F21" s="478">
        <v>0.433</v>
      </c>
      <c r="G21" s="478">
        <v>0.10100000000000001</v>
      </c>
      <c r="H21" s="478">
        <v>0.7609999999999999</v>
      </c>
      <c r="I21" s="478">
        <v>0.248</v>
      </c>
    </row>
    <row r="22" spans="1:9">
      <c r="A22" s="1" t="s">
        <v>647</v>
      </c>
      <c r="B22" s="164">
        <v>0.73</v>
      </c>
      <c r="C22" s="164">
        <v>0.27400000000000002</v>
      </c>
      <c r="D22" s="164">
        <v>0.75800000000000001</v>
      </c>
      <c r="E22" s="164">
        <v>0.40100000000000002</v>
      </c>
      <c r="F22" s="164">
        <v>0.46100000000000002</v>
      </c>
      <c r="G22" s="164">
        <v>4.7E-2</v>
      </c>
      <c r="H22" s="164">
        <v>0.72</v>
      </c>
      <c r="I22" s="164">
        <v>0.187</v>
      </c>
    </row>
    <row r="23" spans="1:9">
      <c r="A23" s="101" t="s">
        <v>648</v>
      </c>
      <c r="B23" s="478">
        <v>0.79599999999999993</v>
      </c>
      <c r="C23" s="478">
        <v>0.33900000000000002</v>
      </c>
      <c r="D23" s="478">
        <v>0.82799999999999996</v>
      </c>
      <c r="E23" s="478">
        <v>0.48799999999999999</v>
      </c>
      <c r="F23" s="478">
        <v>0.47699999999999998</v>
      </c>
      <c r="G23" s="478">
        <v>5.7000000000000002E-2</v>
      </c>
      <c r="H23" s="478">
        <v>0.80599999999999994</v>
      </c>
      <c r="I23" s="478">
        <v>0.24299999999999999</v>
      </c>
    </row>
    <row r="24" spans="1:9">
      <c r="A24" s="1" t="s">
        <v>739</v>
      </c>
      <c r="B24" s="164">
        <v>0.7340000000000001</v>
      </c>
      <c r="C24" s="164">
        <v>0.35899999999999999</v>
      </c>
      <c r="D24" s="164">
        <v>0.80900000000000005</v>
      </c>
      <c r="E24" s="164">
        <v>0.42499999999999999</v>
      </c>
      <c r="F24" s="164">
        <v>0.39300000000000002</v>
      </c>
      <c r="G24" s="164">
        <v>9.6000000000000002E-2</v>
      </c>
      <c r="H24" s="164">
        <v>0.78599999999999992</v>
      </c>
      <c r="I24" s="164">
        <v>0.24399999999999999</v>
      </c>
    </row>
    <row r="25" spans="1:9">
      <c r="A25" s="101" t="s">
        <v>712</v>
      </c>
      <c r="B25" s="478">
        <v>0.78</v>
      </c>
      <c r="C25" s="478">
        <v>0.248</v>
      </c>
      <c r="D25" s="478">
        <v>0.82799999999999996</v>
      </c>
      <c r="E25" s="478">
        <v>0.32100000000000001</v>
      </c>
      <c r="F25" s="478">
        <v>0.54799999999999993</v>
      </c>
      <c r="G25" s="478">
        <v>7.2999999999999995E-2</v>
      </c>
      <c r="H25" s="478">
        <v>0.81499999999999995</v>
      </c>
      <c r="I25" s="478">
        <v>0.30099999999999999</v>
      </c>
    </row>
    <row r="26" spans="1:9">
      <c r="A26" s="1" t="s">
        <v>728</v>
      </c>
      <c r="B26" s="164">
        <v>0.748</v>
      </c>
      <c r="C26" s="164">
        <v>0.30099999999999999</v>
      </c>
      <c r="D26" s="164">
        <v>0.82299999999999995</v>
      </c>
      <c r="E26" s="164">
        <v>0.39</v>
      </c>
      <c r="F26" s="164">
        <v>0.42799999999999999</v>
      </c>
      <c r="G26" s="164">
        <v>0.157</v>
      </c>
      <c r="H26" s="164">
        <v>0.78799999999999992</v>
      </c>
      <c r="I26" s="164">
        <v>0.222</v>
      </c>
    </row>
    <row r="27" spans="1:9">
      <c r="A27" s="101" t="s">
        <v>720</v>
      </c>
      <c r="B27" s="478">
        <v>0.77900000000000003</v>
      </c>
      <c r="C27" s="478">
        <v>0.27600000000000002</v>
      </c>
      <c r="D27" s="478">
        <v>0.83400000000000007</v>
      </c>
      <c r="E27" s="478">
        <v>0.45</v>
      </c>
      <c r="F27" s="478">
        <v>0.43200000000000011</v>
      </c>
      <c r="G27" s="478">
        <v>0.14099999999999999</v>
      </c>
      <c r="H27" s="478">
        <v>0.77599999999999991</v>
      </c>
      <c r="I27" s="478">
        <v>0.27600000000000002</v>
      </c>
    </row>
    <row r="28" spans="1:9">
      <c r="A28" s="1" t="s">
        <v>722</v>
      </c>
      <c r="B28" s="164">
        <v>0.69099999999999995</v>
      </c>
      <c r="C28" s="164">
        <v>0.33600000000000002</v>
      </c>
      <c r="D28" s="164">
        <v>0.72599999999999998</v>
      </c>
      <c r="E28" s="164">
        <v>0.47199999999999998</v>
      </c>
      <c r="F28" s="164">
        <v>0.40600000000000003</v>
      </c>
      <c r="G28" s="164">
        <v>0.121</v>
      </c>
      <c r="H28" s="164">
        <v>0.66599999999999993</v>
      </c>
      <c r="I28" s="164">
        <v>0.217</v>
      </c>
    </row>
    <row r="29" spans="1:9">
      <c r="A29" s="101" t="s">
        <v>730</v>
      </c>
      <c r="B29" s="478">
        <v>0.7390000000000001</v>
      </c>
      <c r="C29" s="478">
        <v>0.317</v>
      </c>
      <c r="D29" s="478">
        <v>0.80299999999999994</v>
      </c>
      <c r="E29" s="478">
        <v>0.40899999999999997</v>
      </c>
      <c r="F29" s="478">
        <v>0.43</v>
      </c>
      <c r="G29" s="478">
        <v>0.11600000000000001</v>
      </c>
      <c r="H29" s="478">
        <v>0.73599999999999999</v>
      </c>
      <c r="I29" s="478">
        <v>0.28499999999999998</v>
      </c>
    </row>
    <row r="30" spans="1:9">
      <c r="A30" s="1" t="s">
        <v>731</v>
      </c>
      <c r="B30" s="164">
        <v>0.74900000000000011</v>
      </c>
      <c r="C30" s="164">
        <v>0.34399999999999997</v>
      </c>
      <c r="D30" s="164">
        <v>0.81</v>
      </c>
      <c r="E30" s="164">
        <v>0.47199999999999998</v>
      </c>
      <c r="F30" s="164">
        <v>0.39900000000000002</v>
      </c>
      <c r="G30" s="164">
        <v>0.128</v>
      </c>
      <c r="H30" s="164">
        <v>0.73799999999999999</v>
      </c>
      <c r="I30" s="164">
        <v>0.33300000000000002</v>
      </c>
    </row>
    <row r="31" spans="1:9">
      <c r="A31" s="101" t="s">
        <v>694</v>
      </c>
      <c r="B31" s="478">
        <v>0.76200000000000001</v>
      </c>
      <c r="C31" s="478">
        <v>0.318</v>
      </c>
      <c r="D31" s="478">
        <v>0.82900000000000007</v>
      </c>
      <c r="E31" s="478">
        <v>0.41699999999999998</v>
      </c>
      <c r="F31" s="478">
        <v>0.436</v>
      </c>
      <c r="G31" s="478">
        <v>0.121</v>
      </c>
      <c r="H31" s="478">
        <v>0.77599999999999991</v>
      </c>
      <c r="I31" s="478">
        <v>0.27500000000000002</v>
      </c>
    </row>
    <row r="32" spans="1:9">
      <c r="A32" s="1" t="s">
        <v>651</v>
      </c>
      <c r="B32" s="164">
        <v>0.76300000000000001</v>
      </c>
      <c r="C32" s="164">
        <v>0.35799999999999998</v>
      </c>
      <c r="D32" s="164">
        <v>0.79799999999999993</v>
      </c>
      <c r="E32" s="164">
        <v>0.45200000000000001</v>
      </c>
      <c r="F32" s="164">
        <v>0.46</v>
      </c>
      <c r="G32" s="164">
        <v>5.4000000000000013E-2</v>
      </c>
      <c r="H32" s="164">
        <v>0.7659999999999999</v>
      </c>
      <c r="I32" s="164">
        <v>0.249</v>
      </c>
    </row>
    <row r="33" spans="1:9">
      <c r="A33" s="101" t="s">
        <v>733</v>
      </c>
      <c r="B33" s="478">
        <v>0.76</v>
      </c>
      <c r="C33" s="478">
        <v>0.379</v>
      </c>
      <c r="D33" s="478">
        <v>0.82299999999999995</v>
      </c>
      <c r="E33" s="478">
        <v>0.46300000000000002</v>
      </c>
      <c r="F33" s="478">
        <v>0.375</v>
      </c>
      <c r="G33" s="478">
        <v>0.157</v>
      </c>
      <c r="H33" s="478">
        <v>0.76200000000000001</v>
      </c>
      <c r="I33" s="478">
        <v>0.20899999999999999</v>
      </c>
    </row>
    <row r="34" spans="1:9">
      <c r="A34" s="1" t="s">
        <v>653</v>
      </c>
      <c r="B34" s="164">
        <v>0.78299999999999992</v>
      </c>
      <c r="C34" s="164">
        <v>0.25800000000000001</v>
      </c>
      <c r="D34" s="164">
        <v>0.82499999999999996</v>
      </c>
      <c r="E34" s="164">
        <v>0.46500000000000002</v>
      </c>
      <c r="F34" s="164">
        <v>0.45700000000000002</v>
      </c>
      <c r="G34" s="164">
        <v>6.3E-2</v>
      </c>
      <c r="H34" s="164">
        <v>0.79</v>
      </c>
      <c r="I34" s="164">
        <v>0.29099999999999998</v>
      </c>
    </row>
    <row r="35" spans="1:9">
      <c r="A35" s="101" t="s">
        <v>736</v>
      </c>
      <c r="B35" s="478">
        <v>0.69200000000000006</v>
      </c>
      <c r="C35" s="478">
        <v>0.31900000000000001</v>
      </c>
      <c r="D35" s="478">
        <v>0.77200000000000002</v>
      </c>
      <c r="E35" s="478">
        <v>0.433</v>
      </c>
      <c r="F35" s="478">
        <v>0.46600000000000003</v>
      </c>
      <c r="G35" s="478">
        <v>0.17499999999999999</v>
      </c>
      <c r="H35" s="478">
        <v>0.70799999999999996</v>
      </c>
      <c r="I35" s="478">
        <v>0.36</v>
      </c>
    </row>
    <row r="36" spans="1:9">
      <c r="A36" s="1" t="s">
        <v>658</v>
      </c>
      <c r="B36" s="164">
        <v>0.79299999999999993</v>
      </c>
      <c r="C36" s="164">
        <v>0.41499999999999998</v>
      </c>
      <c r="D36" s="164">
        <v>0.83099999999999996</v>
      </c>
      <c r="E36" s="164">
        <v>0.46200000000000002</v>
      </c>
      <c r="F36" s="164">
        <v>0.47899999999999998</v>
      </c>
      <c r="G36" s="164">
        <v>8.6999999999999994E-2</v>
      </c>
      <c r="H36" s="164">
        <v>0.8</v>
      </c>
      <c r="I36" s="164">
        <v>0.27100000000000002</v>
      </c>
    </row>
    <row r="37" spans="1:9">
      <c r="A37" s="101" t="s">
        <v>732</v>
      </c>
      <c r="B37" s="478">
        <v>0.76200000000000001</v>
      </c>
      <c r="C37" s="478">
        <v>0.32600000000000001</v>
      </c>
      <c r="D37" s="478">
        <v>0.81900000000000006</v>
      </c>
      <c r="E37" s="478">
        <v>0.44800000000000001</v>
      </c>
      <c r="F37" s="478">
        <v>0.39800000000000002</v>
      </c>
      <c r="G37" s="478">
        <v>5.0999999999999997E-2</v>
      </c>
      <c r="H37" s="478">
        <v>0.76</v>
      </c>
      <c r="I37" s="478">
        <v>0.32100000000000001</v>
      </c>
    </row>
    <row r="38" spans="1:9">
      <c r="A38" s="1" t="s">
        <v>711</v>
      </c>
      <c r="B38" s="164">
        <v>0.75700000000000001</v>
      </c>
      <c r="C38" s="164">
        <v>0.36099999999999999</v>
      </c>
      <c r="D38" s="164">
        <v>0.82499999999999996</v>
      </c>
      <c r="E38" s="164">
        <v>0.40600000000000003</v>
      </c>
      <c r="F38" s="164">
        <v>0.40500000000000003</v>
      </c>
      <c r="G38" s="164">
        <v>0.159</v>
      </c>
      <c r="H38" s="164">
        <v>0.81799999999999995</v>
      </c>
      <c r="I38" s="164">
        <v>0.3</v>
      </c>
    </row>
    <row r="39" spans="1:9">
      <c r="A39" s="101" t="s">
        <v>682</v>
      </c>
      <c r="B39" s="478">
        <v>0.754</v>
      </c>
      <c r="C39" s="478">
        <v>0.27</v>
      </c>
      <c r="D39" s="478">
        <v>0.82299999999999995</v>
      </c>
      <c r="E39" s="478">
        <v>0.35099999999999998</v>
      </c>
      <c r="F39" s="478">
        <v>0.36499999999999999</v>
      </c>
      <c r="G39" s="478">
        <v>7.400000000000001E-2</v>
      </c>
      <c r="H39" s="478">
        <v>0.79299999999999993</v>
      </c>
      <c r="I39" s="478">
        <v>0.22900000000000001</v>
      </c>
    </row>
    <row r="40" spans="1:9">
      <c r="A40" s="1" t="s">
        <v>687</v>
      </c>
      <c r="B40" s="164">
        <v>0.63200000000000001</v>
      </c>
      <c r="C40" s="164">
        <v>0.30199999999999999</v>
      </c>
      <c r="D40" s="164">
        <v>0.66099999999999992</v>
      </c>
      <c r="E40" s="164">
        <v>0.36799999999999999</v>
      </c>
      <c r="F40" s="164">
        <v>0.48399999999999999</v>
      </c>
      <c r="G40" s="164">
        <v>0.11600000000000001</v>
      </c>
      <c r="H40" s="164">
        <v>0.73199999999999998</v>
      </c>
      <c r="I40" s="164">
        <v>0.26300000000000001</v>
      </c>
    </row>
    <row r="41" spans="1:9">
      <c r="A41" s="101" t="s">
        <v>742</v>
      </c>
      <c r="B41" s="478">
        <v>0.68599999999999994</v>
      </c>
      <c r="C41" s="478">
        <v>0.25800000000000001</v>
      </c>
      <c r="D41" s="478">
        <v>0.77400000000000002</v>
      </c>
      <c r="E41" s="478">
        <v>0.433</v>
      </c>
      <c r="F41" s="478">
        <v>0.34100000000000003</v>
      </c>
      <c r="G41" s="478">
        <v>8.8000000000000009E-2</v>
      </c>
      <c r="H41" s="478">
        <v>0.68700000000000006</v>
      </c>
      <c r="I41" s="478">
        <v>0.29299999999999998</v>
      </c>
    </row>
    <row r="42" spans="1:9">
      <c r="A42" s="1" t="s">
        <v>1773</v>
      </c>
      <c r="B42" s="164">
        <v>0.77500000000000002</v>
      </c>
      <c r="C42" s="164">
        <v>0.28499999999999998</v>
      </c>
      <c r="D42" s="164">
        <v>0.82900000000000007</v>
      </c>
      <c r="E42" s="164">
        <v>0.42699999999999999</v>
      </c>
      <c r="F42" s="164">
        <v>0.45</v>
      </c>
      <c r="G42" s="164">
        <v>6.7000000000000004E-2</v>
      </c>
      <c r="H42" s="164">
        <v>0.79200000000000004</v>
      </c>
      <c r="I42" s="164">
        <v>0.25600000000000001</v>
      </c>
    </row>
    <row r="43" spans="1:9">
      <c r="A43" s="101" t="s">
        <v>703</v>
      </c>
      <c r="B43" s="478">
        <v>0.73499999999999999</v>
      </c>
      <c r="C43" s="478">
        <v>0.35399999999999998</v>
      </c>
      <c r="D43" s="478">
        <v>0.79599999999999993</v>
      </c>
      <c r="E43" s="478">
        <v>0.441</v>
      </c>
      <c r="F43" s="478">
        <v>0.39400000000000002</v>
      </c>
      <c r="G43" s="478">
        <v>0.16400000000000001</v>
      </c>
      <c r="H43" s="478">
        <v>0.75</v>
      </c>
      <c r="I43" s="478">
        <v>0.23499999999999999</v>
      </c>
    </row>
    <row r="44" spans="1:9">
      <c r="A44" s="1" t="s">
        <v>673</v>
      </c>
      <c r="B44" s="164">
        <v>0.73199999999999998</v>
      </c>
      <c r="C44" s="164">
        <v>0.36</v>
      </c>
      <c r="D44" s="164">
        <v>0.75800000000000001</v>
      </c>
      <c r="E44" s="164">
        <v>0.39300000000000002</v>
      </c>
      <c r="F44" s="164">
        <v>0.54200000000000004</v>
      </c>
      <c r="G44" s="164">
        <v>0.23300000000000001</v>
      </c>
      <c r="H44" s="164">
        <v>0.7609999999999999</v>
      </c>
      <c r="I44" s="164">
        <v>0.193</v>
      </c>
    </row>
    <row r="45" spans="1:9">
      <c r="A45" s="101" t="s">
        <v>654</v>
      </c>
      <c r="B45" s="478">
        <v>0.73</v>
      </c>
      <c r="C45" s="478">
        <v>0.23499999999999999</v>
      </c>
      <c r="D45" s="478">
        <v>0.78299999999999992</v>
      </c>
      <c r="E45" s="478">
        <v>0.35899999999999999</v>
      </c>
      <c r="F45" s="478">
        <v>0.41</v>
      </c>
      <c r="G45" s="478">
        <v>0.26600000000000001</v>
      </c>
      <c r="H45" s="478">
        <v>0.74</v>
      </c>
      <c r="I45" s="478">
        <v>0.23200000000000001</v>
      </c>
    </row>
    <row r="46" spans="1:9">
      <c r="A46" s="1" t="s">
        <v>690</v>
      </c>
      <c r="B46" s="164">
        <v>0.77599999999999991</v>
      </c>
      <c r="C46" s="164">
        <v>0.25600000000000001</v>
      </c>
      <c r="D46" s="164">
        <v>0.82200000000000006</v>
      </c>
      <c r="E46" s="164">
        <v>0.39400000000000002</v>
      </c>
      <c r="F46" s="164">
        <v>0.45600000000000002</v>
      </c>
      <c r="G46" s="164">
        <v>9.6999999999999989E-2</v>
      </c>
      <c r="H46" s="164">
        <v>0.80799999999999994</v>
      </c>
      <c r="I46" s="164">
        <v>0.19500000000000001</v>
      </c>
    </row>
    <row r="47" spans="1:9">
      <c r="A47" s="101" t="s">
        <v>676</v>
      </c>
      <c r="B47" s="478">
        <v>0.77800000000000002</v>
      </c>
      <c r="C47" s="478">
        <v>0.39100000000000001</v>
      </c>
      <c r="D47" s="478">
        <v>0.81599999999999995</v>
      </c>
      <c r="E47" s="478">
        <v>0.42599999999999999</v>
      </c>
      <c r="F47" s="478">
        <v>0.45600000000000002</v>
      </c>
      <c r="G47" s="478">
        <v>0.17699999999999999</v>
      </c>
      <c r="H47" s="478">
        <v>0.75900000000000001</v>
      </c>
      <c r="I47" s="478">
        <v>0.183</v>
      </c>
    </row>
    <row r="48" spans="1:9">
      <c r="A48" s="1" t="s">
        <v>723</v>
      </c>
      <c r="B48" s="164">
        <v>0.75099999999999989</v>
      </c>
      <c r="C48" s="164">
        <v>0.28100000000000003</v>
      </c>
      <c r="D48" s="164">
        <v>0.79799999999999993</v>
      </c>
      <c r="E48" s="164">
        <v>0.41099999999999998</v>
      </c>
      <c r="F48" s="164">
        <v>0.44700000000000001</v>
      </c>
      <c r="G48" s="164">
        <v>9.3000000000000013E-2</v>
      </c>
      <c r="H48" s="164">
        <v>0.74199999999999999</v>
      </c>
      <c r="I48" s="164">
        <v>0.26100000000000001</v>
      </c>
    </row>
    <row r="49" spans="1:9">
      <c r="A49" s="101" t="s">
        <v>678</v>
      </c>
      <c r="B49" s="478">
        <v>0.77400000000000002</v>
      </c>
      <c r="C49" s="478">
        <v>0.35399999999999998</v>
      </c>
      <c r="D49" s="478">
        <v>0.82499999999999996</v>
      </c>
      <c r="E49" s="478">
        <v>0.40799999999999997</v>
      </c>
      <c r="F49" s="478">
        <v>0.59200000000000008</v>
      </c>
      <c r="G49" s="478">
        <v>0.108</v>
      </c>
      <c r="H49" s="478">
        <v>0.82200000000000006</v>
      </c>
      <c r="I49" s="478">
        <v>0.45800000000000002</v>
      </c>
    </row>
    <row r="50" spans="1:9">
      <c r="A50" s="1" t="s">
        <v>705</v>
      </c>
      <c r="B50" s="164">
        <v>0.71200000000000008</v>
      </c>
      <c r="C50" s="164">
        <v>0.35499999999999998</v>
      </c>
      <c r="D50" s="164">
        <v>0.77900000000000003</v>
      </c>
      <c r="E50" s="164">
        <v>0.39200000000000002</v>
      </c>
      <c r="F50" s="164">
        <v>0.44400000000000001</v>
      </c>
      <c r="G50" s="164">
        <v>0.13200000000000001</v>
      </c>
      <c r="H50" s="164">
        <v>0.755</v>
      </c>
      <c r="I50" s="164">
        <v>0.27400000000000002</v>
      </c>
    </row>
    <row r="51" spans="1:9">
      <c r="A51" s="101" t="s">
        <v>744</v>
      </c>
      <c r="B51" s="478">
        <v>0.72900000000000009</v>
      </c>
      <c r="C51" s="478">
        <v>0.42099999999999999</v>
      </c>
      <c r="D51" s="478">
        <v>0.80299999999999994</v>
      </c>
      <c r="E51" s="478">
        <v>0.47799999999999998</v>
      </c>
      <c r="F51" s="478">
        <v>0.51100000000000001</v>
      </c>
      <c r="G51" s="478">
        <v>0.24099999999999999</v>
      </c>
      <c r="H51" s="478">
        <v>0.77200000000000002</v>
      </c>
      <c r="I51" s="478">
        <v>0.38</v>
      </c>
    </row>
    <row r="52" spans="1:9">
      <c r="A52" s="1" t="s">
        <v>656</v>
      </c>
      <c r="B52" s="164">
        <v>0.77400000000000002</v>
      </c>
      <c r="C52" s="164">
        <v>0.37200000000000011</v>
      </c>
      <c r="D52" s="164">
        <v>0.81099999999999994</v>
      </c>
      <c r="E52" s="164">
        <v>0.45900000000000002</v>
      </c>
      <c r="F52" s="164">
        <v>0.442</v>
      </c>
      <c r="G52" s="164">
        <v>0.11</v>
      </c>
      <c r="H52" s="164">
        <v>0.77800000000000002</v>
      </c>
      <c r="I52" s="164">
        <v>0.219</v>
      </c>
    </row>
    <row r="53" spans="1:9">
      <c r="A53" s="101" t="s">
        <v>692</v>
      </c>
      <c r="B53" s="478">
        <v>0.76800000000000002</v>
      </c>
      <c r="C53" s="478">
        <v>0.374</v>
      </c>
      <c r="D53" s="478">
        <v>0.80900000000000005</v>
      </c>
      <c r="E53" s="478">
        <v>0.436</v>
      </c>
      <c r="F53" s="478">
        <v>0.53400000000000003</v>
      </c>
      <c r="G53" s="478">
        <v>0.14099999999999999</v>
      </c>
      <c r="H53" s="478">
        <v>0.80200000000000005</v>
      </c>
      <c r="I53" s="478">
        <v>0.34599999999999997</v>
      </c>
    </row>
    <row r="54" spans="1:9">
      <c r="A54" s="1" t="s">
        <v>659</v>
      </c>
      <c r="B54" s="164">
        <v>0.77</v>
      </c>
      <c r="C54" s="164">
        <v>0.33800000000000002</v>
      </c>
      <c r="D54" s="164">
        <v>0.81299999999999994</v>
      </c>
      <c r="E54" s="164">
        <v>0.43200000000000011</v>
      </c>
      <c r="F54" s="164">
        <v>0.55399999999999994</v>
      </c>
      <c r="G54" s="164">
        <v>0.22900000000000001</v>
      </c>
      <c r="H54" s="164">
        <v>0.77800000000000002</v>
      </c>
      <c r="I54" s="164">
        <v>0.47199999999999998</v>
      </c>
    </row>
    <row r="55" spans="1:9">
      <c r="A55" s="101" t="s">
        <v>695</v>
      </c>
      <c r="B55" s="478">
        <v>0.74199999999999999</v>
      </c>
      <c r="C55" s="478">
        <v>0.371</v>
      </c>
      <c r="D55" s="478">
        <v>0.79400000000000004</v>
      </c>
      <c r="E55" s="478">
        <v>0.439</v>
      </c>
      <c r="F55" s="478">
        <v>0.53200000000000003</v>
      </c>
      <c r="G55" s="478">
        <v>0.22600000000000001</v>
      </c>
      <c r="H55" s="478">
        <v>0.80900000000000005</v>
      </c>
      <c r="I55" s="478">
        <v>0.36899999999999999</v>
      </c>
    </row>
    <row r="56" spans="1:9">
      <c r="A56" s="1" t="s">
        <v>1774</v>
      </c>
      <c r="B56" s="164">
        <v>0.78500000000000003</v>
      </c>
      <c r="C56" s="164">
        <v>0.32700000000000001</v>
      </c>
      <c r="D56" s="164">
        <v>0.84499999999999997</v>
      </c>
      <c r="E56" s="164">
        <v>0.41899999999999998</v>
      </c>
      <c r="F56" s="164">
        <v>0.45900000000000002</v>
      </c>
      <c r="G56" s="164">
        <v>0.10299999999999999</v>
      </c>
      <c r="H56" s="164">
        <v>0.79700000000000004</v>
      </c>
      <c r="I56" s="164">
        <v>0.35499999999999998</v>
      </c>
    </row>
    <row r="57" spans="1:9">
      <c r="A57" s="101" t="s">
        <v>714</v>
      </c>
      <c r="B57" s="478">
        <v>0.748</v>
      </c>
      <c r="C57" s="478">
        <v>0.26500000000000001</v>
      </c>
      <c r="D57" s="478">
        <v>0.82599999999999996</v>
      </c>
      <c r="E57" s="478">
        <v>0.40799999999999997</v>
      </c>
      <c r="F57" s="478">
        <v>0.45500000000000002</v>
      </c>
      <c r="G57" s="478">
        <v>8.4000000000000005E-2</v>
      </c>
      <c r="H57" s="478">
        <v>0.82400000000000007</v>
      </c>
      <c r="I57" s="478">
        <v>0.311</v>
      </c>
    </row>
    <row r="58" spans="1:9">
      <c r="A58" s="1" t="s">
        <v>662</v>
      </c>
      <c r="B58" s="164">
        <v>0.78599999999999992</v>
      </c>
      <c r="C58" s="164">
        <v>0.33600000000000002</v>
      </c>
      <c r="D58" s="164">
        <v>0.82599999999999996</v>
      </c>
      <c r="E58" s="164">
        <v>0.45</v>
      </c>
      <c r="F58" s="164">
        <v>0.46800000000000003</v>
      </c>
      <c r="G58" s="164">
        <v>0.17899999999999999</v>
      </c>
      <c r="H58" s="164">
        <v>0.79099999999999993</v>
      </c>
      <c r="I58" s="164">
        <v>0.23599999999999999</v>
      </c>
    </row>
    <row r="59" spans="1:9">
      <c r="A59" s="101" t="s">
        <v>697</v>
      </c>
      <c r="B59" s="478">
        <v>0.72900000000000009</v>
      </c>
      <c r="C59" s="478">
        <v>0.34399999999999997</v>
      </c>
      <c r="D59" s="478">
        <v>0.78200000000000003</v>
      </c>
      <c r="E59" s="478">
        <v>0.38500000000000001</v>
      </c>
      <c r="F59" s="478">
        <v>0.61</v>
      </c>
      <c r="G59" s="478">
        <v>0.106</v>
      </c>
      <c r="H59" s="478">
        <v>0.80900000000000005</v>
      </c>
      <c r="I59" s="478">
        <v>0.40500000000000003</v>
      </c>
    </row>
    <row r="60" spans="1:9">
      <c r="A60" s="1" t="s">
        <v>727</v>
      </c>
      <c r="B60" s="164">
        <v>0.747</v>
      </c>
      <c r="C60" s="164">
        <v>0.316</v>
      </c>
      <c r="D60" s="164">
        <v>0.81</v>
      </c>
      <c r="E60" s="164">
        <v>0.38100000000000001</v>
      </c>
      <c r="F60" s="164">
        <v>0.34799999999999998</v>
      </c>
      <c r="G60" s="164">
        <v>0.13400000000000001</v>
      </c>
      <c r="H60" s="164">
        <v>0.70499999999999996</v>
      </c>
      <c r="I60" s="164">
        <v>0.156</v>
      </c>
    </row>
    <row r="61" spans="1:9">
      <c r="A61" s="101" t="s">
        <v>735</v>
      </c>
      <c r="B61" s="478">
        <v>0.752</v>
      </c>
      <c r="C61" s="478">
        <v>0.35599999999999998</v>
      </c>
      <c r="D61" s="478">
        <v>0.81499999999999995</v>
      </c>
      <c r="E61" s="478">
        <v>0.44</v>
      </c>
      <c r="F61" s="478">
        <v>0.436</v>
      </c>
      <c r="G61" s="478">
        <v>0.112</v>
      </c>
      <c r="H61" s="478">
        <v>0.77300000000000002</v>
      </c>
      <c r="I61" s="478">
        <v>0.27600000000000002</v>
      </c>
    </row>
    <row r="62" spans="1:9">
      <c r="A62" s="1" t="s">
        <v>665</v>
      </c>
      <c r="B62" s="164">
        <v>0.70299999999999996</v>
      </c>
      <c r="C62" s="164">
        <v>0.28999999999999998</v>
      </c>
      <c r="D62" s="164">
        <v>0.73799999999999999</v>
      </c>
      <c r="E62" s="164">
        <v>0.40300000000000002</v>
      </c>
      <c r="F62" s="164">
        <v>0.45200000000000001</v>
      </c>
      <c r="G62" s="164">
        <v>0.114</v>
      </c>
      <c r="H62" s="164">
        <v>0.70200000000000007</v>
      </c>
      <c r="I62" s="164">
        <v>0.24299999999999999</v>
      </c>
    </row>
    <row r="63" spans="1:9">
      <c r="A63" s="101" t="s">
        <v>685</v>
      </c>
      <c r="B63" s="478">
        <v>0.76800000000000002</v>
      </c>
      <c r="C63" s="478">
        <v>0.315</v>
      </c>
      <c r="D63" s="478">
        <v>0.81299999999999994</v>
      </c>
      <c r="E63" s="478">
        <v>0.42699999999999999</v>
      </c>
      <c r="F63" s="478">
        <v>0.44500000000000001</v>
      </c>
      <c r="G63" s="478">
        <v>0.127</v>
      </c>
      <c r="H63" s="478">
        <v>0.78099999999999992</v>
      </c>
      <c r="I63" s="478">
        <v>0.23499999999999999</v>
      </c>
    </row>
    <row r="64" spans="1:9">
      <c r="A64" s="1" t="s">
        <v>1542</v>
      </c>
      <c r="B64" s="164">
        <v>0.76300000000000001</v>
      </c>
      <c r="C64" s="164">
        <v>0.28799999999999998</v>
      </c>
      <c r="D64" s="164">
        <v>0.80200000000000005</v>
      </c>
      <c r="E64" s="164">
        <v>0.44900000000000001</v>
      </c>
      <c r="F64" s="164">
        <v>0.54899999999999993</v>
      </c>
      <c r="G64" s="164">
        <v>0.189</v>
      </c>
      <c r="H64" s="164">
        <v>0.77</v>
      </c>
      <c r="I64" s="164">
        <v>0.33</v>
      </c>
    </row>
    <row r="65" spans="1:9">
      <c r="A65" s="101" t="s">
        <v>724</v>
      </c>
      <c r="B65" s="478">
        <v>0.67400000000000004</v>
      </c>
      <c r="C65" s="478">
        <v>0.252</v>
      </c>
      <c r="D65" s="478">
        <v>0.70900000000000007</v>
      </c>
      <c r="E65" s="478">
        <v>0.35499999999999998</v>
      </c>
      <c r="F65" s="478">
        <v>0.44700000000000001</v>
      </c>
      <c r="G65" s="478">
        <v>0.156</v>
      </c>
      <c r="H65" s="478">
        <v>0.64700000000000002</v>
      </c>
      <c r="I65" s="478">
        <v>0.221</v>
      </c>
    </row>
    <row r="66" spans="1:9">
      <c r="A66" s="1" t="s">
        <v>661</v>
      </c>
      <c r="B66" s="164">
        <v>0.77500000000000002</v>
      </c>
      <c r="C66" s="164">
        <v>0.39200000000000002</v>
      </c>
      <c r="D66" s="164">
        <v>0.81</v>
      </c>
      <c r="E66" s="164">
        <v>0.48399999999999999</v>
      </c>
      <c r="F66" s="164">
        <v>0.43099999999999999</v>
      </c>
      <c r="G66" s="164">
        <v>9.6000000000000002E-2</v>
      </c>
      <c r="H66" s="164">
        <v>0.7609999999999999</v>
      </c>
      <c r="I66" s="164">
        <v>0.23200000000000001</v>
      </c>
    </row>
    <row r="67" spans="1:9">
      <c r="A67" s="101" t="s">
        <v>715</v>
      </c>
      <c r="B67" s="478">
        <v>0.77800000000000002</v>
      </c>
      <c r="C67" s="478">
        <v>0.23100000000000001</v>
      </c>
      <c r="D67" s="478">
        <v>0.82499999999999996</v>
      </c>
      <c r="E67" s="478">
        <v>0.29099999999999998</v>
      </c>
      <c r="F67" s="478">
        <v>0.46400000000000002</v>
      </c>
      <c r="G67" s="478">
        <v>7.0000000000000007E-2</v>
      </c>
      <c r="H67" s="478">
        <v>0.82099999999999995</v>
      </c>
      <c r="I67" s="478">
        <v>0.17899999999999999</v>
      </c>
    </row>
    <row r="68" spans="1:9">
      <c r="A68" s="1" t="s">
        <v>716</v>
      </c>
      <c r="B68" s="164">
        <v>0.80500000000000005</v>
      </c>
      <c r="C68" s="164">
        <v>0.219</v>
      </c>
      <c r="D68" s="164">
        <v>0.84900000000000009</v>
      </c>
      <c r="E68" s="164">
        <v>0.40400000000000003</v>
      </c>
      <c r="F68" s="164">
        <v>0.48099999999999998</v>
      </c>
      <c r="G68" s="164">
        <v>2.5999999999999999E-2</v>
      </c>
      <c r="H68" s="164">
        <v>0.83200000000000007</v>
      </c>
      <c r="I68" s="164">
        <v>0.27600000000000002</v>
      </c>
    </row>
    <row r="69" spans="1:9">
      <c r="A69" s="101" t="s">
        <v>670</v>
      </c>
      <c r="B69" s="478">
        <v>0.73799999999999999</v>
      </c>
      <c r="C69" s="478">
        <v>0.23400000000000001</v>
      </c>
      <c r="D69" s="478">
        <v>0.81200000000000006</v>
      </c>
      <c r="E69" s="478">
        <v>0.32100000000000001</v>
      </c>
      <c r="F69" s="478">
        <v>0.44900000000000001</v>
      </c>
      <c r="G69" s="478">
        <v>7.2999999999999995E-2</v>
      </c>
      <c r="H69" s="478">
        <v>0.80200000000000005</v>
      </c>
      <c r="I69" s="478">
        <v>0.27100000000000002</v>
      </c>
    </row>
    <row r="70" spans="1:9">
      <c r="A70" s="1" t="s">
        <v>738</v>
      </c>
      <c r="B70" s="164">
        <v>0.76800000000000002</v>
      </c>
      <c r="C70" s="164">
        <v>0.30399999999999999</v>
      </c>
      <c r="D70" s="164">
        <v>0.81</v>
      </c>
      <c r="E70" s="164">
        <v>0.42599999999999999</v>
      </c>
      <c r="F70" s="164">
        <v>0.41</v>
      </c>
      <c r="G70" s="164">
        <v>0.10299999999999999</v>
      </c>
      <c r="H70" s="164">
        <v>0.74199999999999999</v>
      </c>
      <c r="I70" s="164">
        <v>0.20399999999999999</v>
      </c>
    </row>
    <row r="71" spans="1:9">
      <c r="A71" s="101" t="s">
        <v>688</v>
      </c>
      <c r="B71" s="478">
        <v>0.77599999999999991</v>
      </c>
      <c r="C71" s="478">
        <v>0.314</v>
      </c>
      <c r="D71" s="478">
        <v>0.81900000000000006</v>
      </c>
      <c r="E71" s="478">
        <v>0.42799999999999999</v>
      </c>
      <c r="F71" s="478">
        <v>0.47499999999999998</v>
      </c>
      <c r="G71" s="478">
        <v>9.6999999999999989E-2</v>
      </c>
      <c r="H71" s="478">
        <v>0.78099999999999992</v>
      </c>
      <c r="I71" s="478">
        <v>0.28399999999999997</v>
      </c>
    </row>
    <row r="72" spans="1:9">
      <c r="A72" s="1" t="s">
        <v>669</v>
      </c>
      <c r="B72" s="164">
        <v>0.79200000000000004</v>
      </c>
      <c r="C72" s="164">
        <v>0.35599999999999998</v>
      </c>
      <c r="D72" s="164">
        <v>0.83700000000000008</v>
      </c>
      <c r="E72" s="164">
        <v>0.46400000000000002</v>
      </c>
      <c r="F72" s="164">
        <v>0.47299999999999998</v>
      </c>
      <c r="G72" s="164">
        <v>0.112</v>
      </c>
      <c r="H72" s="164">
        <v>0.79400000000000004</v>
      </c>
      <c r="I72" s="164">
        <v>0.26</v>
      </c>
    </row>
    <row r="73" spans="1:9">
      <c r="A73" s="101" t="s">
        <v>686</v>
      </c>
      <c r="B73" s="478">
        <v>0.78900000000000003</v>
      </c>
      <c r="C73" s="478">
        <v>0.32900000000000001</v>
      </c>
      <c r="D73" s="478">
        <v>0.85099999999999998</v>
      </c>
      <c r="E73" s="478">
        <v>0.44600000000000001</v>
      </c>
      <c r="F73" s="478">
        <v>0.52400000000000002</v>
      </c>
      <c r="G73" s="478">
        <v>7.0999999999999994E-2</v>
      </c>
      <c r="H73" s="478">
        <v>0.83200000000000007</v>
      </c>
      <c r="I73" s="478">
        <v>0.44400000000000001</v>
      </c>
    </row>
    <row r="74" spans="1:9">
      <c r="A74" s="1" t="s">
        <v>1543</v>
      </c>
      <c r="B74" s="164">
        <v>0.754</v>
      </c>
      <c r="C74" s="164">
        <v>0.375</v>
      </c>
      <c r="D74" s="164">
        <v>0.82799999999999996</v>
      </c>
      <c r="E74" s="164">
        <v>0.39600000000000002</v>
      </c>
      <c r="F74" s="164">
        <v>0.43200000000000011</v>
      </c>
      <c r="G74" s="164">
        <v>0.104</v>
      </c>
      <c r="H74" s="164">
        <v>0.80400000000000005</v>
      </c>
      <c r="I74" s="164">
        <v>0.25900000000000001</v>
      </c>
    </row>
    <row r="75" spans="1:9">
      <c r="A75" s="101" t="s">
        <v>699</v>
      </c>
      <c r="B75" s="478">
        <v>0.76200000000000001</v>
      </c>
      <c r="C75" s="478">
        <v>0.36099999999999999</v>
      </c>
      <c r="D75" s="478">
        <v>0.81799999999999995</v>
      </c>
      <c r="E75" s="478">
        <v>0.46100000000000002</v>
      </c>
      <c r="F75" s="478">
        <v>0.47199999999999998</v>
      </c>
      <c r="G75" s="478">
        <v>0.157</v>
      </c>
      <c r="H75" s="478">
        <v>0.78400000000000003</v>
      </c>
      <c r="I75" s="478">
        <v>0.28499999999999998</v>
      </c>
    </row>
    <row r="76" spans="1:9">
      <c r="A76" s="1" t="s">
        <v>691</v>
      </c>
      <c r="B76" s="164">
        <v>0.76</v>
      </c>
      <c r="C76" s="164">
        <v>0.308</v>
      </c>
      <c r="D76" s="164">
        <v>0.80299999999999994</v>
      </c>
      <c r="E76" s="164">
        <v>0.442</v>
      </c>
      <c r="F76" s="164">
        <v>0.441</v>
      </c>
      <c r="G76" s="164">
        <v>5.8000000000000003E-2</v>
      </c>
      <c r="H76" s="164">
        <v>0.75900000000000001</v>
      </c>
      <c r="I76" s="164">
        <v>0.36099999999999999</v>
      </c>
    </row>
    <row r="77" spans="1:9">
      <c r="A77" s="101" t="s">
        <v>700</v>
      </c>
      <c r="B77" s="478">
        <v>0.73099999999999998</v>
      </c>
      <c r="C77" s="478">
        <v>0.34799999999999998</v>
      </c>
      <c r="D77" s="478">
        <v>0.78900000000000003</v>
      </c>
      <c r="E77" s="478">
        <v>0.39200000000000002</v>
      </c>
      <c r="F77" s="478">
        <v>0.56100000000000005</v>
      </c>
      <c r="G77" s="478">
        <v>0.38600000000000001</v>
      </c>
      <c r="H77" s="478">
        <v>0.81</v>
      </c>
      <c r="I77" s="478">
        <v>0.34300000000000003</v>
      </c>
    </row>
    <row r="78" spans="1:9">
      <c r="A78" s="1" t="s">
        <v>702</v>
      </c>
      <c r="B78" s="164">
        <v>0.746</v>
      </c>
      <c r="C78" s="164">
        <v>0.32200000000000001</v>
      </c>
      <c r="D78" s="164">
        <v>0.79900000000000004</v>
      </c>
      <c r="E78" s="164">
        <v>0.377</v>
      </c>
      <c r="F78" s="164">
        <v>0.53700000000000003</v>
      </c>
      <c r="G78" s="164">
        <v>9.8000000000000004E-2</v>
      </c>
      <c r="H78" s="164">
        <v>0.82200000000000006</v>
      </c>
      <c r="I78" s="164">
        <v>0.32400000000000001</v>
      </c>
    </row>
    <row r="79" spans="1:9">
      <c r="A79" s="101" t="s">
        <v>657</v>
      </c>
      <c r="B79" s="478">
        <v>0.75800000000000001</v>
      </c>
      <c r="C79" s="478">
        <v>0.27400000000000002</v>
      </c>
      <c r="D79" s="478">
        <v>0.80400000000000005</v>
      </c>
      <c r="E79" s="478">
        <v>0.41499999999999998</v>
      </c>
      <c r="F79" s="478">
        <v>0.376</v>
      </c>
      <c r="G79" s="478">
        <v>5.2999999999999999E-2</v>
      </c>
      <c r="H79" s="478">
        <v>0.77500000000000002</v>
      </c>
      <c r="I79" s="478">
        <v>0.19600000000000001</v>
      </c>
    </row>
    <row r="80" spans="1:9">
      <c r="A80" s="1" t="s">
        <v>729</v>
      </c>
      <c r="B80" s="164">
        <v>0.75900000000000001</v>
      </c>
      <c r="C80" s="164">
        <v>0.27100000000000002</v>
      </c>
      <c r="D80" s="164">
        <v>0.82499999999999996</v>
      </c>
      <c r="E80" s="164">
        <v>0.41099999999999998</v>
      </c>
      <c r="F80" s="164">
        <v>0.32600000000000001</v>
      </c>
      <c r="G80" s="164">
        <v>5.5E-2</v>
      </c>
      <c r="H80" s="164">
        <v>0.79</v>
      </c>
      <c r="I80" s="164">
        <v>0.16</v>
      </c>
    </row>
    <row r="81" spans="1:9">
      <c r="A81" s="101" t="s">
        <v>704</v>
      </c>
      <c r="B81" s="478">
        <v>0.74400000000000011</v>
      </c>
      <c r="C81" s="478">
        <v>0.30199999999999999</v>
      </c>
      <c r="D81" s="478">
        <v>0.78099999999999992</v>
      </c>
      <c r="E81" s="478">
        <v>0.42199999999999999</v>
      </c>
      <c r="F81" s="478">
        <v>0.61799999999999999</v>
      </c>
      <c r="G81" s="478">
        <v>0.153</v>
      </c>
      <c r="H81" s="478">
        <v>0.80500000000000005</v>
      </c>
      <c r="I81" s="478">
        <v>0.35099999999999998</v>
      </c>
    </row>
    <row r="82" spans="1:9">
      <c r="A82" s="1" t="s">
        <v>740</v>
      </c>
      <c r="B82" s="164">
        <v>0.77900000000000003</v>
      </c>
      <c r="C82" s="164">
        <v>0.33800000000000002</v>
      </c>
      <c r="D82" s="164">
        <v>0.82400000000000007</v>
      </c>
      <c r="E82" s="164">
        <v>0.49399999999999999</v>
      </c>
      <c r="F82" s="164">
        <v>0.52200000000000002</v>
      </c>
      <c r="G82" s="164">
        <v>9.9000000000000005E-2</v>
      </c>
      <c r="H82" s="164">
        <v>0.80400000000000005</v>
      </c>
      <c r="I82" s="164">
        <v>0.34300000000000003</v>
      </c>
    </row>
    <row r="83" spans="1:9">
      <c r="A83" s="101" t="s">
        <v>693</v>
      </c>
      <c r="B83" s="478">
        <v>0.76700000000000002</v>
      </c>
      <c r="C83" s="478">
        <v>0.33700000000000002</v>
      </c>
      <c r="D83" s="478">
        <v>0.81599999999999995</v>
      </c>
      <c r="E83" s="478">
        <v>0.45600000000000002</v>
      </c>
      <c r="F83" s="478">
        <v>0.46800000000000003</v>
      </c>
      <c r="G83" s="478">
        <v>0.17100000000000001</v>
      </c>
      <c r="H83" s="478">
        <v>0.75700000000000001</v>
      </c>
      <c r="I83" s="478">
        <v>0.32200000000000001</v>
      </c>
    </row>
    <row r="84" spans="1:9">
      <c r="A84" s="1" t="s">
        <v>337</v>
      </c>
      <c r="B84" s="164">
        <v>0.72400000000000009</v>
      </c>
      <c r="C84" s="164">
        <v>0.29799999999999999</v>
      </c>
      <c r="D84" s="164">
        <v>0.79700000000000004</v>
      </c>
      <c r="E84" s="164">
        <v>0.4</v>
      </c>
      <c r="F84" s="164">
        <v>0.42199999999999999</v>
      </c>
      <c r="G84" s="164">
        <v>0.109</v>
      </c>
      <c r="H84" s="164">
        <v>0.77</v>
      </c>
      <c r="I84" s="164">
        <v>0.23799999999999999</v>
      </c>
    </row>
    <row r="85" spans="1:9">
      <c r="A85" s="101" t="s">
        <v>696</v>
      </c>
      <c r="B85" s="478">
        <v>0.75599999999999989</v>
      </c>
      <c r="C85" s="478">
        <v>0.29899999999999999</v>
      </c>
      <c r="D85" s="478">
        <v>0.80299999999999994</v>
      </c>
      <c r="E85" s="478">
        <v>0.41299999999999998</v>
      </c>
      <c r="F85" s="478">
        <v>0.46200000000000002</v>
      </c>
      <c r="G85" s="478">
        <v>6.5000000000000002E-2</v>
      </c>
      <c r="H85" s="478">
        <v>0.78700000000000003</v>
      </c>
      <c r="I85" s="478">
        <v>0.29399999999999998</v>
      </c>
    </row>
    <row r="86" spans="1:9">
      <c r="A86" s="1" t="s">
        <v>708</v>
      </c>
      <c r="B86" s="164">
        <v>0.75800000000000001</v>
      </c>
      <c r="C86" s="164">
        <v>0.38500000000000001</v>
      </c>
      <c r="D86" s="164">
        <v>0.81</v>
      </c>
      <c r="E86" s="164">
        <v>0.377</v>
      </c>
      <c r="F86" s="164">
        <v>0.46600000000000003</v>
      </c>
      <c r="G86" s="164">
        <v>0.183</v>
      </c>
      <c r="H86" s="164">
        <v>0.81099999999999994</v>
      </c>
      <c r="I86" s="164">
        <v>0.21199999999999999</v>
      </c>
    </row>
    <row r="87" spans="1:9">
      <c r="A87" s="101" t="s">
        <v>698</v>
      </c>
      <c r="B87" s="478">
        <v>0.76400000000000001</v>
      </c>
      <c r="C87" s="478">
        <v>0.23599999999999999</v>
      </c>
      <c r="D87" s="478">
        <v>0.83900000000000008</v>
      </c>
      <c r="E87" s="478">
        <v>0.41599999999999998</v>
      </c>
      <c r="F87" s="478">
        <v>0.44700000000000001</v>
      </c>
      <c r="G87" s="478">
        <v>0.13200000000000001</v>
      </c>
      <c r="H87" s="478">
        <v>0.80799999999999994</v>
      </c>
      <c r="I87" s="478">
        <v>0.26300000000000001</v>
      </c>
    </row>
    <row r="88" spans="1:9">
      <c r="A88" s="1" t="s">
        <v>710</v>
      </c>
      <c r="B88" s="164">
        <v>0.69900000000000007</v>
      </c>
      <c r="C88" s="164">
        <v>0.249</v>
      </c>
      <c r="D88" s="164">
        <v>0.7390000000000001</v>
      </c>
      <c r="E88" s="164">
        <v>0.35899999999999999</v>
      </c>
      <c r="F88" s="164">
        <v>0.47</v>
      </c>
      <c r="G88" s="164">
        <v>7.0999999999999994E-2</v>
      </c>
      <c r="H88" s="164">
        <v>0.73799999999999999</v>
      </c>
      <c r="I88" s="164">
        <v>0.25800000000000001</v>
      </c>
    </row>
    <row r="89" spans="1:9">
      <c r="A89" s="101" t="s">
        <v>672</v>
      </c>
      <c r="B89" s="478">
        <v>0.753</v>
      </c>
      <c r="C89" s="478">
        <v>0.24399999999999999</v>
      </c>
      <c r="D89" s="478">
        <v>0.82900000000000007</v>
      </c>
      <c r="E89" s="478">
        <v>0.35799999999999998</v>
      </c>
      <c r="F89" s="478">
        <v>0.504</v>
      </c>
      <c r="G89" s="478">
        <v>0.158</v>
      </c>
      <c r="H89" s="478">
        <v>0.78500000000000003</v>
      </c>
      <c r="I89" s="478">
        <v>0.38900000000000001</v>
      </c>
    </row>
    <row r="90" spans="1:9">
      <c r="A90" s="1" t="s">
        <v>726</v>
      </c>
      <c r="B90" s="164">
        <v>0.69200000000000006</v>
      </c>
      <c r="C90" s="164">
        <v>0.32700000000000001</v>
      </c>
      <c r="D90" s="164">
        <v>0.752</v>
      </c>
      <c r="E90" s="164">
        <v>0.42699999999999999</v>
      </c>
      <c r="F90" s="164">
        <v>0.42699999999999999</v>
      </c>
      <c r="G90" s="164">
        <v>0.19400000000000001</v>
      </c>
      <c r="H90" s="164">
        <v>0.67400000000000004</v>
      </c>
      <c r="I90" s="164">
        <v>0.307</v>
      </c>
    </row>
    <row r="91" spans="1:9">
      <c r="A91" s="101" t="s">
        <v>718</v>
      </c>
      <c r="B91" s="478">
        <v>0.77599999999999991</v>
      </c>
      <c r="C91" s="478">
        <v>0.28999999999999998</v>
      </c>
      <c r="D91" s="478">
        <v>0.83</v>
      </c>
      <c r="E91" s="478">
        <v>0.38800000000000001</v>
      </c>
      <c r="F91" s="478">
        <v>0.439</v>
      </c>
      <c r="G91" s="478">
        <v>5.8999999999999997E-2</v>
      </c>
      <c r="H91" s="478">
        <v>0.8</v>
      </c>
      <c r="I91" s="478">
        <v>0.25600000000000001</v>
      </c>
    </row>
    <row r="92" spans="1:9">
      <c r="A92" s="1" t="s">
        <v>681</v>
      </c>
      <c r="B92" s="164">
        <v>0.79599999999999993</v>
      </c>
      <c r="C92" s="164">
        <v>0.442</v>
      </c>
      <c r="D92" s="164">
        <v>0.82599999999999996</v>
      </c>
      <c r="E92" s="164">
        <v>0.47899999999999998</v>
      </c>
      <c r="F92" s="164">
        <v>0.49099999999999999</v>
      </c>
      <c r="G92" s="164">
        <v>0.182</v>
      </c>
      <c r="H92" s="164">
        <v>0.78400000000000003</v>
      </c>
      <c r="I92" s="164">
        <v>0.27200000000000002</v>
      </c>
    </row>
    <row r="93" spans="1:9">
      <c r="A93" s="101" t="s">
        <v>707</v>
      </c>
      <c r="B93" s="478">
        <v>0.78400000000000003</v>
      </c>
      <c r="C93" s="478">
        <v>0.33800000000000002</v>
      </c>
      <c r="D93" s="478">
        <v>0.82700000000000007</v>
      </c>
      <c r="E93" s="478">
        <v>0.39</v>
      </c>
      <c r="F93" s="478">
        <v>0.47799999999999998</v>
      </c>
      <c r="G93" s="478">
        <v>0.09</v>
      </c>
      <c r="H93" s="478">
        <v>0.79799999999999993</v>
      </c>
      <c r="I93" s="478">
        <v>0.34100000000000003</v>
      </c>
    </row>
    <row r="94" spans="1:9">
      <c r="A94" s="1" t="s">
        <v>743</v>
      </c>
      <c r="B94" s="164">
        <v>0.78</v>
      </c>
      <c r="C94" s="164">
        <v>0.34499999999999997</v>
      </c>
      <c r="D94" s="164">
        <v>0.83299999999999996</v>
      </c>
      <c r="E94" s="164">
        <v>0.44900000000000001</v>
      </c>
      <c r="F94" s="164">
        <v>0.53</v>
      </c>
      <c r="G94" s="164">
        <v>0.157</v>
      </c>
      <c r="H94" s="164">
        <v>0.8</v>
      </c>
      <c r="I94" s="164">
        <v>0.34799999999999998</v>
      </c>
    </row>
    <row r="95" spans="1:9">
      <c r="A95" s="101" t="s">
        <v>671</v>
      </c>
      <c r="B95" s="478">
        <v>0.79099999999999993</v>
      </c>
      <c r="C95" s="478">
        <v>0.4</v>
      </c>
      <c r="D95" s="478">
        <v>0.83099999999999996</v>
      </c>
      <c r="E95" s="478">
        <v>0.45600000000000002</v>
      </c>
      <c r="F95" s="478">
        <v>0.52100000000000002</v>
      </c>
      <c r="G95" s="478">
        <v>4.8000000000000001E-2</v>
      </c>
      <c r="H95" s="478">
        <v>0.78</v>
      </c>
      <c r="I95" s="478">
        <v>0.42599999999999999</v>
      </c>
    </row>
    <row r="96" spans="1:9">
      <c r="A96" s="1" t="s">
        <v>721</v>
      </c>
      <c r="B96" s="164">
        <v>0.78400000000000003</v>
      </c>
      <c r="C96" s="164">
        <v>0.26500000000000001</v>
      </c>
      <c r="D96" s="164">
        <v>0.84</v>
      </c>
      <c r="E96" s="164">
        <v>0.34699999999999998</v>
      </c>
      <c r="F96" s="164">
        <v>0.46200000000000002</v>
      </c>
      <c r="G96" s="164">
        <v>6.0999999999999999E-2</v>
      </c>
      <c r="H96" s="164">
        <v>0.82299999999999995</v>
      </c>
      <c r="I96" s="164">
        <v>0.28199999999999997</v>
      </c>
    </row>
    <row r="97" spans="1:9">
      <c r="A97" s="101" t="s">
        <v>746</v>
      </c>
      <c r="B97" s="478">
        <v>0.70200000000000007</v>
      </c>
      <c r="C97" s="478">
        <v>0.373</v>
      </c>
      <c r="D97" s="478">
        <v>0.78700000000000003</v>
      </c>
      <c r="E97" s="478">
        <v>0.41099999999999998</v>
      </c>
      <c r="F97" s="478">
        <v>0.45300000000000001</v>
      </c>
      <c r="G97" s="478">
        <v>0.16400000000000001</v>
      </c>
      <c r="H97" s="478">
        <v>0.754</v>
      </c>
      <c r="I97" s="478">
        <v>0.35699999999999998</v>
      </c>
    </row>
    <row r="98" spans="1:9">
      <c r="A98" s="1" t="s">
        <v>701</v>
      </c>
      <c r="B98" s="164">
        <v>0.76700000000000002</v>
      </c>
      <c r="C98" s="164">
        <v>0.308</v>
      </c>
      <c r="D98" s="164">
        <v>0.83400000000000007</v>
      </c>
      <c r="E98" s="164">
        <v>0.439</v>
      </c>
      <c r="F98" s="164">
        <v>0.433</v>
      </c>
      <c r="G98" s="164">
        <v>5.2999999999999999E-2</v>
      </c>
      <c r="H98" s="164">
        <v>0.80799999999999994</v>
      </c>
      <c r="I98" s="164">
        <v>0.29399999999999998</v>
      </c>
    </row>
    <row r="99" spans="1:9">
      <c r="A99" s="101" t="s">
        <v>689</v>
      </c>
      <c r="B99" s="478">
        <v>0.745</v>
      </c>
      <c r="C99" s="478">
        <v>0.22900000000000001</v>
      </c>
      <c r="D99" s="478">
        <v>0.82700000000000007</v>
      </c>
      <c r="E99" s="478">
        <v>0.314</v>
      </c>
      <c r="F99" s="478">
        <v>0.47499999999999998</v>
      </c>
      <c r="G99" s="478">
        <v>4.2999999999999997E-2</v>
      </c>
      <c r="H99" s="478">
        <v>0.81200000000000006</v>
      </c>
      <c r="I99" s="478">
        <v>0.433</v>
      </c>
    </row>
    <row r="100" spans="1:9">
      <c r="A100" s="1" t="s">
        <v>664</v>
      </c>
      <c r="B100" s="164">
        <v>0.74900000000000011</v>
      </c>
      <c r="C100" s="164">
        <v>0.36</v>
      </c>
      <c r="D100" s="164">
        <v>0.79900000000000004</v>
      </c>
      <c r="E100" s="164">
        <v>0.43099999999999999</v>
      </c>
      <c r="F100" s="164">
        <v>0.50900000000000001</v>
      </c>
      <c r="G100" s="164">
        <v>9.0999999999999998E-2</v>
      </c>
      <c r="H100" s="164">
        <v>0.77099999999999991</v>
      </c>
      <c r="I100" s="164">
        <v>0.32700000000000001</v>
      </c>
    </row>
    <row r="101" spans="1:9">
      <c r="A101" s="101" t="s">
        <v>745</v>
      </c>
      <c r="B101" s="478">
        <v>0.78400000000000003</v>
      </c>
      <c r="C101" s="478">
        <v>0.35</v>
      </c>
      <c r="D101" s="478">
        <v>0.83200000000000007</v>
      </c>
      <c r="E101" s="478">
        <v>0.46899999999999997</v>
      </c>
      <c r="F101" s="478">
        <v>0.46100000000000002</v>
      </c>
      <c r="G101" s="478">
        <v>0.13600000000000001</v>
      </c>
      <c r="H101" s="478">
        <v>0.77700000000000002</v>
      </c>
      <c r="I101" s="478">
        <v>0.216</v>
      </c>
    </row>
    <row r="102" spans="1:9">
      <c r="A102" s="1" t="s">
        <v>649</v>
      </c>
      <c r="B102" s="164">
        <v>0.748</v>
      </c>
      <c r="C102" s="164">
        <v>0.20100000000000001</v>
      </c>
      <c r="D102" s="164">
        <v>0.77900000000000003</v>
      </c>
      <c r="E102" s="164">
        <v>0.43</v>
      </c>
      <c r="F102" s="164">
        <v>0.505</v>
      </c>
      <c r="G102" s="164">
        <v>5.0999999999999997E-2</v>
      </c>
      <c r="H102" s="164">
        <v>0.7609999999999999</v>
      </c>
      <c r="I102" s="164">
        <v>0.26800000000000002</v>
      </c>
    </row>
    <row r="103" spans="1:9">
      <c r="A103" s="101" t="s">
        <v>675</v>
      </c>
      <c r="B103" s="478">
        <v>0.73699999999999999</v>
      </c>
      <c r="C103" s="478">
        <v>0.24</v>
      </c>
      <c r="D103" s="478">
        <v>0.80500000000000005</v>
      </c>
      <c r="E103" s="478">
        <v>0.34300000000000003</v>
      </c>
      <c r="F103" s="478">
        <v>0.48699999999999999</v>
      </c>
      <c r="G103" s="478">
        <v>6.5000000000000002E-2</v>
      </c>
      <c r="H103" s="478">
        <v>0.80099999999999993</v>
      </c>
      <c r="I103" s="478">
        <v>0.30199999999999999</v>
      </c>
    </row>
    <row r="104" spans="1:9">
      <c r="A104" s="1" t="s">
        <v>660</v>
      </c>
      <c r="B104" s="164">
        <v>0.748</v>
      </c>
      <c r="C104" s="164">
        <v>0.25</v>
      </c>
      <c r="D104" s="164">
        <v>0.79700000000000004</v>
      </c>
      <c r="E104" s="164">
        <v>0.32500000000000001</v>
      </c>
      <c r="F104" s="164">
        <v>0.46100000000000002</v>
      </c>
      <c r="G104" s="164">
        <v>0.33200000000000002</v>
      </c>
      <c r="H104" s="164">
        <v>0.74299999999999999</v>
      </c>
      <c r="I104" s="164">
        <v>0.218</v>
      </c>
    </row>
    <row r="105" spans="1:9">
      <c r="A105" s="101" t="s">
        <v>663</v>
      </c>
      <c r="B105" s="478">
        <v>0.753</v>
      </c>
      <c r="C105" s="478">
        <v>0.25700000000000001</v>
      </c>
      <c r="D105" s="478">
        <v>0.8</v>
      </c>
      <c r="E105" s="478">
        <v>0.38500000000000001</v>
      </c>
      <c r="F105" s="478">
        <v>0.51800000000000002</v>
      </c>
      <c r="G105" s="478">
        <v>0.16700000000000001</v>
      </c>
      <c r="H105" s="478">
        <v>0.78099999999999992</v>
      </c>
      <c r="I105" s="478">
        <v>0.34</v>
      </c>
    </row>
    <row r="106" spans="1:9">
      <c r="A106" s="1" t="s">
        <v>674</v>
      </c>
      <c r="B106" s="164">
        <v>0.75700000000000001</v>
      </c>
      <c r="C106" s="164">
        <v>0.29899999999999999</v>
      </c>
      <c r="D106" s="164">
        <v>0.79900000000000004</v>
      </c>
      <c r="E106" s="164">
        <v>0.44299999999999989</v>
      </c>
      <c r="F106" s="164">
        <v>0.46500000000000002</v>
      </c>
      <c r="G106" s="164">
        <v>5.7000000000000002E-2</v>
      </c>
      <c r="H106" s="164">
        <v>0.76200000000000001</v>
      </c>
      <c r="I106" s="164">
        <v>0.28199999999999997</v>
      </c>
    </row>
    <row r="107" spans="1:9">
      <c r="A107" s="101" t="s">
        <v>677</v>
      </c>
      <c r="B107" s="478">
        <v>0.72900000000000009</v>
      </c>
      <c r="C107" s="478">
        <v>0.254</v>
      </c>
      <c r="D107" s="478">
        <v>0.80900000000000005</v>
      </c>
      <c r="E107" s="478">
        <v>0.316</v>
      </c>
      <c r="F107" s="478">
        <v>0.45800000000000002</v>
      </c>
      <c r="G107" s="478">
        <v>0.13900000000000001</v>
      </c>
      <c r="H107" s="478">
        <v>0.78500000000000003</v>
      </c>
      <c r="I107" s="478">
        <v>0.316</v>
      </c>
    </row>
    <row r="108" spans="1:9">
      <c r="A108" s="1" t="s">
        <v>666</v>
      </c>
      <c r="B108" s="164">
        <v>0.79099999999999993</v>
      </c>
      <c r="C108" s="164">
        <v>0.28599999999999998</v>
      </c>
      <c r="D108" s="164">
        <v>0.82499999999999996</v>
      </c>
      <c r="E108" s="164">
        <v>0.41899999999999998</v>
      </c>
      <c r="F108" s="164">
        <v>0.6</v>
      </c>
      <c r="G108" s="164">
        <v>7.0000000000000007E-2</v>
      </c>
      <c r="H108" s="164">
        <v>0.76800000000000002</v>
      </c>
      <c r="I108" s="164">
        <v>0.49099999999999999</v>
      </c>
    </row>
    <row r="109" spans="1:9">
      <c r="A109" s="101" t="s">
        <v>668</v>
      </c>
      <c r="B109" s="478">
        <v>0.77400000000000002</v>
      </c>
      <c r="C109" s="478">
        <v>0.28799999999999998</v>
      </c>
      <c r="D109" s="478">
        <v>0.81599999999999995</v>
      </c>
      <c r="E109" s="478">
        <v>0.42199999999999999</v>
      </c>
      <c r="F109" s="478">
        <v>0.40300000000000002</v>
      </c>
      <c r="G109" s="478">
        <v>6.9000000000000006E-2</v>
      </c>
      <c r="H109" s="478">
        <v>0.77200000000000002</v>
      </c>
      <c r="I109" s="478">
        <v>0.221</v>
      </c>
    </row>
    <row r="110" spans="1:9">
      <c r="A110" s="1" t="s">
        <v>680</v>
      </c>
      <c r="B110" s="164">
        <v>0.76200000000000001</v>
      </c>
      <c r="C110" s="164">
        <v>0.27100000000000002</v>
      </c>
      <c r="D110" s="164">
        <v>0.80700000000000005</v>
      </c>
      <c r="E110" s="164">
        <v>0.41499999999999998</v>
      </c>
      <c r="F110" s="164">
        <v>0.44600000000000001</v>
      </c>
      <c r="G110" s="164">
        <v>6.9000000000000006E-2</v>
      </c>
      <c r="H110" s="164">
        <v>0.78099999999999992</v>
      </c>
      <c r="I110" s="164">
        <v>0.25700000000000001</v>
      </c>
    </row>
    <row r="111" spans="1:9">
      <c r="A111" s="101" t="s">
        <v>741</v>
      </c>
      <c r="B111" s="478">
        <v>0.72900000000000009</v>
      </c>
      <c r="C111" s="478">
        <v>0.29899999999999999</v>
      </c>
      <c r="D111" s="478">
        <v>0.80099999999999993</v>
      </c>
      <c r="E111" s="478">
        <v>0.39200000000000002</v>
      </c>
      <c r="F111" s="478">
        <v>0.56100000000000005</v>
      </c>
      <c r="G111" s="478">
        <v>0.17799999999999999</v>
      </c>
      <c r="H111" s="478">
        <v>0.77</v>
      </c>
      <c r="I111" s="478">
        <v>0.41299999999999998</v>
      </c>
    </row>
    <row r="112" spans="1:9">
      <c r="A112" s="1" t="s">
        <v>683</v>
      </c>
      <c r="B112" s="164">
        <v>0.75700000000000001</v>
      </c>
      <c r="C112" s="164">
        <v>0.26400000000000001</v>
      </c>
      <c r="D112" s="164">
        <v>0.81099999999999994</v>
      </c>
      <c r="E112" s="164">
        <v>0.36</v>
      </c>
      <c r="F112" s="164">
        <v>0.46400000000000002</v>
      </c>
      <c r="G112" s="164">
        <v>0.13200000000000001</v>
      </c>
      <c r="H112" s="164">
        <v>0.80299999999999994</v>
      </c>
      <c r="I112" s="164">
        <v>0.27200000000000002</v>
      </c>
    </row>
    <row r="113" spans="1:9">
      <c r="A113" s="101" t="s">
        <v>713</v>
      </c>
      <c r="B113" s="478">
        <v>0.77700000000000002</v>
      </c>
      <c r="C113" s="478">
        <v>0.32400000000000001</v>
      </c>
      <c r="D113" s="478">
        <v>0.82299999999999995</v>
      </c>
      <c r="E113" s="478">
        <v>0.41799999999999998</v>
      </c>
      <c r="F113" s="478">
        <v>0.41799999999999998</v>
      </c>
      <c r="G113" s="478">
        <v>0.109</v>
      </c>
      <c r="H113" s="478">
        <v>0.79900000000000004</v>
      </c>
      <c r="I113" s="478">
        <v>0.20100000000000001</v>
      </c>
    </row>
    <row r="114" spans="1:9">
      <c r="A114" s="1" t="s">
        <v>789</v>
      </c>
      <c r="B114" s="164">
        <v>0.63700000000000001</v>
      </c>
      <c r="C114" s="164">
        <v>0.16</v>
      </c>
      <c r="D114" s="164">
        <v>0.68900000000000006</v>
      </c>
      <c r="E114" s="164">
        <v>0.28299999999999997</v>
      </c>
      <c r="F114" s="164">
        <v>0.38200000000000001</v>
      </c>
      <c r="G114" s="164">
        <v>0.15</v>
      </c>
      <c r="H114" s="164">
        <v>0.58200000000000007</v>
      </c>
      <c r="I114" s="164">
        <v>0.214</v>
      </c>
    </row>
    <row r="115" spans="1:9">
      <c r="A115" s="101" t="s">
        <v>1775</v>
      </c>
      <c r="B115" s="478">
        <v>0.73799999999999999</v>
      </c>
      <c r="C115" s="478">
        <v>0.313</v>
      </c>
      <c r="D115" s="478">
        <v>0.78599999999999992</v>
      </c>
      <c r="E115" s="478">
        <v>0.41399999999999998</v>
      </c>
      <c r="F115" s="478">
        <v>0.46100000000000002</v>
      </c>
      <c r="G115" s="478">
        <v>0.114</v>
      </c>
      <c r="H115" s="478">
        <v>0.75599999999999989</v>
      </c>
      <c r="I115" s="478">
        <v>0.27400000000000002</v>
      </c>
    </row>
    <row r="116" spans="1:9">
      <c r="A116" s="1884" t="s">
        <v>1776</v>
      </c>
      <c r="B116" s="1886">
        <v>0.69</v>
      </c>
      <c r="C116" s="1886">
        <v>0.2</v>
      </c>
      <c r="D116" s="1886">
        <v>0.746</v>
      </c>
      <c r="E116" s="1886">
        <v>0.33100000000000002</v>
      </c>
      <c r="F116" s="1886">
        <v>0.45500000000000002</v>
      </c>
      <c r="G116" s="1886">
        <v>0.16800000000000001</v>
      </c>
      <c r="H116" s="1886">
        <v>0.73599999999999999</v>
      </c>
      <c r="I116" s="1886">
        <v>0.42599999999999999</v>
      </c>
    </row>
    <row r="118" spans="1:9">
      <c r="A118" s="386" t="s">
        <v>811</v>
      </c>
    </row>
  </sheetData>
  <mergeCells count="5">
    <mergeCell ref="A2:I2"/>
    <mergeCell ref="A3:I3"/>
    <mergeCell ref="A4:I4"/>
    <mergeCell ref="B5:E5"/>
    <mergeCell ref="F5:I5"/>
  </mergeCells>
  <printOptions horizontalCentered="1"/>
  <pageMargins left="0.59055118110236227" right="0.59055118110236227" top="0.59055118110236227" bottom="0.39370078740157483" header="0.31496062992125984" footer="0.31496062992125984"/>
  <pageSetup paperSize="9" fitToHeight="2"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92D050"/>
  </sheetPr>
  <dimension ref="A1:AKK117"/>
  <sheetViews>
    <sheetView showGridLines="0" zoomScaleNormal="100" workbookViewId="0">
      <selection activeCell="E22" sqref="E22"/>
    </sheetView>
  </sheetViews>
  <sheetFormatPr defaultColWidth="10" defaultRowHeight="14.4"/>
  <cols>
    <col min="1" max="1" width="27" style="376" customWidth="1"/>
    <col min="2" max="9" width="13.44140625" style="376" customWidth="1"/>
    <col min="10" max="973" width="10" style="376"/>
    <col min="974" max="1000" width="11.5546875" style="377" customWidth="1"/>
    <col min="1001" max="16384" width="10" style="377"/>
  </cols>
  <sheetData>
    <row r="1" spans="1:973" s="1019" customFormat="1" ht="15.05">
      <c r="A1" s="990" t="str">
        <f ca="1">(MID(CELL("nomefile",J2),FIND("]",CELL("nomefile",J2),1)+1,20))</f>
        <v>Tavola 6.7</v>
      </c>
      <c r="B1" s="1017"/>
      <c r="C1" s="1017"/>
      <c r="D1" s="1017"/>
      <c r="E1" s="1017"/>
      <c r="F1" s="1017"/>
      <c r="G1" s="1017"/>
      <c r="H1" s="1017"/>
      <c r="I1" s="1016"/>
      <c r="J1" s="1007"/>
      <c r="K1" s="1017"/>
      <c r="L1" s="1018"/>
      <c r="M1" s="1018"/>
      <c r="N1" s="1018"/>
      <c r="O1" s="1018"/>
      <c r="P1" s="1018"/>
      <c r="Q1" s="1018"/>
      <c r="R1" s="1018"/>
      <c r="S1" s="1018"/>
      <c r="T1" s="1018"/>
      <c r="U1" s="1018"/>
      <c r="V1" s="1018"/>
      <c r="W1" s="1018"/>
      <c r="X1" s="1018"/>
      <c r="Y1" s="1018"/>
      <c r="Z1" s="1018"/>
      <c r="AA1" s="1018"/>
      <c r="AB1" s="1018"/>
      <c r="AC1" s="1018"/>
      <c r="AD1" s="1018"/>
      <c r="AE1" s="1018"/>
      <c r="AF1" s="1018"/>
      <c r="AG1" s="1018"/>
      <c r="AH1" s="1018"/>
      <c r="AI1" s="1018"/>
      <c r="AJ1" s="1018"/>
      <c r="AK1" s="1018"/>
      <c r="AL1" s="1018"/>
      <c r="AM1" s="1018"/>
      <c r="AN1" s="1018"/>
      <c r="AO1" s="1018"/>
      <c r="AP1" s="1018"/>
      <c r="AQ1" s="1018"/>
      <c r="AR1" s="1018"/>
      <c r="AS1" s="1018"/>
      <c r="AT1" s="1018"/>
      <c r="AU1" s="1018"/>
      <c r="AV1" s="1018"/>
      <c r="AW1" s="1018"/>
      <c r="AX1" s="1018"/>
      <c r="AY1" s="1018"/>
      <c r="AZ1" s="1018"/>
      <c r="BA1" s="1018"/>
      <c r="BB1" s="1018"/>
      <c r="BC1" s="1018"/>
      <c r="BD1" s="1018"/>
      <c r="BE1" s="1018"/>
      <c r="BF1" s="1018"/>
      <c r="BG1" s="1018"/>
      <c r="BH1" s="1018"/>
      <c r="BI1" s="1018"/>
      <c r="BJ1" s="1018"/>
      <c r="BK1" s="1018"/>
      <c r="BL1" s="1018"/>
      <c r="BM1" s="1018"/>
      <c r="BN1" s="1018"/>
      <c r="BO1" s="1018"/>
      <c r="BP1" s="1018"/>
      <c r="BQ1" s="1018"/>
      <c r="BR1" s="1018"/>
      <c r="BS1" s="1018"/>
      <c r="BT1" s="1018"/>
      <c r="BU1" s="1018"/>
      <c r="BV1" s="1018"/>
      <c r="BW1" s="1018"/>
      <c r="BX1" s="1018"/>
      <c r="BY1" s="1018"/>
      <c r="BZ1" s="1018"/>
      <c r="CA1" s="1018"/>
      <c r="CB1" s="1018"/>
      <c r="CC1" s="1018"/>
      <c r="CD1" s="1018"/>
      <c r="CE1" s="1018"/>
      <c r="CF1" s="1018"/>
      <c r="CG1" s="1018"/>
      <c r="CH1" s="1018"/>
      <c r="CI1" s="1018"/>
      <c r="CJ1" s="1018"/>
      <c r="CK1" s="1018"/>
      <c r="CL1" s="1018"/>
      <c r="CM1" s="1018"/>
      <c r="CN1" s="1018"/>
      <c r="CO1" s="1018"/>
      <c r="CP1" s="1018"/>
      <c r="CQ1" s="1018"/>
      <c r="CR1" s="1018"/>
      <c r="CS1" s="1018"/>
      <c r="CT1" s="1018"/>
      <c r="CU1" s="1018"/>
      <c r="CV1" s="1018"/>
      <c r="CW1" s="1018"/>
      <c r="CX1" s="1018"/>
      <c r="CY1" s="1018"/>
      <c r="CZ1" s="1018"/>
      <c r="DA1" s="1018"/>
      <c r="DB1" s="1018"/>
      <c r="DC1" s="1018"/>
      <c r="DD1" s="1018"/>
      <c r="DE1" s="1018"/>
      <c r="DF1" s="1018"/>
      <c r="DG1" s="1018"/>
      <c r="DH1" s="1018"/>
      <c r="DI1" s="1018"/>
      <c r="DJ1" s="1018"/>
      <c r="DK1" s="1018"/>
      <c r="DL1" s="1018"/>
      <c r="DM1" s="1018"/>
      <c r="DN1" s="1018"/>
      <c r="DO1" s="1018"/>
      <c r="DP1" s="1018"/>
      <c r="DQ1" s="1018"/>
      <c r="DR1" s="1018"/>
      <c r="DS1" s="1018"/>
      <c r="DT1" s="1018"/>
      <c r="DU1" s="1018"/>
      <c r="DV1" s="1018"/>
      <c r="DW1" s="1018"/>
      <c r="DX1" s="1018"/>
      <c r="DY1" s="1018"/>
      <c r="DZ1" s="1018"/>
      <c r="EA1" s="1018"/>
      <c r="EB1" s="1018"/>
      <c r="EC1" s="1018"/>
      <c r="ED1" s="1018"/>
      <c r="EE1" s="1018"/>
      <c r="EF1" s="1018"/>
      <c r="EG1" s="1018"/>
      <c r="EH1" s="1018"/>
      <c r="EI1" s="1018"/>
      <c r="EJ1" s="1018"/>
      <c r="EK1" s="1018"/>
      <c r="EL1" s="1018"/>
      <c r="EM1" s="1018"/>
      <c r="EN1" s="1018"/>
      <c r="EO1" s="1018"/>
      <c r="EP1" s="1018"/>
      <c r="EQ1" s="1018"/>
      <c r="ER1" s="1018"/>
      <c r="ES1" s="1018"/>
      <c r="ET1" s="1018"/>
      <c r="EU1" s="1018"/>
      <c r="EV1" s="1018"/>
      <c r="EW1" s="1018"/>
      <c r="EX1" s="1018"/>
      <c r="EY1" s="1018"/>
      <c r="EZ1" s="1018"/>
      <c r="FA1" s="1018"/>
      <c r="FB1" s="1018"/>
      <c r="FC1" s="1018"/>
      <c r="FD1" s="1018"/>
      <c r="FE1" s="1018"/>
      <c r="FF1" s="1018"/>
      <c r="FG1" s="1018"/>
      <c r="FH1" s="1018"/>
      <c r="FI1" s="1018"/>
      <c r="FJ1" s="1018"/>
      <c r="FK1" s="1018"/>
      <c r="FL1" s="1018"/>
      <c r="FM1" s="1018"/>
      <c r="FN1" s="1018"/>
      <c r="FO1" s="1018"/>
      <c r="FP1" s="1018"/>
      <c r="FQ1" s="1018"/>
      <c r="FR1" s="1018"/>
      <c r="FS1" s="1018"/>
      <c r="FT1" s="1018"/>
      <c r="FU1" s="1018"/>
      <c r="FV1" s="1018"/>
      <c r="FW1" s="1018"/>
      <c r="FX1" s="1018"/>
      <c r="FY1" s="1018"/>
      <c r="FZ1" s="1018"/>
      <c r="GA1" s="1018"/>
      <c r="GB1" s="1018"/>
      <c r="GC1" s="1018"/>
      <c r="GD1" s="1018"/>
      <c r="GE1" s="1018"/>
      <c r="GF1" s="1018"/>
      <c r="GG1" s="1018"/>
      <c r="GH1" s="1018"/>
      <c r="GI1" s="1018"/>
      <c r="GJ1" s="1018"/>
      <c r="GK1" s="1018"/>
      <c r="GL1" s="1018"/>
      <c r="GM1" s="1018"/>
      <c r="GN1" s="1018"/>
      <c r="GO1" s="1018"/>
      <c r="GP1" s="1018"/>
      <c r="GQ1" s="1018"/>
      <c r="GR1" s="1018"/>
      <c r="GS1" s="1018"/>
      <c r="GT1" s="1018"/>
      <c r="GU1" s="1018"/>
      <c r="GV1" s="1018"/>
      <c r="GW1" s="1018"/>
      <c r="GX1" s="1018"/>
      <c r="GY1" s="1018"/>
      <c r="GZ1" s="1018"/>
      <c r="HA1" s="1018"/>
      <c r="HB1" s="1018"/>
      <c r="HC1" s="1018"/>
      <c r="HD1" s="1018"/>
      <c r="HE1" s="1018"/>
      <c r="HF1" s="1018"/>
      <c r="HG1" s="1018"/>
      <c r="HH1" s="1018"/>
      <c r="HI1" s="1018"/>
      <c r="HJ1" s="1018"/>
      <c r="HK1" s="1018"/>
      <c r="HL1" s="1018"/>
      <c r="HM1" s="1018"/>
      <c r="HN1" s="1018"/>
      <c r="HO1" s="1018"/>
      <c r="HP1" s="1018"/>
      <c r="HQ1" s="1018"/>
      <c r="HR1" s="1018"/>
      <c r="HS1" s="1018"/>
      <c r="HT1" s="1018"/>
      <c r="HU1" s="1018"/>
      <c r="HV1" s="1018"/>
      <c r="HW1" s="1018"/>
      <c r="HX1" s="1018"/>
      <c r="HY1" s="1018"/>
      <c r="HZ1" s="1018"/>
      <c r="IA1" s="1018"/>
      <c r="IB1" s="1018"/>
      <c r="IC1" s="1018"/>
      <c r="ID1" s="1018"/>
      <c r="IE1" s="1018"/>
      <c r="IF1" s="1018"/>
      <c r="IG1" s="1018"/>
      <c r="IH1" s="1018"/>
      <c r="II1" s="1018"/>
      <c r="IJ1" s="1018"/>
      <c r="IK1" s="1018"/>
      <c r="IL1" s="1018"/>
      <c r="IM1" s="1018"/>
      <c r="IN1" s="1018"/>
      <c r="IO1" s="1018"/>
      <c r="IP1" s="1018"/>
      <c r="IQ1" s="1018"/>
      <c r="IR1" s="1018"/>
      <c r="IS1" s="1018"/>
      <c r="IT1" s="1018"/>
      <c r="IU1" s="1018"/>
      <c r="IV1" s="1018"/>
      <c r="IW1" s="1018"/>
      <c r="IX1" s="1018"/>
      <c r="IY1" s="1018"/>
      <c r="IZ1" s="1018"/>
      <c r="JA1" s="1018"/>
      <c r="JB1" s="1018"/>
      <c r="JC1" s="1018"/>
      <c r="JD1" s="1018"/>
      <c r="JE1" s="1018"/>
      <c r="JF1" s="1018"/>
      <c r="JG1" s="1018"/>
      <c r="JH1" s="1018"/>
      <c r="JI1" s="1018"/>
      <c r="JJ1" s="1018"/>
      <c r="JK1" s="1018"/>
      <c r="JL1" s="1018"/>
      <c r="JM1" s="1018"/>
      <c r="JN1" s="1018"/>
      <c r="JO1" s="1018"/>
      <c r="JP1" s="1018"/>
      <c r="JQ1" s="1018"/>
      <c r="JR1" s="1018"/>
      <c r="JS1" s="1018"/>
      <c r="JT1" s="1018"/>
      <c r="JU1" s="1018"/>
      <c r="JV1" s="1018"/>
      <c r="JW1" s="1018"/>
      <c r="JX1" s="1018"/>
      <c r="JY1" s="1018"/>
      <c r="JZ1" s="1018"/>
      <c r="KA1" s="1018"/>
      <c r="KB1" s="1018"/>
      <c r="KC1" s="1018"/>
      <c r="KD1" s="1018"/>
      <c r="KE1" s="1018"/>
      <c r="KF1" s="1018"/>
      <c r="KG1" s="1018"/>
      <c r="KH1" s="1018"/>
      <c r="KI1" s="1018"/>
      <c r="KJ1" s="1018"/>
      <c r="KK1" s="1018"/>
      <c r="KL1" s="1018"/>
      <c r="KM1" s="1018"/>
      <c r="KN1" s="1018"/>
      <c r="KO1" s="1018"/>
      <c r="KP1" s="1018"/>
      <c r="KQ1" s="1018"/>
      <c r="KR1" s="1018"/>
      <c r="KS1" s="1018"/>
      <c r="KT1" s="1018"/>
      <c r="KU1" s="1018"/>
      <c r="KV1" s="1018"/>
      <c r="KW1" s="1018"/>
      <c r="KX1" s="1018"/>
      <c r="KY1" s="1018"/>
      <c r="KZ1" s="1018"/>
      <c r="LA1" s="1018"/>
      <c r="LB1" s="1018"/>
      <c r="LC1" s="1018"/>
      <c r="LD1" s="1018"/>
      <c r="LE1" s="1018"/>
      <c r="LF1" s="1018"/>
      <c r="LG1" s="1018"/>
      <c r="LH1" s="1018"/>
      <c r="LI1" s="1018"/>
      <c r="LJ1" s="1018"/>
      <c r="LK1" s="1018"/>
      <c r="LL1" s="1018"/>
      <c r="LM1" s="1018"/>
      <c r="LN1" s="1018"/>
      <c r="LO1" s="1018"/>
      <c r="LP1" s="1018"/>
      <c r="LQ1" s="1018"/>
      <c r="LR1" s="1018"/>
      <c r="LS1" s="1018"/>
      <c r="LT1" s="1018"/>
      <c r="LU1" s="1018"/>
      <c r="LV1" s="1018"/>
      <c r="LW1" s="1018"/>
      <c r="LX1" s="1018"/>
      <c r="LY1" s="1018"/>
      <c r="LZ1" s="1018"/>
      <c r="MA1" s="1018"/>
      <c r="MB1" s="1018"/>
      <c r="MC1" s="1018"/>
      <c r="MD1" s="1018"/>
      <c r="ME1" s="1018"/>
      <c r="MF1" s="1018"/>
      <c r="MG1" s="1018"/>
      <c r="MH1" s="1018"/>
      <c r="MI1" s="1018"/>
      <c r="MJ1" s="1018"/>
      <c r="MK1" s="1018"/>
      <c r="ML1" s="1018"/>
      <c r="MM1" s="1018"/>
      <c r="MN1" s="1018"/>
      <c r="MO1" s="1018"/>
      <c r="MP1" s="1018"/>
      <c r="MQ1" s="1018"/>
      <c r="MR1" s="1018"/>
      <c r="MS1" s="1018"/>
      <c r="MT1" s="1018"/>
      <c r="MU1" s="1018"/>
      <c r="MV1" s="1018"/>
      <c r="MW1" s="1018"/>
      <c r="MX1" s="1018"/>
      <c r="MY1" s="1018"/>
      <c r="MZ1" s="1018"/>
      <c r="NA1" s="1018"/>
      <c r="NB1" s="1018"/>
      <c r="NC1" s="1018"/>
      <c r="ND1" s="1018"/>
      <c r="NE1" s="1018"/>
      <c r="NF1" s="1018"/>
      <c r="NG1" s="1018"/>
      <c r="NH1" s="1018"/>
      <c r="NI1" s="1018"/>
      <c r="NJ1" s="1018"/>
      <c r="NK1" s="1018"/>
      <c r="NL1" s="1018"/>
      <c r="NM1" s="1018"/>
      <c r="NN1" s="1018"/>
      <c r="NO1" s="1018"/>
      <c r="NP1" s="1018"/>
      <c r="NQ1" s="1018"/>
      <c r="NR1" s="1018"/>
      <c r="NS1" s="1018"/>
      <c r="NT1" s="1018"/>
      <c r="NU1" s="1018"/>
      <c r="NV1" s="1018"/>
      <c r="NW1" s="1018"/>
      <c r="NX1" s="1018"/>
      <c r="NY1" s="1018"/>
      <c r="NZ1" s="1018"/>
      <c r="OA1" s="1018"/>
      <c r="OB1" s="1018"/>
      <c r="OC1" s="1018"/>
      <c r="OD1" s="1018"/>
      <c r="OE1" s="1018"/>
      <c r="OF1" s="1018"/>
      <c r="OG1" s="1018"/>
      <c r="OH1" s="1018"/>
      <c r="OI1" s="1018"/>
      <c r="OJ1" s="1018"/>
      <c r="OK1" s="1018"/>
      <c r="OL1" s="1018"/>
      <c r="OM1" s="1018"/>
      <c r="ON1" s="1018"/>
      <c r="OO1" s="1018"/>
      <c r="OP1" s="1018"/>
      <c r="OQ1" s="1018"/>
      <c r="OR1" s="1018"/>
      <c r="OS1" s="1018"/>
      <c r="OT1" s="1018"/>
      <c r="OU1" s="1018"/>
      <c r="OV1" s="1018"/>
      <c r="OW1" s="1018"/>
      <c r="OX1" s="1018"/>
      <c r="OY1" s="1018"/>
      <c r="OZ1" s="1018"/>
      <c r="PA1" s="1018"/>
      <c r="PB1" s="1018"/>
      <c r="PC1" s="1018"/>
      <c r="PD1" s="1018"/>
      <c r="PE1" s="1018"/>
      <c r="PF1" s="1018"/>
      <c r="PG1" s="1018"/>
      <c r="PH1" s="1018"/>
      <c r="PI1" s="1018"/>
      <c r="PJ1" s="1018"/>
      <c r="PK1" s="1018"/>
      <c r="PL1" s="1018"/>
      <c r="PM1" s="1018"/>
      <c r="PN1" s="1018"/>
      <c r="PO1" s="1018"/>
      <c r="PP1" s="1018"/>
      <c r="PQ1" s="1018"/>
      <c r="PR1" s="1018"/>
      <c r="PS1" s="1018"/>
      <c r="PT1" s="1018"/>
      <c r="PU1" s="1018"/>
      <c r="PV1" s="1018"/>
      <c r="PW1" s="1018"/>
      <c r="PX1" s="1018"/>
      <c r="PY1" s="1018"/>
      <c r="PZ1" s="1018"/>
      <c r="QA1" s="1018"/>
      <c r="QB1" s="1018"/>
      <c r="QC1" s="1018"/>
      <c r="QD1" s="1018"/>
      <c r="QE1" s="1018"/>
      <c r="QF1" s="1018"/>
      <c r="QG1" s="1018"/>
      <c r="QH1" s="1018"/>
      <c r="QI1" s="1018"/>
      <c r="QJ1" s="1018"/>
      <c r="QK1" s="1018"/>
      <c r="QL1" s="1018"/>
      <c r="QM1" s="1018"/>
      <c r="QN1" s="1018"/>
      <c r="QO1" s="1018"/>
      <c r="QP1" s="1018"/>
      <c r="QQ1" s="1018"/>
      <c r="QR1" s="1018"/>
      <c r="QS1" s="1018"/>
      <c r="QT1" s="1018"/>
      <c r="QU1" s="1018"/>
      <c r="QV1" s="1018"/>
      <c r="QW1" s="1018"/>
      <c r="QX1" s="1018"/>
      <c r="QY1" s="1018"/>
      <c r="QZ1" s="1018"/>
      <c r="RA1" s="1018"/>
      <c r="RB1" s="1018"/>
      <c r="RC1" s="1018"/>
      <c r="RD1" s="1018"/>
      <c r="RE1" s="1018"/>
      <c r="RF1" s="1018"/>
      <c r="RG1" s="1018"/>
      <c r="RH1" s="1018"/>
      <c r="RI1" s="1018"/>
      <c r="RJ1" s="1018"/>
      <c r="RK1" s="1018"/>
      <c r="RL1" s="1018"/>
      <c r="RM1" s="1018"/>
      <c r="RN1" s="1018"/>
      <c r="RO1" s="1018"/>
      <c r="RP1" s="1018"/>
      <c r="RQ1" s="1018"/>
      <c r="RR1" s="1018"/>
      <c r="RS1" s="1018"/>
      <c r="RT1" s="1018"/>
      <c r="RU1" s="1018"/>
      <c r="RV1" s="1018"/>
      <c r="RW1" s="1018"/>
      <c r="RX1" s="1018"/>
      <c r="RY1" s="1018"/>
      <c r="RZ1" s="1018"/>
      <c r="SA1" s="1018"/>
      <c r="SB1" s="1018"/>
      <c r="SC1" s="1018"/>
      <c r="SD1" s="1018"/>
      <c r="SE1" s="1018"/>
      <c r="SF1" s="1018"/>
      <c r="SG1" s="1018"/>
      <c r="SH1" s="1018"/>
      <c r="SI1" s="1018"/>
      <c r="SJ1" s="1018"/>
      <c r="SK1" s="1018"/>
      <c r="SL1" s="1018"/>
      <c r="SM1" s="1018"/>
      <c r="SN1" s="1018"/>
      <c r="SO1" s="1018"/>
      <c r="SP1" s="1018"/>
      <c r="SQ1" s="1018"/>
      <c r="SR1" s="1018"/>
      <c r="SS1" s="1018"/>
      <c r="ST1" s="1018"/>
      <c r="SU1" s="1018"/>
      <c r="SV1" s="1018"/>
      <c r="SW1" s="1018"/>
      <c r="SX1" s="1018"/>
      <c r="SY1" s="1018"/>
      <c r="SZ1" s="1018"/>
      <c r="TA1" s="1018"/>
      <c r="TB1" s="1018"/>
      <c r="TC1" s="1018"/>
      <c r="TD1" s="1018"/>
      <c r="TE1" s="1018"/>
      <c r="TF1" s="1018"/>
      <c r="TG1" s="1018"/>
      <c r="TH1" s="1018"/>
      <c r="TI1" s="1018"/>
      <c r="TJ1" s="1018"/>
      <c r="TK1" s="1018"/>
      <c r="TL1" s="1018"/>
      <c r="TM1" s="1018"/>
      <c r="TN1" s="1018"/>
      <c r="TO1" s="1018"/>
      <c r="TP1" s="1018"/>
      <c r="TQ1" s="1018"/>
      <c r="TR1" s="1018"/>
      <c r="TS1" s="1018"/>
      <c r="TT1" s="1018"/>
      <c r="TU1" s="1018"/>
      <c r="TV1" s="1018"/>
      <c r="TW1" s="1018"/>
      <c r="TX1" s="1018"/>
      <c r="TY1" s="1018"/>
      <c r="TZ1" s="1018"/>
      <c r="UA1" s="1018"/>
      <c r="UB1" s="1018"/>
      <c r="UC1" s="1018"/>
      <c r="UD1" s="1018"/>
      <c r="UE1" s="1018"/>
      <c r="UF1" s="1018"/>
      <c r="UG1" s="1018"/>
      <c r="UH1" s="1018"/>
      <c r="UI1" s="1018"/>
      <c r="UJ1" s="1018"/>
      <c r="UK1" s="1018"/>
      <c r="UL1" s="1018"/>
      <c r="UM1" s="1018"/>
      <c r="UN1" s="1018"/>
      <c r="UO1" s="1018"/>
      <c r="UP1" s="1018"/>
      <c r="UQ1" s="1018"/>
      <c r="UR1" s="1018"/>
      <c r="US1" s="1018"/>
      <c r="UT1" s="1018"/>
      <c r="UU1" s="1018"/>
      <c r="UV1" s="1018"/>
      <c r="UW1" s="1018"/>
      <c r="UX1" s="1018"/>
      <c r="UY1" s="1018"/>
      <c r="UZ1" s="1018"/>
      <c r="VA1" s="1018"/>
      <c r="VB1" s="1018"/>
      <c r="VC1" s="1018"/>
      <c r="VD1" s="1018"/>
      <c r="VE1" s="1018"/>
      <c r="VF1" s="1018"/>
      <c r="VG1" s="1018"/>
      <c r="VH1" s="1018"/>
      <c r="VI1" s="1018"/>
      <c r="VJ1" s="1018"/>
      <c r="VK1" s="1018"/>
      <c r="VL1" s="1018"/>
      <c r="VM1" s="1018"/>
      <c r="VN1" s="1018"/>
      <c r="VO1" s="1018"/>
      <c r="VP1" s="1018"/>
      <c r="VQ1" s="1018"/>
      <c r="VR1" s="1018"/>
      <c r="VS1" s="1018"/>
      <c r="VT1" s="1018"/>
      <c r="VU1" s="1018"/>
      <c r="VV1" s="1018"/>
      <c r="VW1" s="1018"/>
      <c r="VX1" s="1018"/>
      <c r="VY1" s="1018"/>
      <c r="VZ1" s="1018"/>
      <c r="WA1" s="1018"/>
      <c r="WB1" s="1018"/>
      <c r="WC1" s="1018"/>
      <c r="WD1" s="1018"/>
      <c r="WE1" s="1018"/>
      <c r="WF1" s="1018"/>
      <c r="WG1" s="1018"/>
      <c r="WH1" s="1018"/>
      <c r="WI1" s="1018"/>
      <c r="WJ1" s="1018"/>
      <c r="WK1" s="1018"/>
      <c r="WL1" s="1018"/>
      <c r="WM1" s="1018"/>
      <c r="WN1" s="1018"/>
      <c r="WO1" s="1018"/>
      <c r="WP1" s="1018"/>
      <c r="WQ1" s="1018"/>
      <c r="WR1" s="1018"/>
      <c r="WS1" s="1018"/>
      <c r="WT1" s="1018"/>
      <c r="WU1" s="1018"/>
      <c r="WV1" s="1018"/>
      <c r="WW1" s="1018"/>
      <c r="WX1" s="1018"/>
      <c r="WY1" s="1018"/>
      <c r="WZ1" s="1018"/>
      <c r="XA1" s="1018"/>
      <c r="XB1" s="1018"/>
      <c r="XC1" s="1018"/>
      <c r="XD1" s="1018"/>
      <c r="XE1" s="1018"/>
      <c r="XF1" s="1018"/>
      <c r="XG1" s="1018"/>
      <c r="XH1" s="1018"/>
      <c r="XI1" s="1018"/>
      <c r="XJ1" s="1018"/>
      <c r="XK1" s="1018"/>
      <c r="XL1" s="1018"/>
      <c r="XM1" s="1018"/>
      <c r="XN1" s="1018"/>
      <c r="XO1" s="1018"/>
      <c r="XP1" s="1018"/>
      <c r="XQ1" s="1018"/>
      <c r="XR1" s="1018"/>
      <c r="XS1" s="1018"/>
      <c r="XT1" s="1018"/>
      <c r="XU1" s="1018"/>
      <c r="XV1" s="1018"/>
      <c r="XW1" s="1018"/>
      <c r="XX1" s="1018"/>
      <c r="XY1" s="1018"/>
      <c r="XZ1" s="1018"/>
      <c r="YA1" s="1018"/>
      <c r="YB1" s="1018"/>
      <c r="YC1" s="1018"/>
      <c r="YD1" s="1018"/>
      <c r="YE1" s="1018"/>
      <c r="YF1" s="1018"/>
      <c r="YG1" s="1018"/>
      <c r="YH1" s="1018"/>
      <c r="YI1" s="1018"/>
      <c r="YJ1" s="1018"/>
      <c r="YK1" s="1018"/>
      <c r="YL1" s="1018"/>
      <c r="YM1" s="1018"/>
      <c r="YN1" s="1018"/>
      <c r="YO1" s="1018"/>
      <c r="YP1" s="1018"/>
      <c r="YQ1" s="1018"/>
      <c r="YR1" s="1018"/>
      <c r="YS1" s="1018"/>
      <c r="YT1" s="1018"/>
      <c r="YU1" s="1018"/>
      <c r="YV1" s="1018"/>
      <c r="YW1" s="1018"/>
      <c r="YX1" s="1018"/>
      <c r="YY1" s="1018"/>
      <c r="YZ1" s="1018"/>
      <c r="ZA1" s="1018"/>
      <c r="ZB1" s="1018"/>
      <c r="ZC1" s="1018"/>
      <c r="ZD1" s="1018"/>
      <c r="ZE1" s="1018"/>
      <c r="ZF1" s="1018"/>
      <c r="ZG1" s="1018"/>
      <c r="ZH1" s="1018"/>
      <c r="ZI1" s="1018"/>
      <c r="ZJ1" s="1018"/>
      <c r="ZK1" s="1018"/>
      <c r="ZL1" s="1018"/>
      <c r="ZM1" s="1018"/>
      <c r="ZN1" s="1018"/>
      <c r="ZO1" s="1018"/>
      <c r="ZP1" s="1018"/>
      <c r="ZQ1" s="1018"/>
      <c r="ZR1" s="1018"/>
      <c r="ZS1" s="1018"/>
      <c r="ZT1" s="1018"/>
      <c r="ZU1" s="1018"/>
      <c r="ZV1" s="1018"/>
      <c r="ZW1" s="1018"/>
      <c r="ZX1" s="1018"/>
      <c r="ZY1" s="1018"/>
      <c r="ZZ1" s="1018"/>
      <c r="AAA1" s="1018"/>
      <c r="AAB1" s="1018"/>
      <c r="AAC1" s="1018"/>
      <c r="AAD1" s="1018"/>
      <c r="AAE1" s="1018"/>
      <c r="AAF1" s="1018"/>
      <c r="AAG1" s="1018"/>
      <c r="AAH1" s="1018"/>
      <c r="AAI1" s="1018"/>
      <c r="AAJ1" s="1018"/>
      <c r="AAK1" s="1018"/>
      <c r="AAL1" s="1018"/>
      <c r="AAM1" s="1018"/>
      <c r="AAN1" s="1018"/>
      <c r="AAO1" s="1018"/>
      <c r="AAP1" s="1018"/>
      <c r="AAQ1" s="1018"/>
      <c r="AAR1" s="1018"/>
      <c r="AAS1" s="1018"/>
      <c r="AAT1" s="1018"/>
      <c r="AAU1" s="1018"/>
      <c r="AAV1" s="1018"/>
      <c r="AAW1" s="1018"/>
      <c r="AAX1" s="1018"/>
      <c r="AAY1" s="1018"/>
      <c r="AAZ1" s="1018"/>
      <c r="ABA1" s="1018"/>
      <c r="ABB1" s="1018"/>
      <c r="ABC1" s="1018"/>
      <c r="ABD1" s="1018"/>
      <c r="ABE1" s="1018"/>
      <c r="ABF1" s="1018"/>
      <c r="ABG1" s="1018"/>
      <c r="ABH1" s="1018"/>
      <c r="ABI1" s="1018"/>
      <c r="ABJ1" s="1018"/>
      <c r="ABK1" s="1018"/>
      <c r="ABL1" s="1018"/>
      <c r="ABM1" s="1018"/>
      <c r="ABN1" s="1018"/>
      <c r="ABO1" s="1018"/>
      <c r="ABP1" s="1018"/>
      <c r="ABQ1" s="1018"/>
      <c r="ABR1" s="1018"/>
      <c r="ABS1" s="1018"/>
      <c r="ABT1" s="1018"/>
      <c r="ABU1" s="1018"/>
      <c r="ABV1" s="1018"/>
      <c r="ABW1" s="1018"/>
      <c r="ABX1" s="1018"/>
      <c r="ABY1" s="1018"/>
      <c r="ABZ1" s="1018"/>
      <c r="ACA1" s="1018"/>
      <c r="ACB1" s="1018"/>
      <c r="ACC1" s="1018"/>
      <c r="ACD1" s="1018"/>
      <c r="ACE1" s="1018"/>
      <c r="ACF1" s="1018"/>
      <c r="ACG1" s="1018"/>
      <c r="ACH1" s="1018"/>
      <c r="ACI1" s="1018"/>
      <c r="ACJ1" s="1018"/>
      <c r="ACK1" s="1018"/>
      <c r="ACL1" s="1018"/>
      <c r="ACM1" s="1018"/>
      <c r="ACN1" s="1018"/>
      <c r="ACO1" s="1018"/>
      <c r="ACP1" s="1018"/>
      <c r="ACQ1" s="1018"/>
      <c r="ACR1" s="1018"/>
      <c r="ACS1" s="1018"/>
      <c r="ACT1" s="1018"/>
      <c r="ACU1" s="1018"/>
      <c r="ACV1" s="1018"/>
      <c r="ACW1" s="1018"/>
      <c r="ACX1" s="1018"/>
      <c r="ACY1" s="1018"/>
      <c r="ACZ1" s="1018"/>
      <c r="ADA1" s="1018"/>
      <c r="ADB1" s="1018"/>
      <c r="ADC1" s="1018"/>
      <c r="ADD1" s="1018"/>
      <c r="ADE1" s="1018"/>
      <c r="ADF1" s="1018"/>
      <c r="ADG1" s="1018"/>
      <c r="ADH1" s="1018"/>
      <c r="ADI1" s="1018"/>
      <c r="ADJ1" s="1018"/>
      <c r="ADK1" s="1018"/>
      <c r="ADL1" s="1018"/>
      <c r="ADM1" s="1018"/>
      <c r="ADN1" s="1018"/>
      <c r="ADO1" s="1018"/>
      <c r="ADP1" s="1018"/>
      <c r="ADQ1" s="1018"/>
      <c r="ADR1" s="1018"/>
      <c r="ADS1" s="1018"/>
      <c r="ADT1" s="1018"/>
      <c r="ADU1" s="1018"/>
      <c r="ADV1" s="1018"/>
      <c r="ADW1" s="1018"/>
      <c r="ADX1" s="1018"/>
      <c r="ADY1" s="1018"/>
      <c r="ADZ1" s="1018"/>
      <c r="AEA1" s="1018"/>
      <c r="AEB1" s="1018"/>
      <c r="AEC1" s="1018"/>
      <c r="AED1" s="1018"/>
      <c r="AEE1" s="1018"/>
      <c r="AEF1" s="1018"/>
      <c r="AEG1" s="1018"/>
      <c r="AEH1" s="1018"/>
      <c r="AEI1" s="1018"/>
      <c r="AEJ1" s="1018"/>
      <c r="AEK1" s="1018"/>
      <c r="AEL1" s="1018"/>
      <c r="AEM1" s="1018"/>
      <c r="AEN1" s="1018"/>
      <c r="AEO1" s="1018"/>
      <c r="AEP1" s="1018"/>
      <c r="AEQ1" s="1018"/>
      <c r="AER1" s="1018"/>
      <c r="AES1" s="1018"/>
      <c r="AET1" s="1018"/>
      <c r="AEU1" s="1018"/>
      <c r="AEV1" s="1018"/>
      <c r="AEW1" s="1018"/>
      <c r="AEX1" s="1018"/>
      <c r="AEY1" s="1018"/>
      <c r="AEZ1" s="1018"/>
      <c r="AFA1" s="1018"/>
      <c r="AFB1" s="1018"/>
      <c r="AFC1" s="1018"/>
      <c r="AFD1" s="1018"/>
      <c r="AFE1" s="1018"/>
      <c r="AFF1" s="1018"/>
      <c r="AFG1" s="1018"/>
      <c r="AFH1" s="1018"/>
      <c r="AFI1" s="1018"/>
      <c r="AFJ1" s="1018"/>
      <c r="AFK1" s="1018"/>
      <c r="AFL1" s="1018"/>
      <c r="AFM1" s="1018"/>
      <c r="AFN1" s="1018"/>
      <c r="AFO1" s="1018"/>
      <c r="AFP1" s="1018"/>
      <c r="AFQ1" s="1018"/>
      <c r="AFR1" s="1018"/>
      <c r="AFS1" s="1018"/>
      <c r="AFT1" s="1018"/>
      <c r="AFU1" s="1018"/>
      <c r="AFV1" s="1018"/>
      <c r="AFW1" s="1018"/>
      <c r="AFX1" s="1018"/>
      <c r="AFY1" s="1018"/>
      <c r="AFZ1" s="1018"/>
      <c r="AGA1" s="1018"/>
      <c r="AGB1" s="1018"/>
      <c r="AGC1" s="1018"/>
      <c r="AGD1" s="1018"/>
      <c r="AGE1" s="1018"/>
      <c r="AGF1" s="1018"/>
      <c r="AGG1" s="1018"/>
      <c r="AGH1" s="1018"/>
      <c r="AGI1" s="1018"/>
      <c r="AGJ1" s="1018"/>
      <c r="AGK1" s="1018"/>
      <c r="AGL1" s="1018"/>
      <c r="AGM1" s="1018"/>
      <c r="AGN1" s="1018"/>
      <c r="AGO1" s="1018"/>
      <c r="AGP1" s="1018"/>
      <c r="AGQ1" s="1018"/>
      <c r="AGR1" s="1018"/>
      <c r="AGS1" s="1018"/>
      <c r="AGT1" s="1018"/>
      <c r="AGU1" s="1018"/>
      <c r="AGV1" s="1018"/>
      <c r="AGW1" s="1018"/>
      <c r="AGX1" s="1018"/>
      <c r="AGY1" s="1018"/>
      <c r="AGZ1" s="1018"/>
      <c r="AHA1" s="1018"/>
      <c r="AHB1" s="1018"/>
      <c r="AHC1" s="1018"/>
      <c r="AHD1" s="1018"/>
      <c r="AHE1" s="1018"/>
      <c r="AHF1" s="1018"/>
      <c r="AHG1" s="1018"/>
      <c r="AHH1" s="1018"/>
      <c r="AHI1" s="1018"/>
      <c r="AHJ1" s="1018"/>
      <c r="AHK1" s="1018"/>
      <c r="AHL1" s="1018"/>
      <c r="AHM1" s="1018"/>
      <c r="AHN1" s="1018"/>
      <c r="AHO1" s="1018"/>
      <c r="AHP1" s="1018"/>
      <c r="AHQ1" s="1018"/>
      <c r="AHR1" s="1018"/>
      <c r="AHS1" s="1018"/>
      <c r="AHT1" s="1018"/>
      <c r="AHU1" s="1018"/>
      <c r="AHV1" s="1018"/>
      <c r="AHW1" s="1018"/>
      <c r="AHX1" s="1018"/>
      <c r="AHY1" s="1018"/>
      <c r="AHZ1" s="1018"/>
      <c r="AIA1" s="1018"/>
      <c r="AIB1" s="1018"/>
      <c r="AIC1" s="1018"/>
      <c r="AID1" s="1018"/>
      <c r="AIE1" s="1018"/>
      <c r="AIF1" s="1018"/>
      <c r="AIG1" s="1018"/>
      <c r="AIH1" s="1018"/>
      <c r="AII1" s="1018"/>
      <c r="AIJ1" s="1018"/>
      <c r="AIK1" s="1018"/>
      <c r="AIL1" s="1018"/>
      <c r="AIM1" s="1018"/>
      <c r="AIN1" s="1018"/>
      <c r="AIO1" s="1018"/>
      <c r="AIP1" s="1018"/>
      <c r="AIQ1" s="1018"/>
      <c r="AIR1" s="1018"/>
      <c r="AIS1" s="1018"/>
      <c r="AIT1" s="1018"/>
      <c r="AIU1" s="1018"/>
      <c r="AIV1" s="1018"/>
      <c r="AIW1" s="1018"/>
      <c r="AIX1" s="1018"/>
      <c r="AIY1" s="1018"/>
      <c r="AIZ1" s="1018"/>
      <c r="AJA1" s="1018"/>
      <c r="AJB1" s="1018"/>
      <c r="AJC1" s="1018"/>
      <c r="AJD1" s="1018"/>
      <c r="AJE1" s="1018"/>
      <c r="AJF1" s="1018"/>
      <c r="AJG1" s="1018"/>
      <c r="AJH1" s="1018"/>
      <c r="AJI1" s="1018"/>
      <c r="AJJ1" s="1018"/>
      <c r="AJK1" s="1018"/>
      <c r="AJL1" s="1018"/>
      <c r="AJM1" s="1018"/>
      <c r="AJN1" s="1018"/>
      <c r="AJO1" s="1018"/>
      <c r="AJP1" s="1018"/>
      <c r="AJQ1" s="1018"/>
      <c r="AJR1" s="1018"/>
      <c r="AJS1" s="1018"/>
      <c r="AJT1" s="1018"/>
      <c r="AJU1" s="1018"/>
      <c r="AJV1" s="1018"/>
      <c r="AJW1" s="1018"/>
      <c r="AJX1" s="1018"/>
      <c r="AJY1" s="1018"/>
      <c r="AJZ1" s="1018"/>
      <c r="AKA1" s="1018"/>
      <c r="AKB1" s="1018"/>
      <c r="AKC1" s="1018"/>
      <c r="AKD1" s="1018"/>
      <c r="AKE1" s="1018"/>
      <c r="AKF1" s="1018"/>
      <c r="AKG1" s="1018"/>
      <c r="AKH1" s="1018"/>
      <c r="AKI1" s="1018"/>
      <c r="AKJ1" s="1018"/>
      <c r="AKK1" s="1018"/>
    </row>
    <row r="2" spans="1:973" ht="14.4" customHeight="1">
      <c r="A2" s="2218" t="s">
        <v>1778</v>
      </c>
      <c r="B2" s="2218"/>
      <c r="C2" s="2218"/>
      <c r="D2" s="2218"/>
      <c r="E2" s="2218"/>
      <c r="F2" s="2218"/>
      <c r="G2" s="2218"/>
      <c r="H2" s="2218"/>
      <c r="I2" s="2218"/>
    </row>
    <row r="3" spans="1:973" ht="14.4" customHeight="1">
      <c r="A3" s="1952" t="s">
        <v>821</v>
      </c>
      <c r="B3" s="1952"/>
      <c r="C3" s="1952"/>
      <c r="D3" s="1952"/>
      <c r="E3" s="1952"/>
      <c r="F3" s="1952"/>
      <c r="G3" s="1952"/>
      <c r="H3" s="1952"/>
      <c r="I3" s="1952"/>
    </row>
    <row r="4" spans="1:973" ht="14.4" customHeight="1">
      <c r="A4" s="2219" t="s">
        <v>814</v>
      </c>
      <c r="B4" s="2219"/>
      <c r="C4" s="2219"/>
      <c r="D4" s="2219"/>
      <c r="E4" s="2219"/>
      <c r="F4" s="2219"/>
      <c r="G4" s="2219"/>
      <c r="H4" s="2219"/>
      <c r="I4" s="2219"/>
    </row>
    <row r="5" spans="1:973">
      <c r="A5" s="382"/>
      <c r="B5" s="2220" t="s">
        <v>801</v>
      </c>
      <c r="C5" s="2220"/>
      <c r="D5" s="2220"/>
      <c r="E5" s="2220"/>
      <c r="F5" s="2220" t="s">
        <v>802</v>
      </c>
      <c r="G5" s="2220"/>
      <c r="H5" s="2220"/>
      <c r="I5" s="2220"/>
    </row>
    <row r="6" spans="1:973" ht="23.6">
      <c r="A6" s="378" t="s">
        <v>1772</v>
      </c>
      <c r="B6" s="383" t="s">
        <v>1</v>
      </c>
      <c r="C6" s="384" t="s">
        <v>805</v>
      </c>
      <c r="D6" s="384" t="s">
        <v>806</v>
      </c>
      <c r="E6" s="385" t="s">
        <v>807</v>
      </c>
      <c r="F6" s="379" t="s">
        <v>1</v>
      </c>
      <c r="G6" s="379" t="s">
        <v>805</v>
      </c>
      <c r="H6" s="379" t="s">
        <v>806</v>
      </c>
      <c r="I6" s="379" t="s">
        <v>807</v>
      </c>
    </row>
    <row r="7" spans="1:973">
      <c r="A7" s="101" t="s">
        <v>725</v>
      </c>
      <c r="B7" s="387">
        <v>3053</v>
      </c>
      <c r="C7" s="387">
        <v>17830</v>
      </c>
      <c r="D7" s="387">
        <v>2378</v>
      </c>
      <c r="E7" s="387">
        <v>8984</v>
      </c>
      <c r="F7" s="387">
        <v>12447</v>
      </c>
      <c r="G7" s="387">
        <v>40381</v>
      </c>
      <c r="H7" s="387">
        <v>3188</v>
      </c>
      <c r="I7" s="387">
        <v>25646</v>
      </c>
    </row>
    <row r="8" spans="1:973">
      <c r="A8" s="1" t="s">
        <v>650</v>
      </c>
      <c r="B8" s="99">
        <v>2889</v>
      </c>
      <c r="C8" s="99">
        <v>42258</v>
      </c>
      <c r="D8" s="99">
        <v>2188</v>
      </c>
      <c r="E8" s="99">
        <v>9825</v>
      </c>
      <c r="F8" s="99">
        <v>13010</v>
      </c>
      <c r="G8" s="99">
        <v>102874</v>
      </c>
      <c r="H8" s="99">
        <v>2837</v>
      </c>
      <c r="I8" s="99">
        <v>30032</v>
      </c>
    </row>
    <row r="9" spans="1:973">
      <c r="A9" s="101" t="s">
        <v>706</v>
      </c>
      <c r="B9" s="387">
        <v>3643</v>
      </c>
      <c r="C9" s="387">
        <v>14170</v>
      </c>
      <c r="D9" s="387">
        <v>2690</v>
      </c>
      <c r="E9" s="387">
        <v>13329</v>
      </c>
      <c r="F9" s="387">
        <v>12879</v>
      </c>
      <c r="G9" s="387">
        <v>60516</v>
      </c>
      <c r="H9" s="387">
        <v>2637</v>
      </c>
      <c r="I9" s="387">
        <v>22168</v>
      </c>
    </row>
    <row r="10" spans="1:973">
      <c r="A10" s="1" t="s">
        <v>645</v>
      </c>
      <c r="B10" s="99">
        <v>2395</v>
      </c>
      <c r="C10" s="99">
        <v>6869</v>
      </c>
      <c r="D10" s="99">
        <v>2053</v>
      </c>
      <c r="E10" s="99">
        <v>11151</v>
      </c>
      <c r="F10" s="99">
        <v>14367</v>
      </c>
      <c r="G10" s="99">
        <v>53913</v>
      </c>
      <c r="H10" s="99">
        <v>2886</v>
      </c>
      <c r="I10" s="99">
        <v>49001</v>
      </c>
    </row>
    <row r="11" spans="1:973">
      <c r="A11" s="101" t="s">
        <v>684</v>
      </c>
      <c r="B11" s="387">
        <v>3275</v>
      </c>
      <c r="C11" s="387">
        <v>16613</v>
      </c>
      <c r="D11" s="387">
        <v>2608</v>
      </c>
      <c r="E11" s="387">
        <v>11349</v>
      </c>
      <c r="F11" s="387">
        <v>13807</v>
      </c>
      <c r="G11" s="387">
        <v>109999</v>
      </c>
      <c r="H11" s="387">
        <v>3047</v>
      </c>
      <c r="I11" s="387">
        <v>23186</v>
      </c>
    </row>
    <row r="12" spans="1:973">
      <c r="A12" s="1" t="s">
        <v>709</v>
      </c>
      <c r="B12" s="99">
        <v>2945</v>
      </c>
      <c r="C12" s="99">
        <v>13241</v>
      </c>
      <c r="D12" s="99">
        <v>2186</v>
      </c>
      <c r="E12" s="99">
        <v>11985</v>
      </c>
      <c r="F12" s="99">
        <v>14636</v>
      </c>
      <c r="G12" s="99">
        <v>68064</v>
      </c>
      <c r="H12" s="99">
        <v>2940</v>
      </c>
      <c r="I12" s="99">
        <v>26055</v>
      </c>
    </row>
    <row r="13" spans="1:973">
      <c r="A13" s="101" t="s">
        <v>652</v>
      </c>
      <c r="B13" s="387">
        <v>3409</v>
      </c>
      <c r="C13" s="387">
        <v>76612</v>
      </c>
      <c r="D13" s="387">
        <v>2404</v>
      </c>
      <c r="E13" s="387">
        <v>13636</v>
      </c>
      <c r="F13" s="387">
        <v>11895</v>
      </c>
      <c r="G13" s="387">
        <v>101193</v>
      </c>
      <c r="H13" s="387">
        <v>3012</v>
      </c>
      <c r="I13" s="387">
        <v>27232</v>
      </c>
    </row>
    <row r="14" spans="1:973">
      <c r="A14" s="1" t="s">
        <v>717</v>
      </c>
      <c r="B14" s="99">
        <v>2902</v>
      </c>
      <c r="C14" s="99">
        <v>10604</v>
      </c>
      <c r="D14" s="99">
        <v>2067</v>
      </c>
      <c r="E14" s="99">
        <v>10685</v>
      </c>
      <c r="F14" s="99">
        <v>9776</v>
      </c>
      <c r="G14" s="99">
        <v>39606</v>
      </c>
      <c r="H14" s="99">
        <v>3434</v>
      </c>
      <c r="I14" s="99">
        <v>17491</v>
      </c>
    </row>
    <row r="15" spans="1:973">
      <c r="A15" s="101" t="s">
        <v>734</v>
      </c>
      <c r="B15" s="387">
        <v>2934</v>
      </c>
      <c r="C15" s="387">
        <v>10240</v>
      </c>
      <c r="D15" s="387">
        <v>2058</v>
      </c>
      <c r="E15" s="387">
        <v>8444</v>
      </c>
      <c r="F15" s="387">
        <v>12005</v>
      </c>
      <c r="G15" s="387">
        <v>54339</v>
      </c>
      <c r="H15" s="387">
        <v>3045</v>
      </c>
      <c r="I15" s="387">
        <v>20411</v>
      </c>
    </row>
    <row r="16" spans="1:973">
      <c r="A16" s="1" t="s">
        <v>737</v>
      </c>
      <c r="B16" s="99">
        <v>2901</v>
      </c>
      <c r="C16" s="99">
        <v>9434</v>
      </c>
      <c r="D16" s="99">
        <v>1859</v>
      </c>
      <c r="E16" s="99">
        <v>8210</v>
      </c>
      <c r="F16" s="99">
        <v>10696</v>
      </c>
      <c r="G16" s="99">
        <v>34853</v>
      </c>
      <c r="H16" s="99">
        <v>2641</v>
      </c>
      <c r="I16" s="99">
        <v>19074</v>
      </c>
    </row>
    <row r="17" spans="1:9">
      <c r="A17" s="101" t="s">
        <v>667</v>
      </c>
      <c r="B17" s="387">
        <v>3147</v>
      </c>
      <c r="C17" s="387">
        <v>10150</v>
      </c>
      <c r="D17" s="387">
        <v>2555</v>
      </c>
      <c r="E17" s="387">
        <v>15295</v>
      </c>
      <c r="F17" s="387">
        <v>11560</v>
      </c>
      <c r="G17" s="387">
        <v>77642</v>
      </c>
      <c r="H17" s="387">
        <v>3585</v>
      </c>
      <c r="I17" s="387">
        <v>23847</v>
      </c>
    </row>
    <row r="18" spans="1:9">
      <c r="A18" s="1" t="s">
        <v>719</v>
      </c>
      <c r="B18" s="99">
        <v>2957</v>
      </c>
      <c r="C18" s="99">
        <v>19026</v>
      </c>
      <c r="D18" s="99">
        <v>2284</v>
      </c>
      <c r="E18" s="99">
        <v>8966</v>
      </c>
      <c r="F18" s="99">
        <v>9568</v>
      </c>
      <c r="G18" s="99">
        <v>53248</v>
      </c>
      <c r="H18" s="99">
        <v>3396</v>
      </c>
      <c r="I18" s="99">
        <v>18308</v>
      </c>
    </row>
    <row r="19" spans="1:9">
      <c r="A19" s="101" t="s">
        <v>646</v>
      </c>
      <c r="B19" s="387">
        <v>2807</v>
      </c>
      <c r="C19" s="387">
        <v>19598</v>
      </c>
      <c r="D19" s="387">
        <v>2244</v>
      </c>
      <c r="E19" s="387">
        <v>11656</v>
      </c>
      <c r="F19" s="387">
        <v>11753</v>
      </c>
      <c r="G19" s="387">
        <v>71297</v>
      </c>
      <c r="H19" s="387">
        <v>3076</v>
      </c>
      <c r="I19" s="387">
        <v>32072</v>
      </c>
    </row>
    <row r="20" spans="1:9">
      <c r="A20" s="1" t="s">
        <v>655</v>
      </c>
      <c r="B20" s="99">
        <v>2890</v>
      </c>
      <c r="C20" s="99">
        <v>9459</v>
      </c>
      <c r="D20" s="99">
        <v>2385</v>
      </c>
      <c r="E20" s="99">
        <v>15237</v>
      </c>
      <c r="F20" s="99">
        <v>9211</v>
      </c>
      <c r="G20" s="99">
        <v>68607</v>
      </c>
      <c r="H20" s="99">
        <v>3175</v>
      </c>
      <c r="I20" s="99">
        <v>22137</v>
      </c>
    </row>
    <row r="21" spans="1:9">
      <c r="A21" s="101" t="s">
        <v>679</v>
      </c>
      <c r="B21" s="387">
        <v>3207</v>
      </c>
      <c r="C21" s="387">
        <v>14089</v>
      </c>
      <c r="D21" s="387">
        <v>2410</v>
      </c>
      <c r="E21" s="387">
        <v>16128</v>
      </c>
      <c r="F21" s="387">
        <v>12247</v>
      </c>
      <c r="G21" s="387">
        <v>56499</v>
      </c>
      <c r="H21" s="387">
        <v>3050</v>
      </c>
      <c r="I21" s="387">
        <v>26977</v>
      </c>
    </row>
    <row r="22" spans="1:9">
      <c r="A22" s="1" t="s">
        <v>647</v>
      </c>
      <c r="B22" s="99">
        <v>3213</v>
      </c>
      <c r="C22" s="99">
        <v>7488</v>
      </c>
      <c r="D22" s="99">
        <v>2841</v>
      </c>
      <c r="E22" s="99">
        <v>13192</v>
      </c>
      <c r="F22" s="99">
        <v>10154</v>
      </c>
      <c r="G22" s="99">
        <v>57339</v>
      </c>
      <c r="H22" s="99">
        <v>3468</v>
      </c>
      <c r="I22" s="99">
        <v>38321</v>
      </c>
    </row>
    <row r="23" spans="1:9">
      <c r="A23" s="101" t="s">
        <v>648</v>
      </c>
      <c r="B23" s="387">
        <v>2972</v>
      </c>
      <c r="C23" s="387">
        <v>10669</v>
      </c>
      <c r="D23" s="387">
        <v>2479</v>
      </c>
      <c r="E23" s="387">
        <v>11819</v>
      </c>
      <c r="F23" s="387">
        <v>12672</v>
      </c>
      <c r="G23" s="387">
        <v>91011</v>
      </c>
      <c r="H23" s="387">
        <v>2873</v>
      </c>
      <c r="I23" s="387">
        <v>35050</v>
      </c>
    </row>
    <row r="24" spans="1:9">
      <c r="A24" s="1" t="s">
        <v>739</v>
      </c>
      <c r="B24" s="99">
        <v>3288</v>
      </c>
      <c r="C24" s="99">
        <v>10953</v>
      </c>
      <c r="D24" s="99">
        <v>2365</v>
      </c>
      <c r="E24" s="99">
        <v>10828</v>
      </c>
      <c r="F24" s="99">
        <v>13991</v>
      </c>
      <c r="G24" s="99">
        <v>57575</v>
      </c>
      <c r="H24" s="99">
        <v>2731</v>
      </c>
      <c r="I24" s="99">
        <v>24805</v>
      </c>
    </row>
    <row r="25" spans="1:9">
      <c r="A25" s="101" t="s">
        <v>712</v>
      </c>
      <c r="B25" s="387">
        <v>2872</v>
      </c>
      <c r="C25" s="387">
        <v>10220</v>
      </c>
      <c r="D25" s="387">
        <v>2404</v>
      </c>
      <c r="E25" s="387">
        <v>16056</v>
      </c>
      <c r="F25" s="387">
        <v>8382</v>
      </c>
      <c r="G25" s="387">
        <v>42580</v>
      </c>
      <c r="H25" s="387">
        <v>2631</v>
      </c>
      <c r="I25" s="387">
        <v>17659</v>
      </c>
    </row>
    <row r="26" spans="1:9">
      <c r="A26" s="1" t="s">
        <v>728</v>
      </c>
      <c r="B26" s="99">
        <v>2717</v>
      </c>
      <c r="C26" s="99">
        <v>10445</v>
      </c>
      <c r="D26" s="99">
        <v>2068</v>
      </c>
      <c r="E26" s="99">
        <v>9811</v>
      </c>
      <c r="F26" s="99">
        <v>10807</v>
      </c>
      <c r="G26" s="99">
        <v>24020</v>
      </c>
      <c r="H26" s="99">
        <v>2587</v>
      </c>
      <c r="I26" s="99">
        <v>21963</v>
      </c>
    </row>
    <row r="27" spans="1:9">
      <c r="A27" s="101" t="s">
        <v>720</v>
      </c>
      <c r="B27" s="387">
        <v>2598</v>
      </c>
      <c r="C27" s="387">
        <v>30364</v>
      </c>
      <c r="D27" s="387">
        <v>1933</v>
      </c>
      <c r="E27" s="387">
        <v>8917</v>
      </c>
      <c r="F27" s="387">
        <v>12027</v>
      </c>
      <c r="G27" s="387">
        <v>70586</v>
      </c>
      <c r="H27" s="387">
        <v>2808</v>
      </c>
      <c r="I27" s="387">
        <v>19170</v>
      </c>
    </row>
    <row r="28" spans="1:9">
      <c r="A28" s="1" t="s">
        <v>722</v>
      </c>
      <c r="B28" s="99">
        <v>2892</v>
      </c>
      <c r="C28" s="99">
        <v>10922</v>
      </c>
      <c r="D28" s="99">
        <v>2330</v>
      </c>
      <c r="E28" s="99">
        <v>8797</v>
      </c>
      <c r="F28" s="99">
        <v>9437</v>
      </c>
      <c r="G28" s="99">
        <v>40341</v>
      </c>
      <c r="H28" s="99">
        <v>3108</v>
      </c>
      <c r="I28" s="99">
        <v>28312</v>
      </c>
    </row>
    <row r="29" spans="1:9">
      <c r="A29" s="101" t="s">
        <v>730</v>
      </c>
      <c r="B29" s="387">
        <v>2474</v>
      </c>
      <c r="C29" s="387">
        <v>11042</v>
      </c>
      <c r="D29" s="387">
        <v>1845</v>
      </c>
      <c r="E29" s="387">
        <v>9232</v>
      </c>
      <c r="F29" s="387">
        <v>9283</v>
      </c>
      <c r="G29" s="387">
        <v>39065</v>
      </c>
      <c r="H29" s="387">
        <v>2698</v>
      </c>
      <c r="I29" s="387">
        <v>15988</v>
      </c>
    </row>
    <row r="30" spans="1:9">
      <c r="A30" s="1" t="s">
        <v>731</v>
      </c>
      <c r="B30" s="99">
        <v>3133</v>
      </c>
      <c r="C30" s="99">
        <v>19918</v>
      </c>
      <c r="D30" s="99">
        <v>2159</v>
      </c>
      <c r="E30" s="99">
        <v>10438</v>
      </c>
      <c r="F30" s="99">
        <v>14078</v>
      </c>
      <c r="G30" s="99">
        <v>71401</v>
      </c>
      <c r="H30" s="99">
        <v>3270</v>
      </c>
      <c r="I30" s="99">
        <v>18654</v>
      </c>
    </row>
    <row r="31" spans="1:9">
      <c r="A31" s="101" t="s">
        <v>694</v>
      </c>
      <c r="B31" s="387">
        <v>2825</v>
      </c>
      <c r="C31" s="387">
        <v>14925</v>
      </c>
      <c r="D31" s="387">
        <v>2083</v>
      </c>
      <c r="E31" s="387">
        <v>10628</v>
      </c>
      <c r="F31" s="387">
        <v>11708</v>
      </c>
      <c r="G31" s="387">
        <v>50422</v>
      </c>
      <c r="H31" s="387">
        <v>2911</v>
      </c>
      <c r="I31" s="387">
        <v>20036</v>
      </c>
    </row>
    <row r="32" spans="1:9">
      <c r="A32" s="1" t="s">
        <v>651</v>
      </c>
      <c r="B32" s="99">
        <v>3023</v>
      </c>
      <c r="C32" s="99">
        <v>8713</v>
      </c>
      <c r="D32" s="99">
        <v>2487</v>
      </c>
      <c r="E32" s="99">
        <v>12603</v>
      </c>
      <c r="F32" s="99">
        <v>11448</v>
      </c>
      <c r="G32" s="99">
        <v>85451</v>
      </c>
      <c r="H32" s="99">
        <v>2994</v>
      </c>
      <c r="I32" s="99">
        <v>31354</v>
      </c>
    </row>
    <row r="33" spans="1:9">
      <c r="A33" s="101" t="s">
        <v>733</v>
      </c>
      <c r="B33" s="387">
        <v>2823</v>
      </c>
      <c r="C33" s="387">
        <v>14030</v>
      </c>
      <c r="D33" s="387">
        <v>2027</v>
      </c>
      <c r="E33" s="387">
        <v>9221</v>
      </c>
      <c r="F33" s="387">
        <v>14871</v>
      </c>
      <c r="G33" s="387">
        <v>45952</v>
      </c>
      <c r="H33" s="387">
        <v>2948</v>
      </c>
      <c r="I33" s="387">
        <v>30165</v>
      </c>
    </row>
    <row r="34" spans="1:9">
      <c r="A34" s="1" t="s">
        <v>653</v>
      </c>
      <c r="B34" s="99">
        <v>2872</v>
      </c>
      <c r="C34" s="99">
        <v>17357</v>
      </c>
      <c r="D34" s="99">
        <v>2302</v>
      </c>
      <c r="E34" s="99">
        <v>11456</v>
      </c>
      <c r="F34" s="99">
        <v>12294</v>
      </c>
      <c r="G34" s="99">
        <v>89572</v>
      </c>
      <c r="H34" s="99">
        <v>2876</v>
      </c>
      <c r="I34" s="99">
        <v>24201</v>
      </c>
    </row>
    <row r="35" spans="1:9">
      <c r="A35" s="101" t="s">
        <v>736</v>
      </c>
      <c r="B35" s="387">
        <v>3664</v>
      </c>
      <c r="C35" s="387">
        <v>11345</v>
      </c>
      <c r="D35" s="387">
        <v>2765</v>
      </c>
      <c r="E35" s="387">
        <v>9631</v>
      </c>
      <c r="F35" s="387">
        <v>9407</v>
      </c>
      <c r="G35" s="387">
        <v>25005</v>
      </c>
      <c r="H35" s="387">
        <v>3848</v>
      </c>
      <c r="I35" s="387">
        <v>13068</v>
      </c>
    </row>
    <row r="36" spans="1:9">
      <c r="A36" s="1" t="s">
        <v>658</v>
      </c>
      <c r="B36" s="99">
        <v>3026</v>
      </c>
      <c r="C36" s="99">
        <v>11594</v>
      </c>
      <c r="D36" s="99">
        <v>2415</v>
      </c>
      <c r="E36" s="99">
        <v>13337</v>
      </c>
      <c r="F36" s="99">
        <v>12650</v>
      </c>
      <c r="G36" s="99">
        <v>86228</v>
      </c>
      <c r="H36" s="99">
        <v>2974</v>
      </c>
      <c r="I36" s="99">
        <v>30888</v>
      </c>
    </row>
    <row r="37" spans="1:9">
      <c r="A37" s="101" t="s">
        <v>732</v>
      </c>
      <c r="B37" s="387">
        <v>2821</v>
      </c>
      <c r="C37" s="387">
        <v>8103</v>
      </c>
      <c r="D37" s="387">
        <v>1945</v>
      </c>
      <c r="E37" s="387">
        <v>13430</v>
      </c>
      <c r="F37" s="387">
        <v>13628</v>
      </c>
      <c r="G37" s="387">
        <v>72868</v>
      </c>
      <c r="H37" s="387">
        <v>2782</v>
      </c>
      <c r="I37" s="387">
        <v>22966</v>
      </c>
    </row>
    <row r="38" spans="1:9">
      <c r="A38" s="1" t="s">
        <v>711</v>
      </c>
      <c r="B38" s="99">
        <v>3652</v>
      </c>
      <c r="C38" s="99">
        <v>51069</v>
      </c>
      <c r="D38" s="99">
        <v>2327</v>
      </c>
      <c r="E38" s="99">
        <v>13976</v>
      </c>
      <c r="F38" s="99">
        <v>16762</v>
      </c>
      <c r="G38" s="99">
        <v>152384</v>
      </c>
      <c r="H38" s="99">
        <v>2441</v>
      </c>
      <c r="I38" s="99">
        <v>22249</v>
      </c>
    </row>
    <row r="39" spans="1:9">
      <c r="A39" s="101" t="s">
        <v>682</v>
      </c>
      <c r="B39" s="387">
        <v>3143</v>
      </c>
      <c r="C39" s="387">
        <v>22684</v>
      </c>
      <c r="D39" s="387">
        <v>2272</v>
      </c>
      <c r="E39" s="387">
        <v>14889</v>
      </c>
      <c r="F39" s="387">
        <v>16729</v>
      </c>
      <c r="G39" s="387">
        <v>105423</v>
      </c>
      <c r="H39" s="387">
        <v>2755</v>
      </c>
      <c r="I39" s="387">
        <v>27077</v>
      </c>
    </row>
    <row r="40" spans="1:9">
      <c r="A40" s="1" t="s">
        <v>687</v>
      </c>
      <c r="B40" s="99">
        <v>3599</v>
      </c>
      <c r="C40" s="99">
        <v>17157</v>
      </c>
      <c r="D40" s="99">
        <v>2979</v>
      </c>
      <c r="E40" s="99">
        <v>14315</v>
      </c>
      <c r="F40" s="99">
        <v>6589</v>
      </c>
      <c r="G40" s="99">
        <v>56454</v>
      </c>
      <c r="H40" s="99">
        <v>2127</v>
      </c>
      <c r="I40" s="99">
        <v>23364</v>
      </c>
    </row>
    <row r="41" spans="1:9">
      <c r="A41" s="101" t="s">
        <v>742</v>
      </c>
      <c r="B41" s="387">
        <v>3417</v>
      </c>
      <c r="C41" s="387">
        <v>14518</v>
      </c>
      <c r="D41" s="387">
        <v>2102</v>
      </c>
      <c r="E41" s="387">
        <v>11252</v>
      </c>
      <c r="F41" s="387">
        <v>14404</v>
      </c>
      <c r="G41" s="387">
        <v>52052</v>
      </c>
      <c r="H41" s="387">
        <v>3291</v>
      </c>
      <c r="I41" s="387">
        <v>20758</v>
      </c>
    </row>
    <row r="42" spans="1:9">
      <c r="A42" s="1" t="s">
        <v>1773</v>
      </c>
      <c r="B42" s="99">
        <v>3082</v>
      </c>
      <c r="C42" s="99">
        <v>11932</v>
      </c>
      <c r="D42" s="99">
        <v>2442</v>
      </c>
      <c r="E42" s="99">
        <v>11897</v>
      </c>
      <c r="F42" s="99">
        <v>12949</v>
      </c>
      <c r="G42" s="99">
        <v>65918</v>
      </c>
      <c r="H42" s="99">
        <v>3111</v>
      </c>
      <c r="I42" s="99">
        <v>25817</v>
      </c>
    </row>
    <row r="43" spans="1:9">
      <c r="A43" s="101" t="s">
        <v>703</v>
      </c>
      <c r="B43" s="387">
        <v>3264</v>
      </c>
      <c r="C43" s="387">
        <v>19871</v>
      </c>
      <c r="D43" s="387">
        <v>2285</v>
      </c>
      <c r="E43" s="387">
        <v>11364</v>
      </c>
      <c r="F43" s="387">
        <v>13884</v>
      </c>
      <c r="G43" s="387">
        <v>55765</v>
      </c>
      <c r="H43" s="387">
        <v>2965</v>
      </c>
      <c r="I43" s="387">
        <v>29135</v>
      </c>
    </row>
    <row r="44" spans="1:9">
      <c r="A44" s="1" t="s">
        <v>673</v>
      </c>
      <c r="B44" s="99">
        <v>3280</v>
      </c>
      <c r="C44" s="99">
        <v>16001</v>
      </c>
      <c r="D44" s="99">
        <v>2908</v>
      </c>
      <c r="E44" s="99">
        <v>12365</v>
      </c>
      <c r="F44" s="99">
        <v>7591</v>
      </c>
      <c r="G44" s="99">
        <v>29605</v>
      </c>
      <c r="H44" s="99">
        <v>2862</v>
      </c>
      <c r="I44" s="99">
        <v>33383</v>
      </c>
    </row>
    <row r="45" spans="1:9">
      <c r="A45" s="101" t="s">
        <v>654</v>
      </c>
      <c r="B45" s="387">
        <v>3785</v>
      </c>
      <c r="C45" s="387">
        <v>140333</v>
      </c>
      <c r="D45" s="387">
        <v>2336</v>
      </c>
      <c r="E45" s="387">
        <v>12128</v>
      </c>
      <c r="F45" s="387">
        <v>14767</v>
      </c>
      <c r="G45" s="387">
        <v>119454</v>
      </c>
      <c r="H45" s="387">
        <v>2969</v>
      </c>
      <c r="I45" s="387">
        <v>22524</v>
      </c>
    </row>
    <row r="46" spans="1:9">
      <c r="A46" s="1" t="s">
        <v>690</v>
      </c>
      <c r="B46" s="99">
        <v>3223</v>
      </c>
      <c r="C46" s="99">
        <v>16986</v>
      </c>
      <c r="D46" s="99">
        <v>2679</v>
      </c>
      <c r="E46" s="99">
        <v>13189</v>
      </c>
      <c r="F46" s="99">
        <v>13299</v>
      </c>
      <c r="G46" s="99">
        <v>54240</v>
      </c>
      <c r="H46" s="99">
        <v>2936</v>
      </c>
      <c r="I46" s="99">
        <v>35511</v>
      </c>
    </row>
    <row r="47" spans="1:9">
      <c r="A47" s="101" t="s">
        <v>676</v>
      </c>
      <c r="B47" s="387">
        <v>2552</v>
      </c>
      <c r="C47" s="387">
        <v>7685</v>
      </c>
      <c r="D47" s="387">
        <v>2124</v>
      </c>
      <c r="E47" s="387">
        <v>11379</v>
      </c>
      <c r="F47" s="387">
        <v>10673</v>
      </c>
      <c r="G47" s="387">
        <v>22974</v>
      </c>
      <c r="H47" s="387">
        <v>2983</v>
      </c>
      <c r="I47" s="387">
        <v>37666</v>
      </c>
    </row>
    <row r="48" spans="1:9">
      <c r="A48" s="1" t="s">
        <v>723</v>
      </c>
      <c r="B48" s="99">
        <v>2871</v>
      </c>
      <c r="C48" s="99">
        <v>10411</v>
      </c>
      <c r="D48" s="99">
        <v>2184</v>
      </c>
      <c r="E48" s="99">
        <v>14384</v>
      </c>
      <c r="F48" s="99">
        <v>10733</v>
      </c>
      <c r="G48" s="99">
        <v>39874</v>
      </c>
      <c r="H48" s="99">
        <v>2992</v>
      </c>
      <c r="I48" s="99">
        <v>28338</v>
      </c>
    </row>
    <row r="49" spans="1:9">
      <c r="A49" s="101" t="s">
        <v>678</v>
      </c>
      <c r="B49" s="387">
        <v>3920</v>
      </c>
      <c r="C49" s="387">
        <v>11754</v>
      </c>
      <c r="D49" s="387">
        <v>3031</v>
      </c>
      <c r="E49" s="387">
        <v>18700</v>
      </c>
      <c r="F49" s="387">
        <v>9261</v>
      </c>
      <c r="G49" s="387">
        <v>53238</v>
      </c>
      <c r="H49" s="387">
        <v>3093</v>
      </c>
      <c r="I49" s="387">
        <v>15256</v>
      </c>
    </row>
    <row r="50" spans="1:9">
      <c r="A50" s="1" t="s">
        <v>705</v>
      </c>
      <c r="B50" s="99">
        <v>3659</v>
      </c>
      <c r="C50" s="99">
        <v>11374</v>
      </c>
      <c r="D50" s="99">
        <v>2720</v>
      </c>
      <c r="E50" s="99">
        <v>13286</v>
      </c>
      <c r="F50" s="99">
        <v>11329</v>
      </c>
      <c r="G50" s="99">
        <v>41181</v>
      </c>
      <c r="H50" s="99">
        <v>3098</v>
      </c>
      <c r="I50" s="99">
        <v>22664</v>
      </c>
    </row>
    <row r="51" spans="1:9">
      <c r="A51" s="101" t="s">
        <v>744</v>
      </c>
      <c r="B51" s="387">
        <v>3573</v>
      </c>
      <c r="C51" s="387">
        <v>14632</v>
      </c>
      <c r="D51" s="387">
        <v>2409</v>
      </c>
      <c r="E51" s="387">
        <v>9959</v>
      </c>
      <c r="F51" s="387">
        <v>9175</v>
      </c>
      <c r="G51" s="387">
        <v>33454</v>
      </c>
      <c r="H51" s="387">
        <v>2885</v>
      </c>
      <c r="I51" s="387">
        <v>14879</v>
      </c>
    </row>
    <row r="52" spans="1:9">
      <c r="A52" s="1" t="s">
        <v>656</v>
      </c>
      <c r="B52" s="99">
        <v>2791</v>
      </c>
      <c r="C52" s="99">
        <v>15488</v>
      </c>
      <c r="D52" s="99">
        <v>2257</v>
      </c>
      <c r="E52" s="99">
        <v>10930</v>
      </c>
      <c r="F52" s="99">
        <v>12071</v>
      </c>
      <c r="G52" s="99">
        <v>74048</v>
      </c>
      <c r="H52" s="99">
        <v>2763</v>
      </c>
      <c r="I52" s="99">
        <v>33094</v>
      </c>
    </row>
    <row r="53" spans="1:9">
      <c r="A53" s="101" t="s">
        <v>692</v>
      </c>
      <c r="B53" s="387">
        <v>3322</v>
      </c>
      <c r="C53" s="387">
        <v>18294</v>
      </c>
      <c r="D53" s="387">
        <v>2711</v>
      </c>
      <c r="E53" s="387">
        <v>12026</v>
      </c>
      <c r="F53" s="387">
        <v>9581</v>
      </c>
      <c r="G53" s="387">
        <v>66804</v>
      </c>
      <c r="H53" s="387">
        <v>2828</v>
      </c>
      <c r="I53" s="387">
        <v>17576</v>
      </c>
    </row>
    <row r="54" spans="1:9">
      <c r="A54" s="1" t="s">
        <v>659</v>
      </c>
      <c r="B54" s="99">
        <v>3057</v>
      </c>
      <c r="C54" s="99">
        <v>47355</v>
      </c>
      <c r="D54" s="99">
        <v>2103</v>
      </c>
      <c r="E54" s="99">
        <v>14505</v>
      </c>
      <c r="F54" s="99">
        <v>8240</v>
      </c>
      <c r="G54" s="99">
        <v>81373</v>
      </c>
      <c r="H54" s="99">
        <v>2618</v>
      </c>
      <c r="I54" s="99">
        <v>12341</v>
      </c>
    </row>
    <row r="55" spans="1:9">
      <c r="A55" s="101" t="s">
        <v>695</v>
      </c>
      <c r="B55" s="387">
        <v>4205</v>
      </c>
      <c r="C55" s="387">
        <v>37216</v>
      </c>
      <c r="D55" s="387">
        <v>3055</v>
      </c>
      <c r="E55" s="387">
        <v>14162</v>
      </c>
      <c r="F55" s="387">
        <v>10641</v>
      </c>
      <c r="G55" s="387">
        <v>74906</v>
      </c>
      <c r="H55" s="387">
        <v>2771</v>
      </c>
      <c r="I55" s="387">
        <v>18946</v>
      </c>
    </row>
    <row r="56" spans="1:9">
      <c r="A56" s="1" t="s">
        <v>1774</v>
      </c>
      <c r="B56" s="99">
        <v>2943</v>
      </c>
      <c r="C56" s="99">
        <v>20093</v>
      </c>
      <c r="D56" s="99">
        <v>2185</v>
      </c>
      <c r="E56" s="99">
        <v>11973</v>
      </c>
      <c r="F56" s="99">
        <v>12683</v>
      </c>
      <c r="G56" s="99">
        <v>85164</v>
      </c>
      <c r="H56" s="99">
        <v>3037</v>
      </c>
      <c r="I56" s="99">
        <v>15731</v>
      </c>
    </row>
    <row r="57" spans="1:9">
      <c r="A57" s="101" t="s">
        <v>714</v>
      </c>
      <c r="B57" s="387">
        <v>3620</v>
      </c>
      <c r="C57" s="387">
        <v>14159</v>
      </c>
      <c r="D57" s="387">
        <v>2586</v>
      </c>
      <c r="E57" s="387">
        <v>13683</v>
      </c>
      <c r="F57" s="387">
        <v>12926</v>
      </c>
      <c r="G57" s="387">
        <v>55560</v>
      </c>
      <c r="H57" s="387">
        <v>2622</v>
      </c>
      <c r="I57" s="387">
        <v>20952</v>
      </c>
    </row>
    <row r="58" spans="1:9">
      <c r="A58" s="1" t="s">
        <v>662</v>
      </c>
      <c r="B58" s="99">
        <v>3346</v>
      </c>
      <c r="C58" s="99">
        <v>34338</v>
      </c>
      <c r="D58" s="99">
        <v>2596</v>
      </c>
      <c r="E58" s="99">
        <v>13897</v>
      </c>
      <c r="F58" s="99">
        <v>14003</v>
      </c>
      <c r="G58" s="99">
        <v>79975</v>
      </c>
      <c r="H58" s="99">
        <v>3254</v>
      </c>
      <c r="I58" s="99">
        <v>36813</v>
      </c>
    </row>
    <row r="59" spans="1:9">
      <c r="A59" s="101" t="s">
        <v>697</v>
      </c>
      <c r="B59" s="387">
        <v>4794</v>
      </c>
      <c r="C59" s="387">
        <v>9109</v>
      </c>
      <c r="D59" s="387">
        <v>3939</v>
      </c>
      <c r="E59" s="387">
        <v>17333</v>
      </c>
      <c r="F59" s="387">
        <v>8247</v>
      </c>
      <c r="G59" s="387">
        <v>40353</v>
      </c>
      <c r="H59" s="387">
        <v>3347</v>
      </c>
      <c r="I59" s="387">
        <v>15956</v>
      </c>
    </row>
    <row r="60" spans="1:9">
      <c r="A60" s="1" t="s">
        <v>727</v>
      </c>
      <c r="B60" s="99">
        <v>3020</v>
      </c>
      <c r="C60" s="99">
        <v>12281</v>
      </c>
      <c r="D60" s="99">
        <v>2338</v>
      </c>
      <c r="E60" s="99">
        <v>11799</v>
      </c>
      <c r="F60" s="99">
        <v>16701</v>
      </c>
      <c r="G60" s="99">
        <v>36757</v>
      </c>
      <c r="H60" s="99">
        <v>4183</v>
      </c>
      <c r="I60" s="99">
        <v>39464</v>
      </c>
    </row>
    <row r="61" spans="1:9">
      <c r="A61" s="101" t="s">
        <v>735</v>
      </c>
      <c r="B61" s="387">
        <v>2781</v>
      </c>
      <c r="C61" s="387">
        <v>9331</v>
      </c>
      <c r="D61" s="387">
        <v>2140</v>
      </c>
      <c r="E61" s="387">
        <v>9297</v>
      </c>
      <c r="F61" s="387">
        <v>10904</v>
      </c>
      <c r="G61" s="387">
        <v>40708</v>
      </c>
      <c r="H61" s="387">
        <v>2773</v>
      </c>
      <c r="I61" s="387">
        <v>19211</v>
      </c>
    </row>
    <row r="62" spans="1:9">
      <c r="A62" s="1" t="s">
        <v>665</v>
      </c>
      <c r="B62" s="99">
        <v>2860</v>
      </c>
      <c r="C62" s="99">
        <v>14365</v>
      </c>
      <c r="D62" s="99">
        <v>2325</v>
      </c>
      <c r="E62" s="99">
        <v>11842</v>
      </c>
      <c r="F62" s="99">
        <v>8190</v>
      </c>
      <c r="G62" s="99">
        <v>45902</v>
      </c>
      <c r="H62" s="99">
        <v>2776</v>
      </c>
      <c r="I62" s="99">
        <v>24975</v>
      </c>
    </row>
    <row r="63" spans="1:9">
      <c r="A63" s="101" t="s">
        <v>685</v>
      </c>
      <c r="B63" s="387">
        <v>3039</v>
      </c>
      <c r="C63" s="387">
        <v>23586</v>
      </c>
      <c r="D63" s="387">
        <v>2378</v>
      </c>
      <c r="E63" s="387">
        <v>12065</v>
      </c>
      <c r="F63" s="387">
        <v>12526</v>
      </c>
      <c r="G63" s="387">
        <v>74794</v>
      </c>
      <c r="H63" s="387">
        <v>2899</v>
      </c>
      <c r="I63" s="387">
        <v>29183</v>
      </c>
    </row>
    <row r="64" spans="1:9">
      <c r="A64" s="1" t="s">
        <v>1542</v>
      </c>
      <c r="B64" s="99">
        <v>2817</v>
      </c>
      <c r="C64" s="99">
        <v>22477</v>
      </c>
      <c r="D64" s="99">
        <v>2266</v>
      </c>
      <c r="E64" s="99">
        <v>10643</v>
      </c>
      <c r="F64" s="99">
        <v>7477</v>
      </c>
      <c r="G64" s="99">
        <v>39100</v>
      </c>
      <c r="H64" s="99">
        <v>2753</v>
      </c>
      <c r="I64" s="99">
        <v>17642</v>
      </c>
    </row>
    <row r="65" spans="1:9">
      <c r="A65" s="101" t="s">
        <v>724</v>
      </c>
      <c r="B65" s="387">
        <v>2809</v>
      </c>
      <c r="C65" s="387">
        <v>22089</v>
      </c>
      <c r="D65" s="387">
        <v>2359</v>
      </c>
      <c r="E65" s="387">
        <v>10512</v>
      </c>
      <c r="F65" s="387">
        <v>7186</v>
      </c>
      <c r="G65" s="387">
        <v>40231</v>
      </c>
      <c r="H65" s="387">
        <v>3137</v>
      </c>
      <c r="I65" s="387">
        <v>20461</v>
      </c>
    </row>
    <row r="66" spans="1:9">
      <c r="A66" s="1" t="s">
        <v>661</v>
      </c>
      <c r="B66" s="99">
        <v>2717</v>
      </c>
      <c r="C66" s="99">
        <v>18196</v>
      </c>
      <c r="D66" s="99">
        <v>2222</v>
      </c>
      <c r="E66" s="99">
        <v>9073</v>
      </c>
      <c r="F66" s="99">
        <v>12380</v>
      </c>
      <c r="G66" s="99">
        <v>110024</v>
      </c>
      <c r="H66" s="99">
        <v>2967</v>
      </c>
      <c r="I66" s="99">
        <v>28239</v>
      </c>
    </row>
    <row r="67" spans="1:9">
      <c r="A67" s="101" t="s">
        <v>715</v>
      </c>
      <c r="B67" s="387">
        <v>3314</v>
      </c>
      <c r="C67" s="387">
        <v>15557</v>
      </c>
      <c r="D67" s="387">
        <v>2901</v>
      </c>
      <c r="E67" s="387">
        <v>17143</v>
      </c>
      <c r="F67" s="387">
        <v>13439</v>
      </c>
      <c r="G67" s="387">
        <v>62431</v>
      </c>
      <c r="H67" s="387">
        <v>2979</v>
      </c>
      <c r="I67" s="387">
        <v>32250</v>
      </c>
    </row>
    <row r="68" spans="1:9">
      <c r="A68" s="1" t="s">
        <v>716</v>
      </c>
      <c r="B68" s="99">
        <v>2630</v>
      </c>
      <c r="C68" s="99">
        <v>7948</v>
      </c>
      <c r="D68" s="99">
        <v>2230</v>
      </c>
      <c r="E68" s="99">
        <v>11831</v>
      </c>
      <c r="F68" s="99">
        <v>11762</v>
      </c>
      <c r="G68" s="99">
        <v>83646</v>
      </c>
      <c r="H68" s="99">
        <v>2540</v>
      </c>
      <c r="I68" s="99">
        <v>20997</v>
      </c>
    </row>
    <row r="69" spans="1:9">
      <c r="A69" s="101" t="s">
        <v>670</v>
      </c>
      <c r="B69" s="387">
        <v>3480</v>
      </c>
      <c r="C69" s="387">
        <v>17301</v>
      </c>
      <c r="D69" s="387">
        <v>2577</v>
      </c>
      <c r="E69" s="387">
        <v>16985</v>
      </c>
      <c r="F69" s="387">
        <v>12040</v>
      </c>
      <c r="G69" s="387">
        <v>66673</v>
      </c>
      <c r="H69" s="387">
        <v>2759</v>
      </c>
      <c r="I69" s="387">
        <v>21625</v>
      </c>
    </row>
    <row r="70" spans="1:9">
      <c r="A70" s="1" t="s">
        <v>738</v>
      </c>
      <c r="B70" s="99">
        <v>2283</v>
      </c>
      <c r="C70" s="99">
        <v>13621</v>
      </c>
      <c r="D70" s="99">
        <v>1833</v>
      </c>
      <c r="E70" s="99">
        <v>9769</v>
      </c>
      <c r="F70" s="99">
        <v>10895</v>
      </c>
      <c r="G70" s="99">
        <v>51483</v>
      </c>
      <c r="H70" s="99">
        <v>2716</v>
      </c>
      <c r="I70" s="99">
        <v>28241</v>
      </c>
    </row>
    <row r="71" spans="1:9">
      <c r="A71" s="101" t="s">
        <v>688</v>
      </c>
      <c r="B71" s="387">
        <v>2861</v>
      </c>
      <c r="C71" s="387">
        <v>19036</v>
      </c>
      <c r="D71" s="387">
        <v>2309</v>
      </c>
      <c r="E71" s="387">
        <v>11530</v>
      </c>
      <c r="F71" s="387">
        <v>11004</v>
      </c>
      <c r="G71" s="387">
        <v>80658</v>
      </c>
      <c r="H71" s="387">
        <v>2930</v>
      </c>
      <c r="I71" s="387">
        <v>21703</v>
      </c>
    </row>
    <row r="72" spans="1:9">
      <c r="A72" s="1" t="s">
        <v>669</v>
      </c>
      <c r="B72" s="99">
        <v>2663</v>
      </c>
      <c r="C72" s="99">
        <v>11225</v>
      </c>
      <c r="D72" s="99">
        <v>2086</v>
      </c>
      <c r="E72" s="99">
        <v>10943</v>
      </c>
      <c r="F72" s="99">
        <v>11348</v>
      </c>
      <c r="G72" s="99">
        <v>49482</v>
      </c>
      <c r="H72" s="99">
        <v>2776</v>
      </c>
      <c r="I72" s="99">
        <v>26989</v>
      </c>
    </row>
    <row r="73" spans="1:9">
      <c r="A73" s="101" t="s">
        <v>686</v>
      </c>
      <c r="B73" s="387">
        <v>3491</v>
      </c>
      <c r="C73" s="387">
        <v>13404</v>
      </c>
      <c r="D73" s="387">
        <v>2545</v>
      </c>
      <c r="E73" s="387">
        <v>14432</v>
      </c>
      <c r="F73" s="387">
        <v>11869</v>
      </c>
      <c r="G73" s="387">
        <v>85673</v>
      </c>
      <c r="H73" s="387">
        <v>2932</v>
      </c>
      <c r="I73" s="387">
        <v>14588</v>
      </c>
    </row>
    <row r="74" spans="1:9">
      <c r="A74" s="1" t="s">
        <v>1543</v>
      </c>
      <c r="B74" s="99">
        <v>3494</v>
      </c>
      <c r="C74" s="99">
        <v>10313</v>
      </c>
      <c r="D74" s="99">
        <v>2520</v>
      </c>
      <c r="E74" s="99">
        <v>13914</v>
      </c>
      <c r="F74" s="99">
        <v>14094</v>
      </c>
      <c r="G74" s="99">
        <v>53206</v>
      </c>
      <c r="H74" s="99">
        <v>2951</v>
      </c>
      <c r="I74" s="99">
        <v>26142</v>
      </c>
    </row>
    <row r="75" spans="1:9">
      <c r="A75" s="101" t="s">
        <v>699</v>
      </c>
      <c r="B75" s="387">
        <v>2786</v>
      </c>
      <c r="C75" s="387">
        <v>15771</v>
      </c>
      <c r="D75" s="387">
        <v>2118</v>
      </c>
      <c r="E75" s="387">
        <v>8880</v>
      </c>
      <c r="F75" s="387">
        <v>10011</v>
      </c>
      <c r="G75" s="387">
        <v>47898</v>
      </c>
      <c r="H75" s="387">
        <v>2622</v>
      </c>
      <c r="I75" s="387">
        <v>19043</v>
      </c>
    </row>
    <row r="76" spans="1:9">
      <c r="A76" s="1" t="s">
        <v>691</v>
      </c>
      <c r="B76" s="99">
        <v>3197</v>
      </c>
      <c r="C76" s="99">
        <v>13991</v>
      </c>
      <c r="D76" s="99">
        <v>2268</v>
      </c>
      <c r="E76" s="99">
        <v>17789</v>
      </c>
      <c r="F76" s="99">
        <v>12840</v>
      </c>
      <c r="G76" s="99">
        <v>101114</v>
      </c>
      <c r="H76" s="99">
        <v>2928</v>
      </c>
      <c r="I76" s="99">
        <v>24948</v>
      </c>
    </row>
    <row r="77" spans="1:9">
      <c r="A77" s="101" t="s">
        <v>700</v>
      </c>
      <c r="B77" s="387">
        <v>4366</v>
      </c>
      <c r="C77" s="387">
        <v>50953</v>
      </c>
      <c r="D77" s="387">
        <v>3076</v>
      </c>
      <c r="E77" s="387">
        <v>15607</v>
      </c>
      <c r="F77" s="387">
        <v>9298</v>
      </c>
      <c r="G77" s="387">
        <v>43102</v>
      </c>
      <c r="H77" s="387">
        <v>2692</v>
      </c>
      <c r="I77" s="387">
        <v>19253</v>
      </c>
    </row>
    <row r="78" spans="1:9">
      <c r="A78" s="1" t="s">
        <v>702</v>
      </c>
      <c r="B78" s="99">
        <v>4114</v>
      </c>
      <c r="C78" s="99">
        <v>16026</v>
      </c>
      <c r="D78" s="99">
        <v>3347</v>
      </c>
      <c r="E78" s="99">
        <v>15812</v>
      </c>
      <c r="F78" s="99">
        <v>10426</v>
      </c>
      <c r="G78" s="99">
        <v>70391</v>
      </c>
      <c r="H78" s="99">
        <v>2884</v>
      </c>
      <c r="I78" s="99">
        <v>19957</v>
      </c>
    </row>
    <row r="79" spans="1:9">
      <c r="A79" s="101" t="s">
        <v>657</v>
      </c>
      <c r="B79" s="387">
        <v>2996</v>
      </c>
      <c r="C79" s="387">
        <v>18509</v>
      </c>
      <c r="D79" s="387">
        <v>2484</v>
      </c>
      <c r="E79" s="387">
        <v>10375</v>
      </c>
      <c r="F79" s="387">
        <v>15539</v>
      </c>
      <c r="G79" s="387">
        <v>125111</v>
      </c>
      <c r="H79" s="387">
        <v>2956</v>
      </c>
      <c r="I79" s="387">
        <v>30122</v>
      </c>
    </row>
    <row r="80" spans="1:9">
      <c r="A80" s="1" t="s">
        <v>729</v>
      </c>
      <c r="B80" s="99">
        <v>2766</v>
      </c>
      <c r="C80" s="99">
        <v>10720</v>
      </c>
      <c r="D80" s="99">
        <v>2179</v>
      </c>
      <c r="E80" s="99">
        <v>9665</v>
      </c>
      <c r="F80" s="99">
        <v>18011</v>
      </c>
      <c r="G80" s="99">
        <v>68157</v>
      </c>
      <c r="H80" s="99">
        <v>2734</v>
      </c>
      <c r="I80" s="99">
        <v>35531</v>
      </c>
    </row>
    <row r="81" spans="1:9">
      <c r="A81" s="101" t="s">
        <v>704</v>
      </c>
      <c r="B81" s="387">
        <v>3847</v>
      </c>
      <c r="C81" s="387">
        <v>14183</v>
      </c>
      <c r="D81" s="387">
        <v>3305</v>
      </c>
      <c r="E81" s="387">
        <v>13222</v>
      </c>
      <c r="F81" s="387">
        <v>6918</v>
      </c>
      <c r="G81" s="387">
        <v>33810</v>
      </c>
      <c r="H81" s="387">
        <v>2868</v>
      </c>
      <c r="I81" s="387">
        <v>17835</v>
      </c>
    </row>
    <row r="82" spans="1:9">
      <c r="A82" s="1" t="s">
        <v>740</v>
      </c>
      <c r="B82" s="99">
        <v>2845</v>
      </c>
      <c r="C82" s="99">
        <v>12085</v>
      </c>
      <c r="D82" s="99">
        <v>2243</v>
      </c>
      <c r="E82" s="99">
        <v>9712</v>
      </c>
      <c r="F82" s="99">
        <v>9193</v>
      </c>
      <c r="G82" s="99">
        <v>56353</v>
      </c>
      <c r="H82" s="99">
        <v>2554</v>
      </c>
      <c r="I82" s="99">
        <v>18182</v>
      </c>
    </row>
    <row r="83" spans="1:9">
      <c r="A83" s="101" t="s">
        <v>693</v>
      </c>
      <c r="B83" s="387">
        <v>3709</v>
      </c>
      <c r="C83" s="387">
        <v>34986</v>
      </c>
      <c r="D83" s="387">
        <v>2614</v>
      </c>
      <c r="E83" s="387">
        <v>15188</v>
      </c>
      <c r="F83" s="387">
        <v>13824</v>
      </c>
      <c r="G83" s="387">
        <v>86214</v>
      </c>
      <c r="H83" s="387">
        <v>3708</v>
      </c>
      <c r="I83" s="387">
        <v>26753</v>
      </c>
    </row>
    <row r="84" spans="1:9">
      <c r="A84" s="1" t="s">
        <v>337</v>
      </c>
      <c r="B84" s="99">
        <v>3403</v>
      </c>
      <c r="C84" s="99">
        <v>8827</v>
      </c>
      <c r="D84" s="99">
        <v>2699</v>
      </c>
      <c r="E84" s="99">
        <v>11302</v>
      </c>
      <c r="F84" s="99">
        <v>12208</v>
      </c>
      <c r="G84" s="99">
        <v>30698</v>
      </c>
      <c r="H84" s="99">
        <v>3162</v>
      </c>
      <c r="I84" s="99">
        <v>24151</v>
      </c>
    </row>
    <row r="85" spans="1:9">
      <c r="A85" s="101" t="s">
        <v>696</v>
      </c>
      <c r="B85" s="387">
        <v>2965</v>
      </c>
      <c r="C85" s="387">
        <v>13406</v>
      </c>
      <c r="D85" s="387">
        <v>2367</v>
      </c>
      <c r="E85" s="387">
        <v>11854</v>
      </c>
      <c r="F85" s="387">
        <v>10659</v>
      </c>
      <c r="G85" s="387">
        <v>82792</v>
      </c>
      <c r="H85" s="387">
        <v>2619</v>
      </c>
      <c r="I85" s="387">
        <v>20081</v>
      </c>
    </row>
    <row r="86" spans="1:9">
      <c r="A86" s="1" t="s">
        <v>708</v>
      </c>
      <c r="B86" s="99">
        <v>3717</v>
      </c>
      <c r="C86" s="99">
        <v>18557</v>
      </c>
      <c r="D86" s="99">
        <v>2961</v>
      </c>
      <c r="E86" s="99">
        <v>14844</v>
      </c>
      <c r="F86" s="99">
        <v>13334</v>
      </c>
      <c r="G86" s="99">
        <v>51670</v>
      </c>
      <c r="H86" s="99">
        <v>2955</v>
      </c>
      <c r="I86" s="99">
        <v>33404</v>
      </c>
    </row>
    <row r="87" spans="1:9">
      <c r="A87" s="101" t="s">
        <v>698</v>
      </c>
      <c r="B87" s="387">
        <v>3127</v>
      </c>
      <c r="C87" s="387">
        <v>20972</v>
      </c>
      <c r="D87" s="387">
        <v>2272</v>
      </c>
      <c r="E87" s="387">
        <v>11307</v>
      </c>
      <c r="F87" s="387">
        <v>12492</v>
      </c>
      <c r="G87" s="387">
        <v>42583</v>
      </c>
      <c r="H87" s="387">
        <v>2803</v>
      </c>
      <c r="I87" s="387">
        <v>22559</v>
      </c>
    </row>
    <row r="88" spans="1:9">
      <c r="A88" s="1" t="s">
        <v>710</v>
      </c>
      <c r="B88" s="99">
        <v>3287</v>
      </c>
      <c r="C88" s="99">
        <v>12129</v>
      </c>
      <c r="D88" s="99">
        <v>2740</v>
      </c>
      <c r="E88" s="99">
        <v>14297</v>
      </c>
      <c r="F88" s="99">
        <v>8606</v>
      </c>
      <c r="G88" s="99">
        <v>52671</v>
      </c>
      <c r="H88" s="99">
        <v>2751</v>
      </c>
      <c r="I88" s="99">
        <v>23068</v>
      </c>
    </row>
    <row r="89" spans="1:9">
      <c r="A89" s="101" t="s">
        <v>672</v>
      </c>
      <c r="B89" s="387">
        <v>3607</v>
      </c>
      <c r="C89" s="387">
        <v>36314</v>
      </c>
      <c r="D89" s="387">
        <v>2391</v>
      </c>
      <c r="E89" s="387">
        <v>17801</v>
      </c>
      <c r="F89" s="387">
        <v>10809</v>
      </c>
      <c r="G89" s="387">
        <v>62131</v>
      </c>
      <c r="H89" s="387">
        <v>3186</v>
      </c>
      <c r="I89" s="387">
        <v>15609</v>
      </c>
    </row>
    <row r="90" spans="1:9">
      <c r="A90" s="1" t="s">
        <v>726</v>
      </c>
      <c r="B90" s="99">
        <v>3220</v>
      </c>
      <c r="C90" s="99">
        <v>18155</v>
      </c>
      <c r="D90" s="99">
        <v>2172</v>
      </c>
      <c r="E90" s="99">
        <v>11379</v>
      </c>
      <c r="F90" s="99">
        <v>9730</v>
      </c>
      <c r="G90" s="99">
        <v>36659</v>
      </c>
      <c r="H90" s="99">
        <v>3186</v>
      </c>
      <c r="I90" s="99">
        <v>19154</v>
      </c>
    </row>
    <row r="91" spans="1:9">
      <c r="A91" s="101" t="s">
        <v>718</v>
      </c>
      <c r="B91" s="387">
        <v>2922</v>
      </c>
      <c r="C91" s="387">
        <v>11757</v>
      </c>
      <c r="D91" s="387">
        <v>2349</v>
      </c>
      <c r="E91" s="387">
        <v>12652</v>
      </c>
      <c r="F91" s="387">
        <v>12901</v>
      </c>
      <c r="G91" s="387">
        <v>76816</v>
      </c>
      <c r="H91" s="387">
        <v>2853</v>
      </c>
      <c r="I91" s="387">
        <v>23322</v>
      </c>
    </row>
    <row r="92" spans="1:9">
      <c r="A92" s="1" t="s">
        <v>681</v>
      </c>
      <c r="B92" s="99">
        <v>2653</v>
      </c>
      <c r="C92" s="99">
        <v>25776</v>
      </c>
      <c r="D92" s="99">
        <v>2116</v>
      </c>
      <c r="E92" s="99">
        <v>9457</v>
      </c>
      <c r="F92" s="99">
        <v>10734</v>
      </c>
      <c r="G92" s="99">
        <v>91622</v>
      </c>
      <c r="H92" s="99">
        <v>2766</v>
      </c>
      <c r="I92" s="99">
        <v>23278</v>
      </c>
    </row>
    <row r="93" spans="1:9">
      <c r="A93" s="101" t="s">
        <v>707</v>
      </c>
      <c r="B93" s="387">
        <v>2959</v>
      </c>
      <c r="C93" s="387">
        <v>20850</v>
      </c>
      <c r="D93" s="387">
        <v>2413</v>
      </c>
      <c r="E93" s="387">
        <v>12821</v>
      </c>
      <c r="F93" s="387">
        <v>11736</v>
      </c>
      <c r="G93" s="387">
        <v>108048</v>
      </c>
      <c r="H93" s="387">
        <v>2909</v>
      </c>
      <c r="I93" s="387">
        <v>15814</v>
      </c>
    </row>
    <row r="94" spans="1:9">
      <c r="A94" s="1" t="s">
        <v>743</v>
      </c>
      <c r="B94" s="99">
        <v>2751</v>
      </c>
      <c r="C94" s="99">
        <v>13254</v>
      </c>
      <c r="D94" s="99">
        <v>2055</v>
      </c>
      <c r="E94" s="99">
        <v>11283</v>
      </c>
      <c r="F94" s="99">
        <v>8652</v>
      </c>
      <c r="G94" s="99">
        <v>37434</v>
      </c>
      <c r="H94" s="99">
        <v>2559</v>
      </c>
      <c r="I94" s="99">
        <v>17181</v>
      </c>
    </row>
    <row r="95" spans="1:9">
      <c r="A95" s="101" t="s">
        <v>671</v>
      </c>
      <c r="B95" s="387">
        <v>3306</v>
      </c>
      <c r="C95" s="387">
        <v>8509</v>
      </c>
      <c r="D95" s="387">
        <v>2645</v>
      </c>
      <c r="E95" s="387">
        <v>14747</v>
      </c>
      <c r="F95" s="387">
        <v>11508</v>
      </c>
      <c r="G95" s="387">
        <v>111691</v>
      </c>
      <c r="H95" s="387">
        <v>3670</v>
      </c>
      <c r="I95" s="387">
        <v>16668</v>
      </c>
    </row>
    <row r="96" spans="1:9">
      <c r="A96" s="1" t="s">
        <v>721</v>
      </c>
      <c r="B96" s="99">
        <v>2806</v>
      </c>
      <c r="C96" s="99">
        <v>13774</v>
      </c>
      <c r="D96" s="99">
        <v>2309</v>
      </c>
      <c r="E96" s="99">
        <v>12959</v>
      </c>
      <c r="F96" s="99">
        <v>11878</v>
      </c>
      <c r="G96" s="99">
        <v>76432</v>
      </c>
      <c r="H96" s="99">
        <v>2597</v>
      </c>
      <c r="I96" s="99">
        <v>17564</v>
      </c>
    </row>
    <row r="97" spans="1:9">
      <c r="A97" s="101" t="s">
        <v>746</v>
      </c>
      <c r="B97" s="387">
        <v>3590</v>
      </c>
      <c r="C97" s="387">
        <v>10577</v>
      </c>
      <c r="D97" s="387">
        <v>2193</v>
      </c>
      <c r="E97" s="387">
        <v>13482</v>
      </c>
      <c r="F97" s="387">
        <v>10197</v>
      </c>
      <c r="G97" s="387">
        <v>32193</v>
      </c>
      <c r="H97" s="387">
        <v>2650</v>
      </c>
      <c r="I97" s="387">
        <v>16935</v>
      </c>
    </row>
    <row r="98" spans="1:9">
      <c r="A98" s="1" t="s">
        <v>701</v>
      </c>
      <c r="B98" s="99">
        <v>3088</v>
      </c>
      <c r="C98" s="99">
        <v>8228</v>
      </c>
      <c r="D98" s="99">
        <v>2294</v>
      </c>
      <c r="E98" s="99">
        <v>11523</v>
      </c>
      <c r="F98" s="99">
        <v>13333</v>
      </c>
      <c r="G98" s="99">
        <v>65484</v>
      </c>
      <c r="H98" s="99">
        <v>2752</v>
      </c>
      <c r="I98" s="99">
        <v>21707</v>
      </c>
    </row>
    <row r="99" spans="1:9">
      <c r="A99" s="101" t="s">
        <v>689</v>
      </c>
      <c r="B99" s="387">
        <v>3547</v>
      </c>
      <c r="C99" s="387">
        <v>12784</v>
      </c>
      <c r="D99" s="387">
        <v>2652</v>
      </c>
      <c r="E99" s="387">
        <v>17428</v>
      </c>
      <c r="F99" s="387">
        <v>11436</v>
      </c>
      <c r="G99" s="387">
        <v>83488</v>
      </c>
      <c r="H99" s="387">
        <v>2944</v>
      </c>
      <c r="I99" s="387">
        <v>10451</v>
      </c>
    </row>
    <row r="100" spans="1:9">
      <c r="A100" s="1" t="s">
        <v>664</v>
      </c>
      <c r="B100" s="99">
        <v>3449</v>
      </c>
      <c r="C100" s="99">
        <v>10133</v>
      </c>
      <c r="D100" s="99">
        <v>2706</v>
      </c>
      <c r="E100" s="99">
        <v>13086</v>
      </c>
      <c r="F100" s="99">
        <v>9953</v>
      </c>
      <c r="G100" s="99">
        <v>56652</v>
      </c>
      <c r="H100" s="99">
        <v>3183</v>
      </c>
      <c r="I100" s="99">
        <v>20430</v>
      </c>
    </row>
    <row r="101" spans="1:9">
      <c r="A101" s="101" t="s">
        <v>745</v>
      </c>
      <c r="B101" s="387">
        <v>2327</v>
      </c>
      <c r="C101" s="387">
        <v>10171</v>
      </c>
      <c r="D101" s="387">
        <v>1919</v>
      </c>
      <c r="E101" s="387">
        <v>7284</v>
      </c>
      <c r="F101" s="387">
        <v>9892</v>
      </c>
      <c r="G101" s="387">
        <v>34924</v>
      </c>
      <c r="H101" s="387">
        <v>2721</v>
      </c>
      <c r="I101" s="387">
        <v>23330</v>
      </c>
    </row>
    <row r="102" spans="1:9">
      <c r="A102" s="1" t="s">
        <v>649</v>
      </c>
      <c r="B102" s="99">
        <v>2946</v>
      </c>
      <c r="C102" s="99">
        <v>10280</v>
      </c>
      <c r="D102" s="99">
        <v>2455</v>
      </c>
      <c r="E102" s="99">
        <v>14071</v>
      </c>
      <c r="F102" s="99">
        <v>8563</v>
      </c>
      <c r="G102" s="99">
        <v>48086</v>
      </c>
      <c r="H102" s="99">
        <v>2721</v>
      </c>
      <c r="I102" s="99">
        <v>28929</v>
      </c>
    </row>
    <row r="103" spans="1:9">
      <c r="A103" s="101" t="s">
        <v>675</v>
      </c>
      <c r="B103" s="387">
        <v>3722</v>
      </c>
      <c r="C103" s="387">
        <v>14542</v>
      </c>
      <c r="D103" s="387">
        <v>2814</v>
      </c>
      <c r="E103" s="387">
        <v>16768</v>
      </c>
      <c r="F103" s="387">
        <v>11003</v>
      </c>
      <c r="G103" s="387">
        <v>65708</v>
      </c>
      <c r="H103" s="387">
        <v>2901</v>
      </c>
      <c r="I103" s="387">
        <v>20229</v>
      </c>
    </row>
    <row r="104" spans="1:9">
      <c r="A104" s="1" t="s">
        <v>660</v>
      </c>
      <c r="B104" s="99">
        <v>2977</v>
      </c>
      <c r="C104" s="99">
        <v>43980</v>
      </c>
      <c r="D104" s="99">
        <v>2130</v>
      </c>
      <c r="E104" s="99">
        <v>17470</v>
      </c>
      <c r="F104" s="99">
        <v>10312</v>
      </c>
      <c r="G104" s="99">
        <v>29527</v>
      </c>
      <c r="H104" s="99">
        <v>2889</v>
      </c>
      <c r="I104" s="99">
        <v>30136</v>
      </c>
    </row>
    <row r="105" spans="1:9">
      <c r="A105" s="101" t="s">
        <v>663</v>
      </c>
      <c r="B105" s="387">
        <v>3325</v>
      </c>
      <c r="C105" s="387">
        <v>39606</v>
      </c>
      <c r="D105" s="387">
        <v>2498</v>
      </c>
      <c r="E105" s="387">
        <v>15800</v>
      </c>
      <c r="F105" s="387">
        <v>9417</v>
      </c>
      <c r="G105" s="387">
        <v>68306</v>
      </c>
      <c r="H105" s="387">
        <v>2804</v>
      </c>
      <c r="I105" s="387">
        <v>19224</v>
      </c>
    </row>
    <row r="106" spans="1:9">
      <c r="A106" s="1" t="s">
        <v>674</v>
      </c>
      <c r="B106" s="99">
        <v>2805</v>
      </c>
      <c r="C106" s="99">
        <v>9656</v>
      </c>
      <c r="D106" s="99">
        <v>2283</v>
      </c>
      <c r="E106" s="99">
        <v>10841</v>
      </c>
      <c r="F106" s="99">
        <v>10064</v>
      </c>
      <c r="G106" s="99">
        <v>68515</v>
      </c>
      <c r="H106" s="99">
        <v>2841</v>
      </c>
      <c r="I106" s="99">
        <v>22008</v>
      </c>
    </row>
    <row r="107" spans="1:9">
      <c r="A107" s="101" t="s">
        <v>677</v>
      </c>
      <c r="B107" s="387">
        <v>3747</v>
      </c>
      <c r="C107" s="387">
        <v>34528</v>
      </c>
      <c r="D107" s="387">
        <v>2541</v>
      </c>
      <c r="E107" s="387">
        <v>18870</v>
      </c>
      <c r="F107" s="387">
        <v>11944</v>
      </c>
      <c r="G107" s="387">
        <v>72749</v>
      </c>
      <c r="H107" s="387">
        <v>2963</v>
      </c>
      <c r="I107" s="387">
        <v>18831</v>
      </c>
    </row>
    <row r="108" spans="1:9">
      <c r="A108" s="1" t="s">
        <v>666</v>
      </c>
      <c r="B108" s="99">
        <v>3094</v>
      </c>
      <c r="C108" s="99">
        <v>7267</v>
      </c>
      <c r="D108" s="99">
        <v>2353</v>
      </c>
      <c r="E108" s="99">
        <v>23859</v>
      </c>
      <c r="F108" s="99">
        <v>7787</v>
      </c>
      <c r="G108" s="99">
        <v>38585</v>
      </c>
      <c r="H108" s="99">
        <v>3340</v>
      </c>
      <c r="I108" s="99">
        <v>17845</v>
      </c>
    </row>
    <row r="109" spans="1:9">
      <c r="A109" s="101" t="s">
        <v>668</v>
      </c>
      <c r="B109" s="387">
        <v>2989</v>
      </c>
      <c r="C109" s="387">
        <v>16644</v>
      </c>
      <c r="D109" s="387">
        <v>2266</v>
      </c>
      <c r="E109" s="387">
        <v>15496</v>
      </c>
      <c r="F109" s="387">
        <v>15143</v>
      </c>
      <c r="G109" s="387">
        <v>91073</v>
      </c>
      <c r="H109" s="387">
        <v>2971</v>
      </c>
      <c r="I109" s="387">
        <v>39800</v>
      </c>
    </row>
    <row r="110" spans="1:9">
      <c r="A110" s="1" t="s">
        <v>680</v>
      </c>
      <c r="B110" s="99">
        <v>3065</v>
      </c>
      <c r="C110" s="99">
        <v>20160</v>
      </c>
      <c r="D110" s="99">
        <v>2477</v>
      </c>
      <c r="E110" s="99">
        <v>12242</v>
      </c>
      <c r="F110" s="99">
        <v>12239</v>
      </c>
      <c r="G110" s="99">
        <v>101130</v>
      </c>
      <c r="H110" s="99">
        <v>2900</v>
      </c>
      <c r="I110" s="99">
        <v>25216</v>
      </c>
    </row>
    <row r="111" spans="1:9">
      <c r="A111" s="101" t="s">
        <v>741</v>
      </c>
      <c r="B111" s="387">
        <v>3333</v>
      </c>
      <c r="C111" s="387">
        <v>8967</v>
      </c>
      <c r="D111" s="387">
        <v>2712</v>
      </c>
      <c r="E111" s="387">
        <v>10972</v>
      </c>
      <c r="F111" s="387">
        <v>7010</v>
      </c>
      <c r="G111" s="387">
        <v>17640</v>
      </c>
      <c r="H111" s="387">
        <v>3255</v>
      </c>
      <c r="I111" s="387">
        <v>10023</v>
      </c>
    </row>
    <row r="112" spans="1:9">
      <c r="A112" s="1" t="s">
        <v>683</v>
      </c>
      <c r="B112" s="99">
        <v>3465</v>
      </c>
      <c r="C112" s="99">
        <v>46713</v>
      </c>
      <c r="D112" s="99">
        <v>2675</v>
      </c>
      <c r="E112" s="99">
        <v>14504</v>
      </c>
      <c r="F112" s="99">
        <v>12487</v>
      </c>
      <c r="G112" s="99">
        <v>110540</v>
      </c>
      <c r="H112" s="99">
        <v>2809</v>
      </c>
      <c r="I112" s="99">
        <v>21872</v>
      </c>
    </row>
    <row r="113" spans="1:9">
      <c r="A113" s="101" t="s">
        <v>713</v>
      </c>
      <c r="B113" s="387">
        <v>3185</v>
      </c>
      <c r="C113" s="387">
        <v>18469</v>
      </c>
      <c r="D113" s="387">
        <v>2528</v>
      </c>
      <c r="E113" s="387">
        <v>13502</v>
      </c>
      <c r="F113" s="387">
        <v>15438</v>
      </c>
      <c r="G113" s="387">
        <v>71966</v>
      </c>
      <c r="H113" s="387">
        <v>2955</v>
      </c>
      <c r="I113" s="387">
        <v>38700</v>
      </c>
    </row>
    <row r="114" spans="1:9">
      <c r="A114" s="1" t="s">
        <v>789</v>
      </c>
      <c r="B114" s="99">
        <v>3300</v>
      </c>
      <c r="C114" s="99">
        <v>44241</v>
      </c>
      <c r="D114" s="99">
        <v>2513</v>
      </c>
      <c r="E114" s="99">
        <v>15642</v>
      </c>
      <c r="F114" s="99">
        <v>9360</v>
      </c>
      <c r="G114" s="99">
        <v>47747</v>
      </c>
      <c r="H114" s="99">
        <v>4001</v>
      </c>
      <c r="I114" s="99">
        <v>22717</v>
      </c>
    </row>
    <row r="115" spans="1:9">
      <c r="A115" s="101" t="s">
        <v>921</v>
      </c>
      <c r="B115" s="387">
        <v>3124</v>
      </c>
      <c r="C115" s="387">
        <v>16034</v>
      </c>
      <c r="D115" s="387">
        <v>2442</v>
      </c>
      <c r="E115" s="387">
        <v>12239</v>
      </c>
      <c r="F115" s="387">
        <v>10293</v>
      </c>
      <c r="G115" s="387">
        <v>56561</v>
      </c>
      <c r="H115" s="387">
        <v>2889</v>
      </c>
      <c r="I115" s="387">
        <v>22939</v>
      </c>
    </row>
    <row r="116" spans="1:9">
      <c r="A116" s="1884" t="s">
        <v>1776</v>
      </c>
      <c r="B116" s="1885">
        <v>4153</v>
      </c>
      <c r="C116" s="1885">
        <v>79097</v>
      </c>
      <c r="D116" s="1885">
        <v>2629</v>
      </c>
      <c r="E116" s="1885">
        <v>22943</v>
      </c>
      <c r="F116" s="1885">
        <v>11038</v>
      </c>
      <c r="G116" s="1885">
        <v>98013</v>
      </c>
      <c r="H116" s="1885">
        <v>2768</v>
      </c>
      <c r="I116" s="1885">
        <v>15290</v>
      </c>
    </row>
    <row r="117" spans="1:9">
      <c r="A117" s="386" t="s">
        <v>811</v>
      </c>
    </row>
  </sheetData>
  <mergeCells count="5">
    <mergeCell ref="A2:I2"/>
    <mergeCell ref="A3:I3"/>
    <mergeCell ref="A4:I4"/>
    <mergeCell ref="B5:E5"/>
    <mergeCell ref="F5:I5"/>
  </mergeCells>
  <printOptions horizontalCentered="1"/>
  <pageMargins left="0.59055118110236227" right="0.59055118110236227" top="0.59055118110236227" bottom="0.39370078740157483" header="0.31496062992125984" footer="0.31496062992125984"/>
  <pageSetup paperSize="9" scale="99" fitToHeight="2"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92D050"/>
  </sheetPr>
  <dimension ref="A1:J15"/>
  <sheetViews>
    <sheetView showGridLines="0" zoomScaleNormal="100" workbookViewId="0">
      <selection activeCell="E22" sqref="E22"/>
    </sheetView>
  </sheetViews>
  <sheetFormatPr defaultColWidth="9.44140625" defaultRowHeight="11.8"/>
  <cols>
    <col min="1" max="1" width="18.5546875" style="1264" customWidth="1"/>
    <col min="2" max="2" width="15.44140625" style="162" customWidth="1"/>
    <col min="3" max="16384" width="9.44140625" style="162"/>
  </cols>
  <sheetData>
    <row r="1" spans="1:10" s="992" customFormat="1" ht="15.05">
      <c r="A1" s="990" t="str">
        <f ca="1">(MID(CELL("nomefile",J2),FIND("]",CELL("nomefile",J2),1)+1,20))</f>
        <v>Tavola 6.1.1</v>
      </c>
      <c r="B1" s="1016"/>
      <c r="C1" s="1016"/>
      <c r="D1" s="1016"/>
      <c r="E1" s="1016"/>
      <c r="F1" s="1016"/>
      <c r="G1" s="1016"/>
      <c r="H1" s="1016"/>
      <c r="I1" s="1016"/>
      <c r="J1" s="1007"/>
    </row>
    <row r="3" spans="1:10" ht="14.4" customHeight="1">
      <c r="A3" s="2005" t="s">
        <v>638</v>
      </c>
      <c r="B3" s="2005"/>
      <c r="C3" s="2005"/>
      <c r="D3" s="2005"/>
      <c r="E3" s="2005"/>
      <c r="F3" s="2005"/>
      <c r="G3" s="2005"/>
      <c r="H3" s="2005"/>
      <c r="I3" s="2005"/>
    </row>
    <row r="4" spans="1:10" ht="11.95" customHeight="1">
      <c r="A4" s="2222" t="s">
        <v>339</v>
      </c>
      <c r="B4" s="2222"/>
      <c r="C4" s="2222"/>
      <c r="D4" s="2222"/>
      <c r="E4" s="2222"/>
      <c r="F4" s="2222"/>
      <c r="G4" s="2222"/>
      <c r="H4" s="2222"/>
      <c r="I4" s="2222"/>
    </row>
    <row r="5" spans="1:10" ht="23.6">
      <c r="A5" s="1263" t="s">
        <v>340</v>
      </c>
      <c r="B5" s="1263" t="s">
        <v>341</v>
      </c>
      <c r="C5" s="1263" t="s">
        <v>342</v>
      </c>
      <c r="D5" s="1263" t="s">
        <v>343</v>
      </c>
      <c r="E5" s="1263" t="s">
        <v>344</v>
      </c>
      <c r="F5" s="1263" t="s">
        <v>345</v>
      </c>
      <c r="G5" s="1263" t="s">
        <v>346</v>
      </c>
      <c r="H5" s="1263" t="s">
        <v>347</v>
      </c>
      <c r="I5" s="1263" t="s">
        <v>348</v>
      </c>
    </row>
    <row r="6" spans="1:10">
      <c r="A6" s="136" t="s">
        <v>1779</v>
      </c>
      <c r="B6" s="1400">
        <v>423</v>
      </c>
      <c r="C6" s="1400">
        <v>368</v>
      </c>
      <c r="D6" s="1401">
        <v>58</v>
      </c>
      <c r="E6" s="1401">
        <v>246</v>
      </c>
      <c r="F6" s="1401">
        <v>213</v>
      </c>
      <c r="G6" s="1401">
        <v>277</v>
      </c>
      <c r="H6" s="1401">
        <v>499</v>
      </c>
      <c r="I6" s="1401">
        <v>681</v>
      </c>
    </row>
    <row r="7" spans="1:10">
      <c r="A7" s="739" t="s">
        <v>1585</v>
      </c>
      <c r="B7" s="1402">
        <v>432</v>
      </c>
      <c r="C7" s="1402">
        <v>375</v>
      </c>
      <c r="D7" s="1403">
        <v>57</v>
      </c>
      <c r="E7" s="1403">
        <v>244</v>
      </c>
      <c r="F7" s="1403">
        <v>220</v>
      </c>
      <c r="G7" s="1403">
        <v>283</v>
      </c>
      <c r="H7" s="1403">
        <v>507</v>
      </c>
      <c r="I7" s="1403">
        <v>695</v>
      </c>
    </row>
    <row r="8" spans="1:10">
      <c r="A8" s="136" t="s">
        <v>1584</v>
      </c>
      <c r="B8" s="1400">
        <v>437</v>
      </c>
      <c r="C8" s="1400">
        <v>379</v>
      </c>
      <c r="D8" s="1401">
        <v>55</v>
      </c>
      <c r="E8" s="1401">
        <v>240</v>
      </c>
      <c r="F8" s="1401">
        <v>228</v>
      </c>
      <c r="G8" s="1401">
        <v>289</v>
      </c>
      <c r="H8" s="1401">
        <v>512</v>
      </c>
      <c r="I8" s="1401">
        <v>700</v>
      </c>
    </row>
    <row r="9" spans="1:10">
      <c r="A9" s="739" t="s">
        <v>1583</v>
      </c>
      <c r="B9" s="1402">
        <v>415</v>
      </c>
      <c r="C9" s="1402">
        <v>364</v>
      </c>
      <c r="D9" s="1403">
        <v>55</v>
      </c>
      <c r="E9" s="1403">
        <v>227</v>
      </c>
      <c r="F9" s="1403">
        <v>213</v>
      </c>
      <c r="G9" s="1403">
        <v>275</v>
      </c>
      <c r="H9" s="1403">
        <v>490</v>
      </c>
      <c r="I9" s="1403">
        <v>665</v>
      </c>
    </row>
    <row r="10" spans="1:10">
      <c r="A10" s="136" t="s">
        <v>1532</v>
      </c>
      <c r="B10" s="1400">
        <v>410</v>
      </c>
      <c r="C10" s="1400">
        <v>361</v>
      </c>
      <c r="D10" s="1401">
        <v>54</v>
      </c>
      <c r="E10" s="1401">
        <v>222</v>
      </c>
      <c r="F10" s="1401">
        <v>211</v>
      </c>
      <c r="G10" s="1401">
        <v>274</v>
      </c>
      <c r="H10" s="1401">
        <v>485</v>
      </c>
      <c r="I10" s="1401">
        <v>655</v>
      </c>
    </row>
    <row r="11" spans="1:10">
      <c r="A11" s="739" t="s">
        <v>1378</v>
      </c>
      <c r="B11" s="1402">
        <v>417</v>
      </c>
      <c r="C11" s="1402">
        <v>366</v>
      </c>
      <c r="D11" s="1403">
        <v>54</v>
      </c>
      <c r="E11" s="1403">
        <v>226</v>
      </c>
      <c r="F11" s="1403">
        <v>215</v>
      </c>
      <c r="G11" s="1403">
        <v>278</v>
      </c>
      <c r="H11" s="1403">
        <v>493</v>
      </c>
      <c r="I11" s="1403">
        <v>670</v>
      </c>
    </row>
    <row r="12" spans="1:10">
      <c r="A12" s="136" t="s">
        <v>1377</v>
      </c>
      <c r="B12" s="1400">
        <v>416</v>
      </c>
      <c r="C12" s="1400">
        <v>364</v>
      </c>
      <c r="D12" s="1401">
        <v>54</v>
      </c>
      <c r="E12" s="1401">
        <v>225</v>
      </c>
      <c r="F12" s="1401">
        <v>215</v>
      </c>
      <c r="G12" s="1401">
        <v>278</v>
      </c>
      <c r="H12" s="1401">
        <v>491</v>
      </c>
      <c r="I12" s="1401">
        <v>666</v>
      </c>
    </row>
    <row r="13" spans="1:10">
      <c r="A13" s="739" t="s">
        <v>1376</v>
      </c>
      <c r="B13" s="1402">
        <v>400</v>
      </c>
      <c r="C13" s="1402">
        <v>353</v>
      </c>
      <c r="D13" s="1403">
        <v>53</v>
      </c>
      <c r="E13" s="1403">
        <v>211</v>
      </c>
      <c r="F13" s="1403">
        <v>211</v>
      </c>
      <c r="G13" s="1403">
        <v>270</v>
      </c>
      <c r="H13" s="1403">
        <v>472</v>
      </c>
      <c r="I13" s="1403">
        <v>635</v>
      </c>
    </row>
    <row r="14" spans="1:10" ht="12.45" thickBot="1">
      <c r="A14" s="740" t="s">
        <v>1339</v>
      </c>
      <c r="B14" s="1404">
        <v>394</v>
      </c>
      <c r="C14" s="1404">
        <v>350</v>
      </c>
      <c r="D14" s="1405">
        <v>52</v>
      </c>
      <c r="E14" s="1405">
        <v>204</v>
      </c>
      <c r="F14" s="1405">
        <v>209</v>
      </c>
      <c r="G14" s="1405">
        <v>267</v>
      </c>
      <c r="H14" s="1405">
        <v>466</v>
      </c>
      <c r="I14" s="1405">
        <v>624</v>
      </c>
    </row>
    <row r="15" spans="1:10" ht="15.05">
      <c r="A15" s="2223" t="s">
        <v>1780</v>
      </c>
      <c r="B15" s="2224"/>
      <c r="C15" s="2224"/>
      <c r="D15" s="2224"/>
      <c r="E15" s="2224"/>
      <c r="F15" s="2224"/>
      <c r="G15" s="2224"/>
      <c r="H15" s="2224"/>
      <c r="I15" s="2224"/>
    </row>
  </sheetData>
  <mergeCells count="3">
    <mergeCell ref="A3:I3"/>
    <mergeCell ref="A4:I4"/>
    <mergeCell ref="A15:I15"/>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92D050"/>
  </sheetPr>
  <dimension ref="A1:G20"/>
  <sheetViews>
    <sheetView showGridLines="0" zoomScaleNormal="100" workbookViewId="0">
      <selection activeCell="E22" sqref="E22"/>
    </sheetView>
  </sheetViews>
  <sheetFormatPr defaultColWidth="9.44140625" defaultRowHeight="11.8"/>
  <cols>
    <col min="1" max="1" width="19" style="162" customWidth="1"/>
    <col min="2" max="2" width="16.5546875" style="162" customWidth="1"/>
    <col min="3" max="5" width="9.44140625" style="162"/>
    <col min="6" max="6" width="10" style="162" bestFit="1" customWidth="1"/>
    <col min="7" max="7" width="9.44140625" style="162"/>
    <col min="8" max="8" width="9.44140625" style="162" customWidth="1"/>
    <col min="9" max="16384" width="9.44140625" style="162"/>
  </cols>
  <sheetData>
    <row r="1" spans="1:7" s="992" customFormat="1" ht="15.05">
      <c r="A1" s="990" t="str">
        <f ca="1">(MID(CELL("nomefile",J2),FIND("]",CELL("nomefile",J2),1)+1,20))</f>
        <v>Tavola 6.1.2</v>
      </c>
      <c r="B1" s="1016"/>
      <c r="C1" s="1016"/>
      <c r="D1" s="1016"/>
      <c r="E1" s="1016"/>
      <c r="F1" s="1016"/>
      <c r="G1" s="1007"/>
    </row>
    <row r="3" spans="1:7" ht="11.8" customHeight="1">
      <c r="A3" s="1951" t="s">
        <v>639</v>
      </c>
      <c r="B3" s="1951"/>
      <c r="C3" s="1951"/>
      <c r="D3" s="1951"/>
      <c r="E3" s="1951"/>
      <c r="F3" s="1951"/>
    </row>
    <row r="4" spans="1:7" ht="11.95" customHeight="1">
      <c r="A4" s="2222" t="s">
        <v>338</v>
      </c>
      <c r="B4" s="2222"/>
      <c r="C4" s="2222"/>
      <c r="D4" s="2222"/>
      <c r="E4" s="2222"/>
      <c r="F4" s="2222"/>
    </row>
    <row r="5" spans="1:7" ht="12.45" thickBot="1">
      <c r="A5" s="140" t="s">
        <v>640</v>
      </c>
      <c r="B5" s="24" t="s">
        <v>641</v>
      </c>
      <c r="C5" s="1263" t="s">
        <v>341</v>
      </c>
      <c r="D5" s="1263" t="s">
        <v>342</v>
      </c>
      <c r="E5" s="1263" t="s">
        <v>349</v>
      </c>
      <c r="F5" s="1263" t="s">
        <v>344</v>
      </c>
    </row>
    <row r="6" spans="1:7" ht="13.25" customHeight="1">
      <c r="A6" s="101" t="s">
        <v>642</v>
      </c>
      <c r="B6" s="101" t="s">
        <v>1779</v>
      </c>
      <c r="C6" s="742">
        <v>3.2</v>
      </c>
      <c r="D6" s="742">
        <v>1.9</v>
      </c>
      <c r="E6" s="742">
        <v>7.4</v>
      </c>
      <c r="F6" s="742">
        <v>10.8</v>
      </c>
    </row>
    <row r="7" spans="1:7" ht="13.25" customHeight="1">
      <c r="A7" s="101"/>
      <c r="B7" s="1" t="s">
        <v>1585</v>
      </c>
      <c r="C7" s="743">
        <v>3.5</v>
      </c>
      <c r="D7" s="743">
        <v>2.5</v>
      </c>
      <c r="E7" s="743">
        <v>4.2</v>
      </c>
      <c r="F7" s="743">
        <v>8</v>
      </c>
    </row>
    <row r="8" spans="1:7" ht="13.25" customHeight="1">
      <c r="A8" s="101"/>
      <c r="B8" s="101" t="s">
        <v>1584</v>
      </c>
      <c r="C8" s="742">
        <v>5</v>
      </c>
      <c r="D8" s="742">
        <v>4.0999999999999996</v>
      </c>
      <c r="E8" s="742">
        <v>1.5</v>
      </c>
      <c r="F8" s="742">
        <v>6.7</v>
      </c>
    </row>
    <row r="9" spans="1:7" ht="13.25" customHeight="1">
      <c r="A9" s="101"/>
      <c r="B9" s="741" t="s">
        <v>1583</v>
      </c>
      <c r="C9" s="744">
        <v>3.7</v>
      </c>
      <c r="D9" s="744">
        <v>3</v>
      </c>
      <c r="E9" s="744">
        <v>3.8</v>
      </c>
      <c r="F9" s="744">
        <v>7.6</v>
      </c>
    </row>
    <row r="10" spans="1:7" ht="13.25" customHeight="1">
      <c r="A10" s="745"/>
      <c r="B10" s="101" t="s">
        <v>1532</v>
      </c>
      <c r="C10" s="742">
        <v>4.0999999999999996</v>
      </c>
      <c r="D10" s="742">
        <v>3.2</v>
      </c>
      <c r="E10" s="742">
        <v>4.4000000000000004</v>
      </c>
      <c r="F10" s="742">
        <v>8.8000000000000007</v>
      </c>
    </row>
    <row r="11" spans="1:7" ht="13.25" customHeight="1">
      <c r="A11" s="746" t="s">
        <v>643</v>
      </c>
      <c r="B11" s="747" t="s">
        <v>1779</v>
      </c>
      <c r="C11" s="748">
        <v>-1.9</v>
      </c>
      <c r="D11" s="748">
        <v>-1.8</v>
      </c>
      <c r="E11" s="748">
        <v>2.8</v>
      </c>
      <c r="F11" s="748">
        <v>0.8</v>
      </c>
    </row>
    <row r="12" spans="1:7" ht="13.25" customHeight="1">
      <c r="A12" s="745"/>
      <c r="B12" s="745" t="s">
        <v>1585</v>
      </c>
      <c r="C12" s="749">
        <v>-1.1000000000000001</v>
      </c>
      <c r="D12" s="749">
        <v>-1.2</v>
      </c>
      <c r="E12" s="749">
        <v>2.9</v>
      </c>
      <c r="F12" s="749">
        <v>1.7</v>
      </c>
    </row>
    <row r="13" spans="1:7" ht="13.25" customHeight="1">
      <c r="A13" s="745"/>
      <c r="B13" s="339" t="s">
        <v>1584</v>
      </c>
      <c r="C13" s="750">
        <v>5.3</v>
      </c>
      <c r="D13" s="750">
        <v>4.4000000000000004</v>
      </c>
      <c r="E13" s="750">
        <v>0.4</v>
      </c>
      <c r="F13" s="750">
        <v>5.7</v>
      </c>
    </row>
    <row r="14" spans="1:7" ht="13.25" customHeight="1">
      <c r="A14" s="745"/>
      <c r="B14" s="745" t="s">
        <v>1583</v>
      </c>
      <c r="C14" s="749">
        <v>1.1000000000000001</v>
      </c>
      <c r="D14" s="749">
        <v>0.7</v>
      </c>
      <c r="E14" s="749">
        <v>1.1000000000000001</v>
      </c>
      <c r="F14" s="749">
        <v>2.2999999999999998</v>
      </c>
    </row>
    <row r="15" spans="1:7" ht="13.25" customHeight="1">
      <c r="A15" s="745"/>
      <c r="B15" s="339" t="s">
        <v>1532</v>
      </c>
      <c r="C15" s="750">
        <v>-1.7</v>
      </c>
      <c r="D15" s="750">
        <v>-1.2</v>
      </c>
      <c r="E15" s="750">
        <v>-0.2</v>
      </c>
      <c r="F15" s="750">
        <v>-1.8</v>
      </c>
    </row>
    <row r="16" spans="1:7" ht="13.25" customHeight="1">
      <c r="A16" s="745"/>
      <c r="B16" s="745" t="s">
        <v>1378</v>
      </c>
      <c r="C16" s="749">
        <v>0.3</v>
      </c>
      <c r="D16" s="749">
        <v>0.3</v>
      </c>
      <c r="E16" s="749">
        <v>0.2</v>
      </c>
      <c r="F16" s="749">
        <v>0.4</v>
      </c>
    </row>
    <row r="17" spans="1:7" ht="15.05">
      <c r="A17" s="745"/>
      <c r="B17" s="339" t="s">
        <v>1377</v>
      </c>
      <c r="C17" s="750">
        <v>4</v>
      </c>
      <c r="D17" s="750">
        <v>3.2</v>
      </c>
      <c r="E17" s="750">
        <v>2.7</v>
      </c>
      <c r="F17" s="750">
        <v>6.6</v>
      </c>
      <c r="G17" s="1406"/>
    </row>
    <row r="18" spans="1:7" ht="15.75" thickBot="1">
      <c r="A18" s="102"/>
      <c r="B18" s="745" t="s">
        <v>1376</v>
      </c>
      <c r="C18" s="749">
        <v>1.5</v>
      </c>
      <c r="D18" s="749">
        <v>0.9</v>
      </c>
      <c r="E18" s="749">
        <v>1.7</v>
      </c>
      <c r="F18" s="749">
        <v>3.4</v>
      </c>
      <c r="G18" s="1406"/>
    </row>
    <row r="19" spans="1:7" ht="29.95" customHeight="1">
      <c r="A19" s="1977" t="s">
        <v>644</v>
      </c>
      <c r="B19" s="1977"/>
      <c r="C19" s="1977"/>
      <c r="D19" s="1977"/>
      <c r="E19" s="1977"/>
      <c r="F19" s="1977"/>
    </row>
    <row r="20" spans="1:7">
      <c r="B20" s="339"/>
      <c r="C20" s="750"/>
      <c r="D20" s="750"/>
      <c r="E20" s="750"/>
      <c r="F20" s="750"/>
    </row>
  </sheetData>
  <mergeCells count="3">
    <mergeCell ref="A3:F3"/>
    <mergeCell ref="A4:F4"/>
    <mergeCell ref="A19:F19"/>
  </mergeCells>
  <printOptions horizontalCentered="1"/>
  <pageMargins left="0.59055118110236227" right="0.59055118110236227" top="0.59055118110236227" bottom="0.3937007874015748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8">
    <tabColor rgb="FF92D050"/>
  </sheetPr>
  <dimension ref="A1:F20"/>
  <sheetViews>
    <sheetView showGridLines="0" zoomScaleNormal="100" workbookViewId="0">
      <selection activeCell="E22" sqref="E22"/>
    </sheetView>
  </sheetViews>
  <sheetFormatPr defaultRowHeight="15.05"/>
  <cols>
    <col min="1" max="5" width="15.44140625" customWidth="1"/>
  </cols>
  <sheetData>
    <row r="1" spans="1:6" s="996" customFormat="1">
      <c r="A1" s="990" t="str">
        <f ca="1">(MID(CELL("nomefile",J2),FIND("]",CELL("nomefile",J2),1)+1,20))</f>
        <v>Tavola 2.1.3</v>
      </c>
      <c r="B1" s="995"/>
      <c r="C1" s="995"/>
      <c r="D1" s="997"/>
      <c r="E1" s="997"/>
      <c r="F1" s="1034"/>
    </row>
    <row r="2" spans="1:6">
      <c r="D2" s="830"/>
      <c r="E2" s="830"/>
      <c r="F2" s="831"/>
    </row>
    <row r="3" spans="1:6" ht="36" customHeight="1">
      <c r="A3" s="1940" t="s">
        <v>1823</v>
      </c>
      <c r="B3" s="1940"/>
      <c r="C3" s="1940"/>
      <c r="D3" s="1940"/>
      <c r="E3" s="1940"/>
    </row>
    <row r="4" spans="1:6" ht="15.75" thickBot="1">
      <c r="A4" s="1942" t="s">
        <v>1108</v>
      </c>
      <c r="B4" s="1942"/>
      <c r="C4" s="1942"/>
      <c r="D4" s="1942"/>
      <c r="E4" s="1942"/>
    </row>
    <row r="5" spans="1:6">
      <c r="A5" s="92"/>
      <c r="B5" s="1943" t="s">
        <v>1114</v>
      </c>
      <c r="C5" s="1944"/>
      <c r="D5" s="1945" t="s">
        <v>1115</v>
      </c>
      <c r="E5" s="1943"/>
    </row>
    <row r="6" spans="1:6" ht="15.75" thickBot="1">
      <c r="A6" s="889"/>
      <c r="B6" s="1946" t="s">
        <v>1116</v>
      </c>
      <c r="C6" s="1947"/>
      <c r="D6" s="1948" t="s">
        <v>1116</v>
      </c>
      <c r="E6" s="1949"/>
    </row>
    <row r="7" spans="1:6" ht="15.75" thickBot="1">
      <c r="A7" s="890"/>
      <c r="B7" s="1115">
        <v>2024</v>
      </c>
      <c r="C7" s="1115">
        <v>2025</v>
      </c>
      <c r="D7" s="891">
        <v>2024</v>
      </c>
      <c r="E7" s="891">
        <v>2025</v>
      </c>
    </row>
    <row r="8" spans="1:6">
      <c r="A8" s="267" t="s">
        <v>8</v>
      </c>
      <c r="B8" s="1301">
        <v>149</v>
      </c>
      <c r="C8" s="1301">
        <v>141</v>
      </c>
      <c r="D8" s="1117">
        <v>17</v>
      </c>
      <c r="E8" s="1117">
        <v>16</v>
      </c>
    </row>
    <row r="9" spans="1:6">
      <c r="A9" s="1116" t="s">
        <v>7</v>
      </c>
      <c r="B9" s="1303">
        <v>122</v>
      </c>
      <c r="C9" s="1303">
        <v>124</v>
      </c>
      <c r="D9" s="18">
        <v>17</v>
      </c>
      <c r="E9" s="18">
        <v>17</v>
      </c>
    </row>
    <row r="10" spans="1:6">
      <c r="A10" s="267" t="s">
        <v>10</v>
      </c>
      <c r="B10" s="1302">
        <v>122</v>
      </c>
      <c r="C10" s="1302">
        <v>120</v>
      </c>
      <c r="D10" s="267">
        <v>14</v>
      </c>
      <c r="E10" s="267">
        <v>13</v>
      </c>
    </row>
    <row r="11" spans="1:6">
      <c r="A11" s="1116" t="s">
        <v>9</v>
      </c>
      <c r="B11" s="1303">
        <v>114</v>
      </c>
      <c r="C11" s="1303">
        <v>109</v>
      </c>
      <c r="D11" s="18">
        <v>16</v>
      </c>
      <c r="E11" s="18">
        <v>16</v>
      </c>
    </row>
    <row r="12" spans="1:6">
      <c r="A12" s="267" t="s">
        <v>6</v>
      </c>
      <c r="B12" s="1302">
        <v>65</v>
      </c>
      <c r="C12" s="1302">
        <v>68</v>
      </c>
      <c r="D12" s="267">
        <v>8</v>
      </c>
      <c r="E12" s="267">
        <v>9</v>
      </c>
    </row>
    <row r="13" spans="1:6">
      <c r="A13" s="18" t="s">
        <v>15</v>
      </c>
      <c r="B13" s="1303">
        <v>52</v>
      </c>
      <c r="C13" s="1303">
        <v>47</v>
      </c>
      <c r="D13" s="18" t="s">
        <v>5</v>
      </c>
      <c r="E13" s="18" t="s">
        <v>5</v>
      </c>
    </row>
    <row r="14" spans="1:6">
      <c r="A14" s="267" t="s">
        <v>11</v>
      </c>
      <c r="B14" s="1302">
        <v>43</v>
      </c>
      <c r="C14" s="1302">
        <v>46</v>
      </c>
      <c r="D14" s="267">
        <v>4</v>
      </c>
      <c r="E14" s="267">
        <v>6</v>
      </c>
    </row>
    <row r="15" spans="1:6">
      <c r="A15" s="1116" t="s">
        <v>14</v>
      </c>
      <c r="B15" s="1303">
        <v>42</v>
      </c>
      <c r="C15" s="1303">
        <v>43</v>
      </c>
      <c r="D15" s="18">
        <v>2</v>
      </c>
      <c r="E15" s="18">
        <v>1</v>
      </c>
    </row>
    <row r="16" spans="1:6">
      <c r="A16" s="267" t="s">
        <v>27</v>
      </c>
      <c r="B16" s="1302">
        <v>28</v>
      </c>
      <c r="C16" s="1302">
        <v>31</v>
      </c>
      <c r="D16" s="267" t="s">
        <v>5</v>
      </c>
      <c r="E16" s="267" t="s">
        <v>5</v>
      </c>
    </row>
    <row r="17" spans="1:5">
      <c r="A17" s="1116" t="s">
        <v>13</v>
      </c>
      <c r="B17" s="1303">
        <v>25</v>
      </c>
      <c r="C17" s="1303">
        <v>24</v>
      </c>
      <c r="D17" s="18">
        <v>2</v>
      </c>
      <c r="E17" s="18">
        <v>1</v>
      </c>
    </row>
    <row r="18" spans="1:5">
      <c r="A18" s="267" t="s">
        <v>4</v>
      </c>
      <c r="B18" s="1302">
        <v>24</v>
      </c>
      <c r="C18" s="1302">
        <v>25</v>
      </c>
      <c r="D18" s="267">
        <v>2</v>
      </c>
      <c r="E18" s="267">
        <v>2</v>
      </c>
    </row>
    <row r="19" spans="1:5" ht="15.75" thickBot="1">
      <c r="A19" s="18" t="s">
        <v>1117</v>
      </c>
      <c r="B19" s="1303">
        <v>109</v>
      </c>
      <c r="C19" s="1303">
        <v>107</v>
      </c>
      <c r="D19" s="18">
        <v>3</v>
      </c>
      <c r="E19" s="18">
        <v>3</v>
      </c>
    </row>
    <row r="20" spans="1:5" ht="15.75" thickBot="1">
      <c r="A20" s="1285" t="s">
        <v>1</v>
      </c>
      <c r="B20" s="1304">
        <f>SUM(B8:B19)</f>
        <v>895</v>
      </c>
      <c r="C20" s="1304">
        <v>885</v>
      </c>
      <c r="D20" s="1285">
        <v>85</v>
      </c>
      <c r="E20" s="1285">
        <v>84</v>
      </c>
    </row>
  </sheetData>
  <mergeCells count="6">
    <mergeCell ref="A3:E3"/>
    <mergeCell ref="A4:E4"/>
    <mergeCell ref="B5:C5"/>
    <mergeCell ref="D5:E5"/>
    <mergeCell ref="B6:C6"/>
    <mergeCell ref="D6:E6"/>
  </mergeCells>
  <printOptions horizontalCentered="1"/>
  <pageMargins left="0.59055118110236227" right="0.59055118110236227" top="0.59055118110236227" bottom="0.39370078740157483" header="0.31496062992125984" footer="0.31496062992125984"/>
  <pageSetup paperSize="9" orientation="landscape" r:id="rId1"/>
  <ignoredErrors>
    <ignoredError sqref="B20"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A7CFA80387F1B44AD3CFB46859FA592" ma:contentTypeVersion="0" ma:contentTypeDescription="Creare un nuovo documento." ma:contentTypeScope="" ma:versionID="71df44caac5a8d35f453005f0a7f030d">
  <xsd:schema xmlns:xsd="http://www.w3.org/2001/XMLSchema" xmlns:xs="http://www.w3.org/2001/XMLSchema" xmlns:p="http://schemas.microsoft.com/office/2006/metadata/properties" targetNamespace="http://schemas.microsoft.com/office/2006/metadata/properties" ma:root="true" ma:fieldsID="118ecb8a1d69923bff2338ad8a1ae48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87B822-C014-4172-8399-2D2C91324C00}"/>
</file>

<file path=customXml/itemProps2.xml><?xml version="1.0" encoding="utf-8"?>
<ds:datastoreItem xmlns:ds="http://schemas.openxmlformats.org/officeDocument/2006/customXml" ds:itemID="{DEA959A2-D34A-4BBA-B334-863785250F0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21e66121-df8e-4474-beea-ddd1bf3f7766"/>
    <ds:schemaRef ds:uri="http://www.w3.org/XML/1998/namespace"/>
  </ds:schemaRefs>
</ds:datastoreItem>
</file>

<file path=customXml/itemProps3.xml><?xml version="1.0" encoding="utf-8"?>
<ds:datastoreItem xmlns:ds="http://schemas.openxmlformats.org/officeDocument/2006/customXml" ds:itemID="{85026B87-EF09-4EA0-BEEF-5B7053ABEE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88</vt:i4>
      </vt:variant>
      <vt:variant>
        <vt:lpstr>Intervalli denominati</vt:lpstr>
      </vt:variant>
      <vt:variant>
        <vt:i4>239</vt:i4>
      </vt:variant>
    </vt:vector>
  </HeadingPairs>
  <TitlesOfParts>
    <vt:vector size="327" baseType="lpstr">
      <vt:lpstr>Copia di lavoro indice</vt:lpstr>
      <vt:lpstr>Indice </vt:lpstr>
      <vt:lpstr>Tavola 1.1.1</vt:lpstr>
      <vt:lpstr>Tavola 1.2.1</vt:lpstr>
      <vt:lpstr>Tavola 1.2.2 </vt:lpstr>
      <vt:lpstr>Indice_old</vt:lpstr>
      <vt:lpstr>Tavola 2.1.1</vt:lpstr>
      <vt:lpstr>Tavola 2.1.2</vt:lpstr>
      <vt:lpstr>Tavola 2.1.3</vt:lpstr>
      <vt:lpstr>Tavola 2.1.4</vt:lpstr>
      <vt:lpstr>Tavola 2.2.1</vt:lpstr>
      <vt:lpstr>Tavola 2.2.2</vt:lpstr>
      <vt:lpstr>Tavola 2.2.3</vt:lpstr>
      <vt:lpstr>Tavola 2.2.4</vt:lpstr>
      <vt:lpstr>Tavola 2.2.5</vt:lpstr>
      <vt:lpstr>Tavola 2.2.6</vt:lpstr>
      <vt:lpstr>Tavola 3.1</vt:lpstr>
      <vt:lpstr>Tavola 3.2</vt:lpstr>
      <vt:lpstr>Tavola 3.3</vt:lpstr>
      <vt:lpstr>Tavola 3.4</vt:lpstr>
      <vt:lpstr>Tavola 3.1.1</vt:lpstr>
      <vt:lpstr>Tavola 3.1.2</vt:lpstr>
      <vt:lpstr>Tavola 3.1.3</vt:lpstr>
      <vt:lpstr>Tavola 3.2.1</vt:lpstr>
      <vt:lpstr>Tavola 4.1.1</vt:lpstr>
      <vt:lpstr>Tavola 4.1.2</vt:lpstr>
      <vt:lpstr>Tavola 4.1.3</vt:lpstr>
      <vt:lpstr>Tavola 4.1.4</vt:lpstr>
      <vt:lpstr>Tavola 4.1.5</vt:lpstr>
      <vt:lpstr>Tavola 4.1.6</vt:lpstr>
      <vt:lpstr>Tavola 4.1.7</vt:lpstr>
      <vt:lpstr>Tavola 4.1.8</vt:lpstr>
      <vt:lpstr>Tavola 4.1.9</vt:lpstr>
      <vt:lpstr>Tavola 4.1.10</vt:lpstr>
      <vt:lpstr>Tavola 4.1.11</vt:lpstr>
      <vt:lpstr>Tavola 4.3.1</vt:lpstr>
      <vt:lpstr>Tavola 4.3.2</vt:lpstr>
      <vt:lpstr>Tavola 4.3.3</vt:lpstr>
      <vt:lpstr>Tavola 4.3.4</vt:lpstr>
      <vt:lpstr>Tavola 4.3.5</vt:lpstr>
      <vt:lpstr>Tavola 4.3.6</vt:lpstr>
      <vt:lpstr>Tavola 4.3.7</vt:lpstr>
      <vt:lpstr>Tavola 4.3.8</vt:lpstr>
      <vt:lpstr>Tavola 4.4.1</vt:lpstr>
      <vt:lpstr>Tavola 4.5.1.1</vt:lpstr>
      <vt:lpstr>Tavola 4.5.1.2</vt:lpstr>
      <vt:lpstr>Tavola 4.5.2.1</vt:lpstr>
      <vt:lpstr>Tavola 4.5.2.2</vt:lpstr>
      <vt:lpstr>Tavola 5.1.1</vt:lpstr>
      <vt:lpstr>Tavola 5.1.2</vt:lpstr>
      <vt:lpstr>Tavola 5.1.3</vt:lpstr>
      <vt:lpstr>Tavola 5.1.4</vt:lpstr>
      <vt:lpstr>Tavola 5.2.1</vt:lpstr>
      <vt:lpstr>Tavola 5.2.2</vt:lpstr>
      <vt:lpstr>Tavola 5.2.3</vt:lpstr>
      <vt:lpstr>Tavola 5.2.4</vt:lpstr>
      <vt:lpstr>Tavola 5.2.5</vt:lpstr>
      <vt:lpstr>Tavola 5.3.1</vt:lpstr>
      <vt:lpstr>Tavola 5.3.2</vt:lpstr>
      <vt:lpstr>Tavola 5.3.3</vt:lpstr>
      <vt:lpstr>Tavola 5.3.4</vt:lpstr>
      <vt:lpstr>Tavola 5.3.5</vt:lpstr>
      <vt:lpstr>Tavola 5.3.6</vt:lpstr>
      <vt:lpstr>Tavola 5.3.7</vt:lpstr>
      <vt:lpstr>Tavola 5.3.8</vt:lpstr>
      <vt:lpstr>Tavola 5.3.9</vt:lpstr>
      <vt:lpstr>Tavola 5.3.10</vt:lpstr>
      <vt:lpstr>Tavola 5.3.11</vt:lpstr>
      <vt:lpstr>Tavola 5.4.1</vt:lpstr>
      <vt:lpstr>Tavola 5.4.2</vt:lpstr>
      <vt:lpstr>Tavola 5.4.3</vt:lpstr>
      <vt:lpstr>Tavola 5.4.4</vt:lpstr>
      <vt:lpstr>Tavola 5.5.1</vt:lpstr>
      <vt:lpstr>Tavola 5.5.2</vt:lpstr>
      <vt:lpstr>Tavola 5.5.3</vt:lpstr>
      <vt:lpstr>Tavola 5.5.4</vt:lpstr>
      <vt:lpstr>Tavola 5.5.5</vt:lpstr>
      <vt:lpstr>Tavola 5.5.6</vt:lpstr>
      <vt:lpstr>Tavola 5.5.7</vt:lpstr>
      <vt:lpstr>Tavola 6.1</vt:lpstr>
      <vt:lpstr>Tavola 6.2</vt:lpstr>
      <vt:lpstr>Tavola 6.3</vt:lpstr>
      <vt:lpstr>Tavola 6.4</vt:lpstr>
      <vt:lpstr>Tavola 6.5</vt:lpstr>
      <vt:lpstr>Tavola 6.6</vt:lpstr>
      <vt:lpstr>Tavola 6.7</vt:lpstr>
      <vt:lpstr>Tavola 6.1.1</vt:lpstr>
      <vt:lpstr>Tavola 6.1.2</vt:lpstr>
      <vt:lpstr>'Tavola 2.1.1'!_Toc10456004</vt:lpstr>
      <vt:lpstr>'Tavola 4.3.1'!_Toc42704705</vt:lpstr>
      <vt:lpstr>'Tavola 3.4'!_Toc42950131</vt:lpstr>
      <vt:lpstr>'Tavola 3.1.1'!_Toc42950133</vt:lpstr>
      <vt:lpstr>'Tavola 4.1.3'!_Toc42950141</vt:lpstr>
      <vt:lpstr>'Tavola 4.1.4'!_Toc42950145</vt:lpstr>
      <vt:lpstr>'Tavola 4.1.6'!_Toc42950149</vt:lpstr>
      <vt:lpstr>'Tavola 4.1.7'!_Toc42950151</vt:lpstr>
      <vt:lpstr>'Tavola 4.3.2'!_Toc42950153</vt:lpstr>
      <vt:lpstr>'Tavola 4.3.3'!_Toc42950155</vt:lpstr>
      <vt:lpstr>'Tavola 5.3.9'!_Toc42950157</vt:lpstr>
      <vt:lpstr>'Tavola 5.3.10'!_Toc42950166</vt:lpstr>
      <vt:lpstr>'Tavola 5.3.11'!_Toc42950168</vt:lpstr>
      <vt:lpstr>'Tavola 5.5.3'!_Toc42950170</vt:lpstr>
      <vt:lpstr>'Tavola 5.5.5'!_Toc42950176</vt:lpstr>
      <vt:lpstr>'Tavola 6.1.1'!_Toc42950190</vt:lpstr>
      <vt:lpstr>'Tavola 6.1.2'!_Toc42950192</vt:lpstr>
      <vt:lpstr>'Tavola 2.1.1'!_Toc517367828</vt:lpstr>
      <vt:lpstr>'Tavola 2.2.3'!_Toc517367830</vt:lpstr>
      <vt:lpstr>'Tavola 2.2.4'!_Toc517367832</vt:lpstr>
      <vt:lpstr>'Tavola 2.2.5'!_Toc517367834</vt:lpstr>
      <vt:lpstr>'Tavola 3.3'!_Toc517367840</vt:lpstr>
      <vt:lpstr>'Tavola 2.1.4'!_Toc517367842</vt:lpstr>
      <vt:lpstr>'Tavola 3.4'!_Toc517367844</vt:lpstr>
      <vt:lpstr>'Tavola 3.1.1'!_Toc517367846</vt:lpstr>
      <vt:lpstr>'Tavola 3.1.2'!_Toc517367848</vt:lpstr>
      <vt:lpstr>'Tavola 3.1.3'!_Toc517367848</vt:lpstr>
      <vt:lpstr>'Tavola 4.1.1'!_Toc517367852</vt:lpstr>
      <vt:lpstr>'Tavola 4.1.3'!_Toc517367854</vt:lpstr>
      <vt:lpstr>'Tavola 4.3.1'!_Toc517367856</vt:lpstr>
      <vt:lpstr>'Tavola 4.1.4'!_Toc517367858</vt:lpstr>
      <vt:lpstr>'Tavola 4.1.5'!_Toc517367860</vt:lpstr>
      <vt:lpstr>'Tavola 4.1.7'!_Toc517367862</vt:lpstr>
      <vt:lpstr>'Tavola 4.1.6'!_Toc517367864</vt:lpstr>
      <vt:lpstr>'Tavola 4.3.2'!_Toc517367866</vt:lpstr>
      <vt:lpstr>'Tavola 4.3.3'!_Toc517367868</vt:lpstr>
      <vt:lpstr>'Tavola 5.3.10'!_Toc517367872</vt:lpstr>
      <vt:lpstr>'Tavola 5.3.11'!_Toc517367872</vt:lpstr>
      <vt:lpstr>'Tavola 5.5.3'!_Toc517367874</vt:lpstr>
      <vt:lpstr>'Tavola 5.5.5'!_Toc517367880</vt:lpstr>
      <vt:lpstr>'Tavola 4.1.8'!_Toc517367884</vt:lpstr>
      <vt:lpstr>'Tavola 4.1.9'!_Toc517367886</vt:lpstr>
      <vt:lpstr>'Tavola 4.1.10'!_Toc517367888</vt:lpstr>
      <vt:lpstr>'Tavola 4.1.11'!_Toc517367890</vt:lpstr>
      <vt:lpstr>'Tavola 4.3.6'!_Toc517367892</vt:lpstr>
      <vt:lpstr>'Tavola 6.1.1'!_Toc517367910</vt:lpstr>
      <vt:lpstr>'Tavola 6.1.2'!_Toc517367912</vt:lpstr>
      <vt:lpstr>'Tavola 1.1.1'!Area_stampa</vt:lpstr>
      <vt:lpstr>'Tavola 1.2.1'!Area_stampa</vt:lpstr>
      <vt:lpstr>'Tavola 1.2.2 '!Area_stampa</vt:lpstr>
      <vt:lpstr>'Tavola 2.1.1'!Area_stampa</vt:lpstr>
      <vt:lpstr>'Tavola 2.1.2'!Area_stampa</vt:lpstr>
      <vt:lpstr>'Tavola 2.1.3'!Area_stampa</vt:lpstr>
      <vt:lpstr>'Tavola 2.1.4'!Area_stampa</vt:lpstr>
      <vt:lpstr>'Tavola 2.2.1'!Area_stampa</vt:lpstr>
      <vt:lpstr>'Tavola 2.2.2'!Area_stampa</vt:lpstr>
      <vt:lpstr>'Tavola 2.2.3'!Area_stampa</vt:lpstr>
      <vt:lpstr>'Tavola 2.2.4'!Area_stampa</vt:lpstr>
      <vt:lpstr>'Tavola 2.2.5'!Area_stampa</vt:lpstr>
      <vt:lpstr>'Tavola 2.2.6'!Area_stampa</vt:lpstr>
      <vt:lpstr>'Tavola 3.1'!Area_stampa</vt:lpstr>
      <vt:lpstr>'Tavola 3.1.1'!Area_stampa</vt:lpstr>
      <vt:lpstr>'Tavola 3.1.2'!Area_stampa</vt:lpstr>
      <vt:lpstr>'Tavola 3.1.3'!Area_stampa</vt:lpstr>
      <vt:lpstr>'Tavola 3.2'!Area_stampa</vt:lpstr>
      <vt:lpstr>'Tavola 3.2.1'!Area_stampa</vt:lpstr>
      <vt:lpstr>'Tavola 3.3'!Area_stampa</vt:lpstr>
      <vt:lpstr>'Tavola 3.4'!Area_stampa</vt:lpstr>
      <vt:lpstr>'Tavola 4.1.1'!Area_stampa</vt:lpstr>
      <vt:lpstr>'Tavola 4.1.10'!Area_stampa</vt:lpstr>
      <vt:lpstr>'Tavola 4.1.11'!Area_stampa</vt:lpstr>
      <vt:lpstr>'Tavola 4.1.2'!Area_stampa</vt:lpstr>
      <vt:lpstr>'Tavola 4.1.3'!Area_stampa</vt:lpstr>
      <vt:lpstr>'Tavola 4.1.4'!Area_stampa</vt:lpstr>
      <vt:lpstr>'Tavola 4.1.5'!Area_stampa</vt:lpstr>
      <vt:lpstr>'Tavola 4.1.6'!Area_stampa</vt:lpstr>
      <vt:lpstr>'Tavola 4.1.7'!Area_stampa</vt:lpstr>
      <vt:lpstr>'Tavola 4.1.8'!Area_stampa</vt:lpstr>
      <vt:lpstr>'Tavola 4.1.9'!Area_stampa</vt:lpstr>
      <vt:lpstr>'Tavola 4.3.1'!Area_stampa</vt:lpstr>
      <vt:lpstr>'Tavola 4.3.2'!Area_stampa</vt:lpstr>
      <vt:lpstr>'Tavola 4.3.3'!Area_stampa</vt:lpstr>
      <vt:lpstr>'Tavola 4.3.4'!Area_stampa</vt:lpstr>
      <vt:lpstr>'Tavola 4.3.5'!Area_stampa</vt:lpstr>
      <vt:lpstr>'Tavola 4.3.6'!Area_stampa</vt:lpstr>
      <vt:lpstr>'Tavola 4.3.7'!Area_stampa</vt:lpstr>
      <vt:lpstr>'Tavola 4.3.8'!Area_stampa</vt:lpstr>
      <vt:lpstr>'Tavola 4.4.1'!Area_stampa</vt:lpstr>
      <vt:lpstr>'Tavola 4.5.1.1'!Area_stampa</vt:lpstr>
      <vt:lpstr>'Tavola 4.5.1.2'!Area_stampa</vt:lpstr>
      <vt:lpstr>'Tavola 4.5.2.1'!Area_stampa</vt:lpstr>
      <vt:lpstr>'Tavola 4.5.2.2'!Area_stampa</vt:lpstr>
      <vt:lpstr>'Tavola 5.1.1'!Area_stampa</vt:lpstr>
      <vt:lpstr>'Tavola 5.1.2'!Area_stampa</vt:lpstr>
      <vt:lpstr>'Tavola 5.1.3'!Area_stampa</vt:lpstr>
      <vt:lpstr>'Tavola 5.1.4'!Area_stampa</vt:lpstr>
      <vt:lpstr>'Tavola 5.2.1'!Area_stampa</vt:lpstr>
      <vt:lpstr>'Tavola 5.2.2'!Area_stampa</vt:lpstr>
      <vt:lpstr>'Tavola 5.2.3'!Area_stampa</vt:lpstr>
      <vt:lpstr>'Tavola 5.2.4'!Area_stampa</vt:lpstr>
      <vt:lpstr>'Tavola 5.2.5'!Area_stampa</vt:lpstr>
      <vt:lpstr>'Tavola 5.3.1'!Area_stampa</vt:lpstr>
      <vt:lpstr>'Tavola 5.3.10'!Area_stampa</vt:lpstr>
      <vt:lpstr>'Tavola 5.3.11'!Area_stampa</vt:lpstr>
      <vt:lpstr>'Tavola 5.3.2'!Area_stampa</vt:lpstr>
      <vt:lpstr>'Tavola 5.3.3'!Area_stampa</vt:lpstr>
      <vt:lpstr>'Tavola 5.3.4'!Area_stampa</vt:lpstr>
      <vt:lpstr>'Tavola 5.3.5'!Area_stampa</vt:lpstr>
      <vt:lpstr>'Tavola 5.3.6'!Area_stampa</vt:lpstr>
      <vt:lpstr>'Tavola 5.3.7'!Area_stampa</vt:lpstr>
      <vt:lpstr>'Tavola 5.3.8'!Area_stampa</vt:lpstr>
      <vt:lpstr>'Tavola 5.3.9'!Area_stampa</vt:lpstr>
      <vt:lpstr>'Tavola 5.4.1'!Area_stampa</vt:lpstr>
      <vt:lpstr>'Tavola 5.4.2'!Area_stampa</vt:lpstr>
      <vt:lpstr>'Tavola 5.4.3'!Area_stampa</vt:lpstr>
      <vt:lpstr>'Tavola 5.4.4'!Area_stampa</vt:lpstr>
      <vt:lpstr>'Tavola 5.5.1'!Area_stampa</vt:lpstr>
      <vt:lpstr>'Tavola 5.5.2'!Area_stampa</vt:lpstr>
      <vt:lpstr>'Tavola 5.5.3'!Area_stampa</vt:lpstr>
      <vt:lpstr>'Tavola 5.5.4'!Area_stampa</vt:lpstr>
      <vt:lpstr>'Tavola 5.5.5'!Area_stampa</vt:lpstr>
      <vt:lpstr>'Tavola 5.5.6'!Area_stampa</vt:lpstr>
      <vt:lpstr>'Tavola 5.5.7'!Area_stampa</vt:lpstr>
      <vt:lpstr>'Tavola 6.1'!Area_stampa</vt:lpstr>
      <vt:lpstr>'Tavola 6.1.1'!Area_stampa</vt:lpstr>
      <vt:lpstr>'Tavola 6.1.2'!Area_stampa</vt:lpstr>
      <vt:lpstr>'Tavola 6.2'!Area_stampa</vt:lpstr>
      <vt:lpstr>'Tavola 6.3'!Area_stampa</vt:lpstr>
      <vt:lpstr>'Tavola 6.4'!Area_stampa</vt:lpstr>
      <vt:lpstr>'Tavola 6.5'!Area_stampa</vt:lpstr>
      <vt:lpstr>'Tavola 6.6'!Area_stampa</vt:lpstr>
      <vt:lpstr>'Tavola 6.7'!Area_stampa</vt:lpstr>
      <vt:lpstr>'Indice '!Print_Area</vt:lpstr>
      <vt:lpstr>'Tavola 1.1.1'!Print_Area</vt:lpstr>
      <vt:lpstr>'Tavola 1.2.1'!Print_Area</vt:lpstr>
      <vt:lpstr>'Tavola 1.2.2 '!Print_Area</vt:lpstr>
      <vt:lpstr>'Tavola 2.1.1'!Print_Area</vt:lpstr>
      <vt:lpstr>'Tavola 2.1.2'!Print_Area</vt:lpstr>
      <vt:lpstr>'Tavola 2.1.3'!Print_Area</vt:lpstr>
      <vt:lpstr>'Tavola 2.1.4'!Print_Area</vt:lpstr>
      <vt:lpstr>'Tavola 2.2.1'!Print_Area</vt:lpstr>
      <vt:lpstr>'Tavola 2.2.2'!Print_Area</vt:lpstr>
      <vt:lpstr>'Tavola 2.2.3'!Print_Area</vt:lpstr>
      <vt:lpstr>'Tavola 2.2.4'!Print_Area</vt:lpstr>
      <vt:lpstr>'Tavola 2.2.5'!Print_Area</vt:lpstr>
      <vt:lpstr>'Tavola 2.2.6'!Print_Area</vt:lpstr>
      <vt:lpstr>'Tavola 3.1'!Print_Area</vt:lpstr>
      <vt:lpstr>'Tavola 3.1.1'!Print_Area</vt:lpstr>
      <vt:lpstr>'Tavola 3.1.2'!Print_Area</vt:lpstr>
      <vt:lpstr>'Tavola 3.1.3'!Print_Area</vt:lpstr>
      <vt:lpstr>'Tavola 3.2'!Print_Area</vt:lpstr>
      <vt:lpstr>'Tavola 3.2.1'!Print_Area</vt:lpstr>
      <vt:lpstr>'Tavola 3.3'!Print_Area</vt:lpstr>
      <vt:lpstr>'Tavola 3.4'!Print_Area</vt:lpstr>
      <vt:lpstr>'Tavola 4.1.1'!Print_Area</vt:lpstr>
      <vt:lpstr>'Tavola 4.1.10'!Print_Area</vt:lpstr>
      <vt:lpstr>'Tavola 4.1.11'!Print_Area</vt:lpstr>
      <vt:lpstr>'Tavola 4.1.2'!Print_Area</vt:lpstr>
      <vt:lpstr>'Tavola 4.1.3'!Print_Area</vt:lpstr>
      <vt:lpstr>'Tavola 4.1.4'!Print_Area</vt:lpstr>
      <vt:lpstr>'Tavola 4.1.5'!Print_Area</vt:lpstr>
      <vt:lpstr>'Tavola 4.1.6'!Print_Area</vt:lpstr>
      <vt:lpstr>'Tavola 4.1.7'!Print_Area</vt:lpstr>
      <vt:lpstr>'Tavola 4.1.8'!Print_Area</vt:lpstr>
      <vt:lpstr>'Tavola 4.1.9'!Print_Area</vt:lpstr>
      <vt:lpstr>'Tavola 4.3.1'!Print_Area</vt:lpstr>
      <vt:lpstr>'Tavola 4.3.2'!Print_Area</vt:lpstr>
      <vt:lpstr>'Tavola 4.3.3'!Print_Area</vt:lpstr>
      <vt:lpstr>'Tavola 4.3.4'!Print_Area</vt:lpstr>
      <vt:lpstr>'Tavola 4.3.5'!Print_Area</vt:lpstr>
      <vt:lpstr>'Tavola 4.3.6'!Print_Area</vt:lpstr>
      <vt:lpstr>'Tavola 4.3.7'!Print_Area</vt:lpstr>
      <vt:lpstr>'Tavola 4.3.8'!Print_Area</vt:lpstr>
      <vt:lpstr>'Tavola 4.4.1'!Print_Area</vt:lpstr>
      <vt:lpstr>'Tavola 4.5.1.1'!Print_Area</vt:lpstr>
      <vt:lpstr>'Tavola 4.5.1.2'!Print_Area</vt:lpstr>
      <vt:lpstr>'Tavola 4.5.2.1'!Print_Area</vt:lpstr>
      <vt:lpstr>'Tavola 4.5.2.2'!Print_Area</vt:lpstr>
      <vt:lpstr>'Tavola 5.1.2'!Print_Area</vt:lpstr>
      <vt:lpstr>'Tavola 5.1.3'!Print_Area</vt:lpstr>
      <vt:lpstr>'Tavola 5.1.4'!Print_Area</vt:lpstr>
      <vt:lpstr>'Tavola 5.2.1'!Print_Area</vt:lpstr>
      <vt:lpstr>'Tavola 5.2.2'!Print_Area</vt:lpstr>
      <vt:lpstr>'Tavola 5.2.3'!Print_Area</vt:lpstr>
      <vt:lpstr>'Tavola 5.2.4'!Print_Area</vt:lpstr>
      <vt:lpstr>'Tavola 5.2.5'!Print_Area</vt:lpstr>
      <vt:lpstr>'Tavola 5.3.1'!Print_Area</vt:lpstr>
      <vt:lpstr>'Tavola 5.3.10'!Print_Area</vt:lpstr>
      <vt:lpstr>'Tavola 5.3.11'!Print_Area</vt:lpstr>
      <vt:lpstr>'Tavola 5.3.2'!Print_Area</vt:lpstr>
      <vt:lpstr>'Tavola 5.3.3'!Print_Area</vt:lpstr>
      <vt:lpstr>'Tavola 5.3.4'!Print_Area</vt:lpstr>
      <vt:lpstr>'Tavola 5.3.5'!Print_Area</vt:lpstr>
      <vt:lpstr>'Tavola 5.3.6'!Print_Area</vt:lpstr>
      <vt:lpstr>'Tavola 5.3.7'!Print_Area</vt:lpstr>
      <vt:lpstr>'Tavola 5.3.8'!Print_Area</vt:lpstr>
      <vt:lpstr>'Tavola 5.3.9'!Print_Area</vt:lpstr>
      <vt:lpstr>'Tavola 5.4.1'!Print_Area</vt:lpstr>
      <vt:lpstr>'Tavola 5.4.2'!Print_Area</vt:lpstr>
      <vt:lpstr>'Tavola 5.4.3'!Print_Area</vt:lpstr>
      <vt:lpstr>'Tavola 5.4.4'!Print_Area</vt:lpstr>
      <vt:lpstr>'Tavola 5.5.1'!Print_Area</vt:lpstr>
      <vt:lpstr>'Tavola 5.5.2'!Print_Area</vt:lpstr>
      <vt:lpstr>'Tavola 5.5.3'!Print_Area</vt:lpstr>
      <vt:lpstr>'Tavola 5.5.4'!Print_Area</vt:lpstr>
      <vt:lpstr>'Tavola 5.5.5'!Print_Area</vt:lpstr>
      <vt:lpstr>'Tavola 5.5.7'!Print_Area</vt:lpstr>
      <vt:lpstr>'Tavola 6.1'!Print_Area</vt:lpstr>
      <vt:lpstr>'Tavola 6.1.1'!Print_Area</vt:lpstr>
      <vt:lpstr>'Tavola 6.1.2'!Print_Area</vt:lpstr>
      <vt:lpstr>'Tavola 6.2'!Print_Area</vt:lpstr>
      <vt:lpstr>'Tavola 6.3'!Print_Area</vt:lpstr>
      <vt:lpstr>'Tavola 6.4'!Print_Area</vt:lpstr>
      <vt:lpstr>'Tavola 6.5'!Print_Area</vt:lpstr>
      <vt:lpstr>'Tavola 6.6'!Print_Area</vt:lpstr>
      <vt:lpstr>'Tavola 6.7'!Print_Area</vt:lpstr>
      <vt:lpstr>'Tavola 1.1.1'!Print_Titles</vt:lpstr>
      <vt:lpstr>'Tavola 2.2.1'!Print_Titles</vt:lpstr>
      <vt:lpstr>'Tavola 4.1.3'!Print_Titles</vt:lpstr>
      <vt:lpstr>'Tavola 4.3.1'!Print_Titles</vt:lpstr>
      <vt:lpstr>'Tavola 5.5.3'!Print_Titles</vt:lpstr>
      <vt:lpstr>'Tavola 5.5.5'!Print_Titles</vt:lpstr>
      <vt:lpstr>'Tavola 6.3'!Print_Titles</vt:lpstr>
      <vt:lpstr>'Tavola 6.4'!Print_Titles</vt:lpstr>
      <vt:lpstr>'Tavola 6.5'!Print_Titles</vt:lpstr>
      <vt:lpstr>'Tavola 6.6'!Print_Titles</vt:lpstr>
      <vt:lpstr>'Tavola 6.7'!Print_Titles</vt:lpstr>
      <vt:lpstr>'Indice '!Titoli_stampa</vt:lpstr>
      <vt:lpstr>'Tavola 1.1.1'!Titoli_stampa</vt:lpstr>
      <vt:lpstr>'Tavola 4.1.3'!Titoli_stampa</vt:lpstr>
      <vt:lpstr>'Tavola 4.3.1'!Titoli_stampa</vt:lpstr>
      <vt:lpstr>'Tavola 5.3.9'!Titoli_stampa</vt:lpstr>
      <vt:lpstr>'Tavola 5.5.3'!Titoli_stampa</vt:lpstr>
      <vt:lpstr>'Tavola 5.5.5'!Titoli_stampa</vt:lpstr>
      <vt:lpstr>'Tavola 6.3'!Titoli_stampa</vt:lpstr>
      <vt:lpstr>'Tavola 6.4'!Titoli_stampa</vt:lpstr>
      <vt:lpstr>'Tavola 6.5'!Titoli_stampa</vt:lpstr>
      <vt:lpstr>'Tavola 6.6'!Titoli_stampa</vt:lpstr>
      <vt:lpstr>'Tavola 6.7'!Titoli_stampa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Caterina Visani (IVASS)</cp:lastModifiedBy>
  <cp:lastPrinted>2026-06-12T11:06:12Z</cp:lastPrinted>
  <dcterms:created xsi:type="dcterms:W3CDTF">2018-06-26T07:02:14Z</dcterms:created>
  <dcterms:modified xsi:type="dcterms:W3CDTF">2026-06-12T11:12:03Z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0x010100EA7CFA80387F1B44AD3CFB46859FA592</vt:lpwstr>
  </property>
</Properties>
</file>