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5DEF1A19-CEB0-4743-B533-8883588CECA8}" xr6:coauthVersionLast="47" xr6:coauthVersionMax="47" xr10:uidLastSave="{00000000-0000-0000-0000-000000000000}"/>
  <bookViews>
    <workbookView xWindow="-108" yWindow="-108" windowWidth="23256" windowHeight="12456" xr2:uid="{00000000-000D-0000-FFFF-FFFF00000000}"/>
  </bookViews>
  <sheets>
    <sheet name="INDICE" sheetId="1" r:id="rId1"/>
    <sheet name="1" sheetId="2" r:id="rId2"/>
    <sheet name="2" sheetId="3" r:id="rId3"/>
    <sheet name="3" sheetId="4" r:id="rId4"/>
    <sheet name="3 bis" sheetId="5" r:id="rId5"/>
    <sheet name="3 ter" sheetId="6" r:id="rId6"/>
    <sheet name="3 quarter" sheetId="7" r:id="rId7"/>
    <sheet name="4" sheetId="8" r:id="rId8"/>
    <sheet name="5" sheetId="9" r:id="rId9"/>
    <sheet name="6" sheetId="10" r:id="rId10"/>
    <sheet name="7" sheetId="11" r:id="rId11"/>
    <sheet name="8" sheetId="12" r:id="rId12"/>
    <sheet name="9"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1" l="1"/>
  <c r="A12" i="1"/>
  <c r="A11" i="1"/>
  <c r="A10" i="1"/>
  <c r="A9" i="1"/>
  <c r="A8" i="1"/>
  <c r="A7" i="1"/>
  <c r="A6" i="1"/>
  <c r="A5" i="1"/>
  <c r="A4" i="1"/>
  <c r="A3" i="1"/>
  <c r="A2" i="1"/>
  <c r="A1" i="13"/>
  <c r="A1" i="12"/>
  <c r="A1" i="11"/>
  <c r="A1" i="10"/>
  <c r="A1" i="9"/>
  <c r="A1" i="8"/>
  <c r="A1" i="7"/>
  <c r="A1" i="6"/>
  <c r="A1" i="5"/>
  <c r="A1" i="4"/>
  <c r="A1" i="3"/>
  <c r="A1" i="2"/>
</calcChain>
</file>

<file path=xl/sharedStrings.xml><?xml version="1.0" encoding="utf-8"?>
<sst xmlns="http://schemas.openxmlformats.org/spreadsheetml/2006/main" count="154" uniqueCount="154">
  <si>
    <r>
      <rPr>
        <b/>
        <sz val="11"/>
        <color rgb="FF000000"/>
        <rFont val="Calibri"/>
        <family val="2"/>
      </rPr>
      <t>Accident insurance - Index of statistical tables</t>
    </r>
  </si>
  <si>
    <r>
      <rPr>
        <sz val="8"/>
        <color rgb="FF000000"/>
        <rFont val="Arial"/>
        <family val="2"/>
      </rPr>
      <t>(amounts in million euro)</t>
    </r>
  </si>
  <si>
    <r>
      <rPr>
        <b/>
        <sz val="10"/>
        <color rgb="FF000000"/>
        <rFont val="Calibri"/>
        <family val="2"/>
      </rPr>
      <t>Financial year</t>
    </r>
  </si>
  <si>
    <r>
      <rPr>
        <b/>
        <sz val="10"/>
        <color rgb="FF000000"/>
        <rFont val="Calibri"/>
        <family val="2"/>
      </rPr>
      <t>No. of undertakings</t>
    </r>
  </si>
  <si>
    <r>
      <rPr>
        <b/>
        <sz val="10"/>
        <color rgb="FF000000"/>
        <rFont val="Calibri"/>
        <family val="2"/>
      </rPr>
      <t>Premiums</t>
    </r>
  </si>
  <si>
    <r>
      <rPr>
        <b/>
        <sz val="10"/>
        <color rgb="FF000000"/>
        <rFont val="Calibri"/>
        <family val="2"/>
      </rPr>
      <t>Δ%</t>
    </r>
  </si>
  <si>
    <r>
      <rPr>
        <b/>
        <sz val="10"/>
        <color rgb="FF000000"/>
        <rFont val="Calibri"/>
        <family val="2"/>
      </rPr>
      <t>% of non life portfolio</t>
    </r>
  </si>
  <si>
    <r>
      <rPr>
        <sz val="8"/>
        <color rgb="FF000000"/>
        <rFont val="Arial"/>
        <family val="2"/>
      </rPr>
      <t>Source: ISVAP Regulation No. 22/2008, Module 17.</t>
    </r>
  </si>
  <si>
    <r>
      <rPr>
        <b/>
        <sz val="10"/>
        <color rgb="FF000000"/>
        <rFont val="Calibri"/>
        <family val="2"/>
      </rPr>
      <t>Financial year</t>
    </r>
  </si>
  <si>
    <r>
      <rPr>
        <b/>
        <sz val="10"/>
        <color rgb="FF000000"/>
        <rFont val="Calibri"/>
        <family val="2"/>
      </rPr>
      <t>No. of risk units</t>
    </r>
  </si>
  <si>
    <r>
      <rPr>
        <b/>
        <sz val="10"/>
        <color rgb="FF000000"/>
        <rFont val="Calibri"/>
        <family val="2"/>
      </rPr>
      <t>Δ%</t>
    </r>
  </si>
  <si>
    <r>
      <rPr>
        <b/>
        <sz val="10"/>
        <color rgb="FF000000"/>
        <rFont val="Calibri"/>
        <family val="2"/>
      </rPr>
      <t>No. of claims reported</t>
    </r>
  </si>
  <si>
    <r>
      <rPr>
        <b/>
        <sz val="10"/>
        <color rgb="FF000000"/>
        <rFont val="Calibri"/>
        <family val="2"/>
      </rPr>
      <t>Δ%</t>
    </r>
  </si>
  <si>
    <r>
      <rPr>
        <b/>
        <sz val="10"/>
        <color rgb="FF000000"/>
        <rFont val="Calibri"/>
        <family val="2"/>
      </rPr>
      <t>No. of claims reported and due to be paid net of the estimate for IBNR</t>
    </r>
  </si>
  <si>
    <r>
      <rPr>
        <b/>
        <sz val="10"/>
        <color rgb="FF000000"/>
        <rFont val="Calibri"/>
        <family val="2"/>
      </rPr>
      <t>Δ%</t>
    </r>
  </si>
  <si>
    <r>
      <rPr>
        <b/>
        <sz val="10"/>
        <color rgb="FF000000"/>
        <rFont val="Calibri"/>
        <family val="2"/>
      </rPr>
      <t>No. of claims reported and due to be paid gross of the estimate for IBNR</t>
    </r>
  </si>
  <si>
    <r>
      <rPr>
        <b/>
        <sz val="10"/>
        <color rgb="FF000000"/>
        <rFont val="Calibri"/>
        <family val="2"/>
      </rPr>
      <t>Δ%</t>
    </r>
  </si>
  <si>
    <r>
      <rPr>
        <b/>
        <sz val="10"/>
        <color rgb="FF000000"/>
        <rFont val="Calibri"/>
        <family val="2"/>
      </rPr>
      <t>Claims frequency in %</t>
    </r>
  </si>
  <si>
    <r>
      <rPr>
        <b/>
        <sz val="10"/>
        <color rgb="FF000000"/>
        <rFont val="Calibri"/>
        <family val="2"/>
      </rPr>
      <t>Repeatability index</t>
    </r>
  </si>
  <si>
    <r>
      <rPr>
        <sz val="8"/>
        <color rgb="FF000000"/>
        <rFont val="Arial"/>
        <family val="2"/>
      </rPr>
      <t>Source: ISVAP Regulation No. 22/2008, Module 28.</t>
    </r>
  </si>
  <si>
    <r>
      <rPr>
        <b/>
        <sz val="10"/>
        <color rgb="FF000000"/>
        <rFont val="Calibri"/>
        <family val="2"/>
      </rPr>
      <t>Year of occurrence</t>
    </r>
  </si>
  <si>
    <r>
      <rPr>
        <b/>
        <sz val="10"/>
        <color rgb="FF000000"/>
        <rFont val="Calibri"/>
        <family val="2"/>
      </rPr>
      <t>Average cost of claims paid</t>
    </r>
  </si>
  <si>
    <r>
      <rPr>
        <b/>
        <sz val="10"/>
        <color rgb="FF000000"/>
        <rFont val="Calibri"/>
        <family val="2"/>
      </rPr>
      <t>Average cost of claims written in the provisions*</t>
    </r>
  </si>
  <si>
    <r>
      <rPr>
        <b/>
        <sz val="10"/>
        <color rgb="FF000000"/>
        <rFont val="Calibri"/>
        <family val="2"/>
      </rPr>
      <t>Total average cost of claims</t>
    </r>
  </si>
  <si>
    <r>
      <rPr>
        <sz val="11"/>
        <color rgb="FF000000"/>
        <rFont val="Calibri"/>
        <family val="2"/>
      </rPr>
      <t>2019</t>
    </r>
  </si>
  <si>
    <r>
      <rPr>
        <sz val="11"/>
        <color rgb="FF000000"/>
        <rFont val="Calibri"/>
        <family val="2"/>
      </rPr>
      <t>2020</t>
    </r>
  </si>
  <si>
    <r>
      <rPr>
        <sz val="11"/>
        <color rgb="FF000000"/>
        <rFont val="Calibri"/>
        <family val="2"/>
      </rPr>
      <t>2021</t>
    </r>
  </si>
  <si>
    <r>
      <rPr>
        <sz val="11"/>
        <color rgb="FF000000"/>
        <rFont val="Calibri"/>
        <family val="2"/>
      </rPr>
      <t>2022</t>
    </r>
  </si>
  <si>
    <r>
      <rPr>
        <sz val="11"/>
        <color rgb="FF000000"/>
        <rFont val="Calibri"/>
        <family val="2"/>
      </rPr>
      <t>2023</t>
    </r>
  </si>
  <si>
    <r>
      <rPr>
        <sz val="11"/>
        <color rgb="FF000000"/>
        <rFont val="Calibri"/>
        <family val="2"/>
      </rPr>
      <t>2024</t>
    </r>
  </si>
  <si>
    <r>
      <rPr>
        <sz val="8"/>
        <color rgb="FF000000"/>
        <rFont val="Arial"/>
        <family val="2"/>
      </rPr>
      <t xml:space="preserve"> * Reserved amounts include the final estimate for IBNR claims.</t>
    </r>
  </si>
  <si>
    <r>
      <rPr>
        <b/>
        <sz val="11"/>
        <color rgb="FF000000"/>
        <rFont val="Calibri"/>
        <family val="2"/>
      </rPr>
      <t>Table 3 bis - Indicators of the average cost of claims reported in the year of occurrence and gross of the final estimate for IBNR claims with revaluation of amounts paid in previous years based on the consumer price index for blue-collar and white-collar households (FOI), net of tobacco products</t>
    </r>
  </si>
  <si>
    <r>
      <rPr>
        <b/>
        <sz val="10"/>
        <color rgb="FF000000"/>
        <rFont val="Calibri"/>
        <family val="2"/>
      </rPr>
      <t>Year of occurrence</t>
    </r>
  </si>
  <si>
    <r>
      <rPr>
        <b/>
        <sz val="10"/>
        <color rgb="FF000000"/>
        <rFont val="Calibri"/>
        <family val="2"/>
      </rPr>
      <t>Average cost of claims paid*</t>
    </r>
  </si>
  <si>
    <r>
      <rPr>
        <b/>
        <sz val="10"/>
        <color rgb="FF000000"/>
        <rFont val="Calibri"/>
        <family val="2"/>
      </rPr>
      <t>Total average cost of claims*</t>
    </r>
  </si>
  <si>
    <r>
      <rPr>
        <sz val="11"/>
        <color rgb="FF000000"/>
        <rFont val="Calibri"/>
        <family val="2"/>
      </rPr>
      <t>2019</t>
    </r>
  </si>
  <si>
    <r>
      <rPr>
        <sz val="11"/>
        <color rgb="FF000000"/>
        <rFont val="Calibri"/>
        <family val="2"/>
      </rPr>
      <t>2020</t>
    </r>
  </si>
  <si>
    <r>
      <rPr>
        <sz val="11"/>
        <color rgb="FF000000"/>
        <rFont val="Calibri"/>
        <family val="2"/>
      </rPr>
      <t>2021</t>
    </r>
  </si>
  <si>
    <r>
      <rPr>
        <sz val="11"/>
        <color rgb="FF000000"/>
        <rFont val="Calibri"/>
        <family val="2"/>
      </rPr>
      <t>2022</t>
    </r>
  </si>
  <si>
    <r>
      <rPr>
        <sz val="11"/>
        <color rgb="FF000000"/>
        <rFont val="Calibri"/>
        <family val="2"/>
      </rPr>
      <t>2023</t>
    </r>
  </si>
  <si>
    <r>
      <rPr>
        <sz val="11"/>
        <color rgb="FF000000"/>
        <rFont val="Calibri"/>
        <family val="2"/>
      </rPr>
      <t>2024</t>
    </r>
  </si>
  <si>
    <r>
      <rPr>
        <sz val="8"/>
        <color rgb="FF000000"/>
        <rFont val="Arial"/>
        <family val="2"/>
      </rPr>
      <t xml:space="preserve"> * Amounts expressed in currency 2024.</t>
    </r>
  </si>
  <si>
    <r>
      <rPr>
        <b/>
        <sz val="11"/>
        <color rgb="FF000000"/>
        <rFont val="Calibri"/>
        <family val="2"/>
      </rPr>
      <t>Table 3 ter - Average cost of claims due to be paid from the year of occurrence to 31.12.2024</t>
    </r>
  </si>
  <si>
    <r>
      <rPr>
        <sz val="8"/>
        <color rgb="FF000000"/>
        <rFont val="Arial"/>
        <family val="2"/>
      </rPr>
      <t>(amounts in million euro;</t>
    </r>
    <r>
      <rPr>
        <sz val="8"/>
        <color rgb="FF000000"/>
        <rFont val="Arial"/>
        <family val="2"/>
      </rPr>
      <t xml:space="preserve">
</t>
    </r>
    <r>
      <rPr>
        <sz val="8"/>
        <color rgb="FF000000"/>
        <rFont val="Arial"/>
        <family val="2"/>
      </rPr>
      <t>average costs in Euro units)</t>
    </r>
  </si>
  <si>
    <r>
      <rPr>
        <b/>
        <sz val="10"/>
        <color rgb="FF000000"/>
        <rFont val="Calibri"/>
        <family val="2"/>
      </rPr>
      <t>Year of occurrence</t>
    </r>
  </si>
  <si>
    <r>
      <rPr>
        <b/>
        <sz val="10"/>
        <color rgb="FF000000"/>
        <rFont val="Calibri"/>
        <family val="2"/>
      </rPr>
      <t>Amount paid and reserved</t>
    </r>
  </si>
  <si>
    <r>
      <rPr>
        <b/>
        <sz val="10"/>
        <color rgb="FF000000"/>
        <rFont val="Calibri"/>
        <family val="2"/>
      </rPr>
      <t>Total average cost of claims</t>
    </r>
  </si>
  <si>
    <r>
      <rPr>
        <b/>
        <sz val="10"/>
        <color rgb="FF000000"/>
        <rFont val="Calibri"/>
        <family val="2"/>
      </rPr>
      <t>Δ%</t>
    </r>
  </si>
  <si>
    <r>
      <rPr>
        <sz val="8"/>
        <color rgb="FF000000"/>
        <rFont val="Arial"/>
        <family val="2"/>
      </rPr>
      <t>Source: ISVAP Regulation No. 22/2008,</t>
    </r>
    <r>
      <rPr>
        <sz val="8"/>
        <color rgb="FF000000"/>
        <rFont val="Arial"/>
        <family val="2"/>
      </rPr>
      <t xml:space="preserve">
</t>
    </r>
    <r>
      <rPr>
        <sz val="8"/>
        <color rgb="FF000000"/>
        <rFont val="Arial"/>
        <family val="2"/>
      </rPr>
      <t>Module 28, with relevant Annex 1.</t>
    </r>
  </si>
  <si>
    <r>
      <rPr>
        <b/>
        <sz val="11"/>
        <color rgb="FF000000"/>
        <rFont val="Calibri"/>
        <family val="2"/>
      </rPr>
      <t>Table 3 quarter - Average cost of claims due to be paid from the year of occurrence to 31.12.2024 with revaluation of amounts paid in previous years based on the consumer price index for blue-collar and white-collar households (FOI), net of tobacco products</t>
    </r>
  </si>
  <si>
    <r>
      <rPr>
        <b/>
        <sz val="10"/>
        <color rgb="FF000000"/>
        <rFont val="Calibri"/>
        <family val="2"/>
      </rPr>
      <t>Year of occurrence</t>
    </r>
  </si>
  <si>
    <r>
      <rPr>
        <b/>
        <sz val="10"/>
        <color rgb="FF000000"/>
        <rFont val="Calibri"/>
        <family val="2"/>
      </rPr>
      <t>Amount paid and reserved</t>
    </r>
  </si>
  <si>
    <r>
      <rPr>
        <b/>
        <sz val="10"/>
        <color rgb="FF000000"/>
        <rFont val="Calibri"/>
        <family val="2"/>
      </rPr>
      <t>Total average cost of claims</t>
    </r>
  </si>
  <si>
    <r>
      <rPr>
        <b/>
        <sz val="10"/>
        <color rgb="FF000000"/>
        <rFont val="Calibri"/>
        <family val="2"/>
      </rPr>
      <t>Δ%</t>
    </r>
  </si>
  <si>
    <r>
      <rPr>
        <sz val="8"/>
        <color rgb="FF000000"/>
        <rFont val="Arial"/>
        <family val="2"/>
      </rPr>
      <t>Source: ISVAP Regulation No. 22/2008,</t>
    </r>
    <r>
      <rPr>
        <sz val="8"/>
        <color rgb="FF000000"/>
        <rFont val="Arial"/>
        <family val="2"/>
      </rPr>
      <t xml:space="preserve">
</t>
    </r>
    <r>
      <rPr>
        <sz val="8"/>
        <color rgb="FF000000"/>
        <rFont val="Arial"/>
        <family val="2"/>
      </rPr>
      <t>Module 28, with relevant Annex 1 and FOI revaluation index (net of tobacco products) published by ISTAT.</t>
    </r>
  </si>
  <si>
    <r>
      <rPr>
        <sz val="8"/>
        <color rgb="FF000000"/>
        <rFont val="Arial"/>
        <family val="2"/>
      </rPr>
      <t>The amounts paid and the total average cost of claims are expressed in 2024 currency.</t>
    </r>
  </si>
  <si>
    <r>
      <rPr>
        <b/>
        <sz val="10"/>
        <color rgb="FF000000"/>
        <rFont val="Calibri"/>
        <family val="2"/>
      </rPr>
      <t>Year</t>
    </r>
  </si>
  <si>
    <r>
      <rPr>
        <b/>
        <sz val="10"/>
        <color rgb="FF000000"/>
        <rFont val="Calibri"/>
        <family val="2"/>
      </rPr>
      <t>Average premium calculated on premiums written</t>
    </r>
  </si>
  <si>
    <r>
      <rPr>
        <b/>
        <sz val="10"/>
        <color rgb="FF000000"/>
        <rFont val="Calibri"/>
        <family val="2"/>
      </rPr>
      <t>Pure premium*</t>
    </r>
  </si>
  <si>
    <r>
      <rPr>
        <b/>
        <sz val="10"/>
        <color rgb="FF000000"/>
        <rFont val="Calibri"/>
        <family val="2"/>
      </rPr>
      <t>Average premium calculated on premiums written**</t>
    </r>
  </si>
  <si>
    <r>
      <rPr>
        <b/>
        <sz val="10"/>
        <color rgb="FF000000"/>
        <rFont val="Calibri"/>
        <family val="2"/>
      </rPr>
      <t>Pure premium**</t>
    </r>
  </si>
  <si>
    <r>
      <rPr>
        <sz val="8"/>
        <color rgb="FF000000"/>
        <rFont val="Arial"/>
        <family val="2"/>
      </rPr>
      <t>Source: ISVAP Regulation No. 22/2008,</t>
    </r>
    <r>
      <rPr>
        <sz val="8"/>
        <color rgb="FF000000"/>
        <rFont val="Arial"/>
        <family val="2"/>
      </rPr>
      <t xml:space="preserve">
</t>
    </r>
    <r>
      <rPr>
        <sz val="8"/>
        <color rgb="FF000000"/>
        <rFont val="Arial"/>
        <family val="2"/>
      </rPr>
      <t>Module 17 and Module 28, with relevant Annex 1 and FOI revaluation index (net of tobacco products) published by ISTAT.</t>
    </r>
  </si>
  <si>
    <r>
      <rPr>
        <sz val="8"/>
        <color rgb="FF000000"/>
        <rFont val="Arial"/>
        <family val="2"/>
      </rPr>
      <t xml:space="preserve"> * The pure premium is calculated as the product of frequency and average cost of claims. These indicators are calculated with reference to claims reported in the year of occurrence, taking into account the estimate of IBNR claims.</t>
    </r>
  </si>
  <si>
    <r>
      <rPr>
        <sz val="8"/>
        <color rgb="FF000000"/>
        <rFont val="Arial"/>
        <family val="2"/>
      </rPr>
      <t xml:space="preserve"> ** Amounts expressed in 2024 currency</t>
    </r>
  </si>
  <si>
    <r>
      <rPr>
        <b/>
        <sz val="10"/>
        <color rgb="FF000000"/>
        <rFont val="Calibri"/>
        <family val="2"/>
      </rPr>
      <t>Year of occurrence</t>
    </r>
  </si>
  <si>
    <r>
      <rPr>
        <b/>
        <sz val="10"/>
        <color rgb="FF000000"/>
        <rFont val="Calibri"/>
        <family val="2"/>
      </rPr>
      <t>In the year of occurrence</t>
    </r>
  </si>
  <si>
    <r>
      <rPr>
        <b/>
        <sz val="10"/>
        <color rgb="FF000000"/>
        <rFont val="Calibri"/>
        <family val="2"/>
      </rPr>
      <t>After 1 year</t>
    </r>
  </si>
  <si>
    <r>
      <rPr>
        <b/>
        <sz val="10"/>
        <color rgb="FF000000"/>
        <rFont val="Calibri"/>
        <family val="2"/>
      </rPr>
      <t>After 2 years</t>
    </r>
  </si>
  <si>
    <r>
      <rPr>
        <b/>
        <sz val="10"/>
        <color rgb="FF000000"/>
        <rFont val="Calibri"/>
        <family val="2"/>
      </rPr>
      <t>After 3 years</t>
    </r>
  </si>
  <si>
    <r>
      <rPr>
        <b/>
        <sz val="10"/>
        <color rgb="FF000000"/>
        <rFont val="Calibri"/>
        <family val="2"/>
      </rPr>
      <t>After 4 years</t>
    </r>
  </si>
  <si>
    <r>
      <rPr>
        <b/>
        <sz val="10"/>
        <color rgb="FF000000"/>
        <rFont val="Calibri"/>
        <family val="2"/>
      </rPr>
      <t>After 5 years</t>
    </r>
  </si>
  <si>
    <r>
      <rPr>
        <b/>
        <sz val="10"/>
        <color rgb="FF000000"/>
        <rFont val="Calibri"/>
        <family val="2"/>
      </rPr>
      <t>Provision for claims outstanding as at 31.12.2024</t>
    </r>
  </si>
  <si>
    <r>
      <rPr>
        <sz val="8"/>
        <color rgb="FF000000"/>
        <rFont val="Arial"/>
        <family val="2"/>
      </rPr>
      <t>Source: ISVAP Regulation No. 22/2008, Module 28, with relevant Annex 1.</t>
    </r>
  </si>
  <si>
    <r>
      <rPr>
        <sz val="8"/>
        <color rgb="FF000000"/>
        <rFont val="Arial"/>
        <family val="2"/>
      </rPr>
      <t>NB: Percentage of claims paid, taken together for each year of development, compared to the claims due to be paid at 31.12.2024 (paid+reserved) gross of the estimate for IBNR claims.</t>
    </r>
  </si>
  <si>
    <r>
      <rPr>
        <b/>
        <sz val="11"/>
        <color rgb="FF000000"/>
        <rFont val="Calibri"/>
        <family val="2"/>
      </rPr>
      <t>Table 6 - Claims settlement time by amount gross of the estimate for IBNR claims</t>
    </r>
  </si>
  <si>
    <r>
      <rPr>
        <b/>
        <sz val="10"/>
        <color rgb="FF000000"/>
        <rFont val="Calibri"/>
        <family val="2"/>
      </rPr>
      <t>Year of occurrence</t>
    </r>
  </si>
  <si>
    <r>
      <rPr>
        <b/>
        <sz val="10"/>
        <color rgb="FF000000"/>
        <rFont val="Calibri"/>
        <family val="2"/>
      </rPr>
      <t>In the year of occurrence</t>
    </r>
  </si>
  <si>
    <r>
      <rPr>
        <b/>
        <sz val="10"/>
        <color rgb="FF000000"/>
        <rFont val="Calibri"/>
        <family val="2"/>
      </rPr>
      <t>After 1 year</t>
    </r>
  </si>
  <si>
    <r>
      <rPr>
        <b/>
        <sz val="10"/>
        <color rgb="FF000000"/>
        <rFont val="Calibri"/>
        <family val="2"/>
      </rPr>
      <t>After 2 years</t>
    </r>
  </si>
  <si>
    <r>
      <rPr>
        <b/>
        <sz val="10"/>
        <color rgb="FF000000"/>
        <rFont val="Calibri"/>
        <family val="2"/>
      </rPr>
      <t>After 3 years</t>
    </r>
  </si>
  <si>
    <r>
      <rPr>
        <b/>
        <sz val="10"/>
        <color rgb="FF000000"/>
        <rFont val="Calibri"/>
        <family val="2"/>
      </rPr>
      <t>After 4 years</t>
    </r>
  </si>
  <si>
    <r>
      <rPr>
        <b/>
        <sz val="10"/>
        <color rgb="FF000000"/>
        <rFont val="Calibri"/>
        <family val="2"/>
      </rPr>
      <t>After 5 years</t>
    </r>
  </si>
  <si>
    <r>
      <rPr>
        <b/>
        <sz val="10"/>
        <color rgb="FF000000"/>
        <rFont val="Calibri"/>
        <family val="2"/>
      </rPr>
      <t>Provision for claims outstanding as at 31.12.2024</t>
    </r>
  </si>
  <si>
    <r>
      <rPr>
        <sz val="8"/>
        <color rgb="FF000000"/>
        <rFont val="Arial"/>
        <family val="2"/>
      </rPr>
      <t>Source: ISVAP Regulation No. 22/2008, Module 28, with relevant Annex 1.</t>
    </r>
  </si>
  <si>
    <r>
      <rPr>
        <sz val="8"/>
        <color rgb="FF000000"/>
        <rFont val="Arial"/>
        <family val="2"/>
      </rPr>
      <t>NB: Percentage of claims paid, taken together for each year of development, compared to the claims due to be paid at 31.12.2024 (paid+reserved) gross of the estimate for IBNR claims.</t>
    </r>
  </si>
  <si>
    <r>
      <rPr>
        <sz val="8"/>
        <color rgb="FF000000"/>
        <rFont val="Arial"/>
        <family val="2"/>
      </rPr>
      <t>(amounts in million euro)</t>
    </r>
  </si>
  <si>
    <r>
      <rPr>
        <b/>
        <sz val="10"/>
        <color rgb="FF000000"/>
        <rFont val="Calibri"/>
        <family val="2"/>
      </rPr>
      <t>Items</t>
    </r>
  </si>
  <si>
    <r>
      <rPr>
        <b/>
        <sz val="10"/>
        <color rgb="FF000000"/>
        <rFont val="Calibri"/>
        <family val="2"/>
      </rPr>
      <t>2019</t>
    </r>
  </si>
  <si>
    <r>
      <rPr>
        <b/>
        <sz val="10"/>
        <color rgb="FF000000"/>
        <rFont val="Calibri"/>
        <family val="2"/>
      </rPr>
      <t>2020</t>
    </r>
  </si>
  <si>
    <r>
      <rPr>
        <b/>
        <sz val="10"/>
        <color rgb="FF000000"/>
        <rFont val="Calibri"/>
        <family val="2"/>
      </rPr>
      <t>2021</t>
    </r>
  </si>
  <si>
    <r>
      <rPr>
        <b/>
        <sz val="10"/>
        <color rgb="FF000000"/>
        <rFont val="Calibri"/>
        <family val="2"/>
      </rPr>
      <t>2022</t>
    </r>
  </si>
  <si>
    <r>
      <rPr>
        <b/>
        <sz val="10"/>
        <color rgb="FF000000"/>
        <rFont val="Calibri"/>
        <family val="2"/>
      </rPr>
      <t>2023</t>
    </r>
  </si>
  <si>
    <r>
      <rPr>
        <b/>
        <sz val="10"/>
        <color rgb="FF000000"/>
        <rFont val="Calibri"/>
        <family val="2"/>
      </rPr>
      <t>2024</t>
    </r>
  </si>
  <si>
    <r>
      <rPr>
        <sz val="11"/>
        <color rgb="FF000000"/>
        <rFont val="Calibri"/>
        <family val="2"/>
      </rPr>
      <t>Premiums written (1)</t>
    </r>
  </si>
  <si>
    <r>
      <rPr>
        <sz val="11"/>
        <color rgb="FF000000"/>
        <rFont val="Calibri"/>
        <family val="2"/>
      </rPr>
      <t>Claims incurred (2)</t>
    </r>
  </si>
  <si>
    <r>
      <rPr>
        <sz val="11"/>
        <color rgb="FF000000"/>
        <rFont val="Calibri"/>
        <family val="2"/>
      </rPr>
      <t>Balance on other technical items (3)</t>
    </r>
  </si>
  <si>
    <r>
      <rPr>
        <sz val="11"/>
        <color rgb="FF000000"/>
        <rFont val="Calibri"/>
        <family val="2"/>
      </rPr>
      <t>Change in other technical provisions(4)</t>
    </r>
  </si>
  <si>
    <r>
      <rPr>
        <sz val="11"/>
        <color rgb="FF000000"/>
        <rFont val="Calibri"/>
        <family val="2"/>
      </rPr>
      <t>Operating expenses(5)</t>
    </r>
  </si>
  <si>
    <r>
      <rPr>
        <sz val="11"/>
        <color rgb="FF000000"/>
        <rFont val="Calibri"/>
        <family val="2"/>
      </rPr>
      <t>Unit operating costs (euro)</t>
    </r>
  </si>
  <si>
    <r>
      <rPr>
        <sz val="11"/>
        <color rgb="FF000000"/>
        <rFont val="Calibri"/>
        <family val="2"/>
      </rPr>
      <t>Tech.balance direct ins. gross of reins. (6)=(1)-(2)+(3)-(4)-(5)</t>
    </r>
  </si>
  <si>
    <r>
      <rPr>
        <sz val="11"/>
        <color rgb="FF000000"/>
        <rFont val="Calibri"/>
        <family val="2"/>
      </rPr>
      <t>Allocated investment return(7)</t>
    </r>
  </si>
  <si>
    <r>
      <rPr>
        <sz val="11"/>
        <color rgb="FF000000"/>
        <rFont val="Calibri"/>
        <family val="2"/>
      </rPr>
      <t>Tech. balance direct ins. gross of reins.(8)=(6)+(7)</t>
    </r>
  </si>
  <si>
    <r>
      <rPr>
        <sz val="11"/>
        <color rgb="FF000000"/>
        <rFont val="Calibri"/>
        <family val="2"/>
      </rPr>
      <t>Result of reinsurance cessions(9)</t>
    </r>
  </si>
  <si>
    <r>
      <rPr>
        <sz val="11"/>
        <color rgb="FF000000"/>
        <rFont val="Calibri"/>
        <family val="2"/>
      </rPr>
      <t>Tech. balance direct ins. net of reins.(10)=(8)+(9)</t>
    </r>
  </si>
  <si>
    <r>
      <rPr>
        <sz val="8"/>
        <color rgb="FF000000"/>
        <rFont val="Arial"/>
        <family val="2"/>
      </rPr>
      <t>Source: ISVAP Regulation No. 22/2008,</t>
    </r>
    <r>
      <rPr>
        <sz val="8"/>
        <color rgb="FF000000"/>
        <rFont val="Arial"/>
        <family val="2"/>
      </rPr>
      <t xml:space="preserve">
</t>
    </r>
    <r>
      <rPr>
        <sz val="8"/>
        <color rgb="FF000000"/>
        <rFont val="Arial"/>
        <family val="2"/>
      </rPr>
      <t>Module 17 and Module 28 for insured risk units.</t>
    </r>
  </si>
  <si>
    <r>
      <rPr>
        <b/>
        <sz val="10"/>
        <color rgb="FF000000"/>
        <rFont val="Calibri"/>
        <family val="2"/>
      </rPr>
      <t>Expenditure items</t>
    </r>
  </si>
  <si>
    <r>
      <rPr>
        <b/>
        <sz val="10"/>
        <color rgb="FF000000"/>
        <rFont val="Calibri"/>
        <family val="2"/>
      </rPr>
      <t>2019</t>
    </r>
  </si>
  <si>
    <r>
      <rPr>
        <b/>
        <sz val="10"/>
        <color rgb="FF000000"/>
        <rFont val="Calibri"/>
        <family val="2"/>
      </rPr>
      <t>2020</t>
    </r>
  </si>
  <si>
    <r>
      <rPr>
        <b/>
        <sz val="10"/>
        <color rgb="FF000000"/>
        <rFont val="Calibri"/>
        <family val="2"/>
      </rPr>
      <t>2021</t>
    </r>
  </si>
  <si>
    <r>
      <rPr>
        <b/>
        <sz val="10"/>
        <color rgb="FF000000"/>
        <rFont val="Calibri"/>
        <family val="2"/>
      </rPr>
      <t>2022</t>
    </r>
  </si>
  <si>
    <r>
      <rPr>
        <b/>
        <sz val="10"/>
        <color rgb="FF000000"/>
        <rFont val="Calibri"/>
        <family val="2"/>
      </rPr>
      <t>2023</t>
    </r>
  </si>
  <si>
    <r>
      <rPr>
        <b/>
        <sz val="10"/>
        <color rgb="FF000000"/>
        <rFont val="Calibri"/>
        <family val="2"/>
      </rPr>
      <t>2024</t>
    </r>
  </si>
  <si>
    <r>
      <rPr>
        <sz val="11"/>
        <color rgb="FF000000"/>
        <rFont val="Calibri"/>
        <family val="2"/>
      </rPr>
      <t>Acquisition and collection commissions Amount</t>
    </r>
  </si>
  <si>
    <r>
      <rPr>
        <sz val="11"/>
        <color rgb="FF000000"/>
        <rFont val="Calibri"/>
        <family val="2"/>
      </rPr>
      <t>Acquisition and collection commissions Incidence on premiums (%)</t>
    </r>
  </si>
  <si>
    <r>
      <rPr>
        <sz val="11"/>
        <color rgb="FF000000"/>
        <rFont val="Calibri"/>
        <family val="2"/>
      </rPr>
      <t>Acquisition and collection commissions Incidence on total expenditure (%)</t>
    </r>
  </si>
  <si>
    <r>
      <rPr>
        <sz val="11"/>
        <color rgb="FF000000"/>
        <rFont val="Calibri"/>
        <family val="2"/>
      </rPr>
      <t>Other acquisition costs Amount</t>
    </r>
  </si>
  <si>
    <r>
      <rPr>
        <sz val="11"/>
        <color rgb="FF000000"/>
        <rFont val="Calibri"/>
        <family val="2"/>
      </rPr>
      <t>Other acquisition costs Incidence on premiums (%)</t>
    </r>
  </si>
  <si>
    <r>
      <rPr>
        <sz val="11"/>
        <color rgb="FF000000"/>
        <rFont val="Calibri"/>
        <family val="2"/>
      </rPr>
      <t>Other acquisition costs Incidence on total expenditure (%)</t>
    </r>
  </si>
  <si>
    <r>
      <rPr>
        <sz val="11"/>
        <color rgb="FF000000"/>
        <rFont val="Calibri"/>
        <family val="2"/>
      </rPr>
      <t>Other administrative expenses Amount</t>
    </r>
  </si>
  <si>
    <r>
      <rPr>
        <sz val="11"/>
        <color rgb="FF000000"/>
        <rFont val="Calibri"/>
        <family val="2"/>
      </rPr>
      <t>Other administrative expenses Incidence on premiums (%)</t>
    </r>
  </si>
  <si>
    <r>
      <rPr>
        <sz val="11"/>
        <color rgb="FF000000"/>
        <rFont val="Calibri"/>
        <family val="2"/>
      </rPr>
      <t>Other administrative expenses Incidence on total expend.(%)</t>
    </r>
  </si>
  <si>
    <r>
      <rPr>
        <sz val="11"/>
        <color rgb="FF000000"/>
        <rFont val="Calibri"/>
        <family val="2"/>
      </rPr>
      <t>Total operating expenditure Amount</t>
    </r>
  </si>
  <si>
    <r>
      <rPr>
        <sz val="11"/>
        <color rgb="FF000000"/>
        <rFont val="Calibri"/>
        <family val="2"/>
      </rPr>
      <t>Total operating expenditure Incidence on premiums (%)</t>
    </r>
  </si>
  <si>
    <r>
      <rPr>
        <sz val="8"/>
        <color rgb="FF000000"/>
        <rFont val="Arial"/>
        <family val="2"/>
      </rPr>
      <t>Source: ISVAP Regulation No. 22/2008, Module 17.</t>
    </r>
  </si>
  <si>
    <r>
      <rPr>
        <sz val="8"/>
        <color rgb="FF000000"/>
        <rFont val="Arial"/>
        <family val="2"/>
      </rPr>
      <t>(in %)</t>
    </r>
  </si>
  <si>
    <r>
      <rPr>
        <b/>
        <sz val="10"/>
        <color rgb="FF000000"/>
        <rFont val="Calibri"/>
        <family val="2"/>
      </rPr>
      <t>Items</t>
    </r>
  </si>
  <si>
    <r>
      <rPr>
        <b/>
        <sz val="10"/>
        <color rgb="FF000000"/>
        <rFont val="Calibri"/>
        <family val="2"/>
      </rPr>
      <t>2019</t>
    </r>
  </si>
  <si>
    <r>
      <rPr>
        <b/>
        <sz val="10"/>
        <color rgb="FF000000"/>
        <rFont val="Calibri"/>
        <family val="2"/>
      </rPr>
      <t>2020</t>
    </r>
  </si>
  <si>
    <r>
      <rPr>
        <b/>
        <sz val="10"/>
        <color rgb="FF000000"/>
        <rFont val="Calibri"/>
        <family val="2"/>
      </rPr>
      <t>2021</t>
    </r>
  </si>
  <si>
    <r>
      <rPr>
        <b/>
        <sz val="10"/>
        <color rgb="FF000000"/>
        <rFont val="Calibri"/>
        <family val="2"/>
      </rPr>
      <t>2022</t>
    </r>
  </si>
  <si>
    <r>
      <rPr>
        <b/>
        <sz val="10"/>
        <color rgb="FF000000"/>
        <rFont val="Calibri"/>
        <family val="2"/>
      </rPr>
      <t>2023</t>
    </r>
  </si>
  <si>
    <r>
      <rPr>
        <b/>
        <sz val="10"/>
        <color rgb="FF000000"/>
        <rFont val="Calibri"/>
        <family val="2"/>
      </rPr>
      <t>2024</t>
    </r>
  </si>
  <si>
    <r>
      <rPr>
        <sz val="11"/>
        <color rgb="FF000000"/>
        <rFont val="Calibri"/>
        <family val="2"/>
      </rPr>
      <t>Loss ratio for the year</t>
    </r>
  </si>
  <si>
    <r>
      <rPr>
        <sz val="11"/>
        <color rgb="FF000000"/>
        <rFont val="Calibri"/>
        <family val="2"/>
      </rPr>
      <t>Claims incurred / Earned premiums (Loss ratio of the financial statements)</t>
    </r>
  </si>
  <si>
    <r>
      <rPr>
        <sz val="11"/>
        <color rgb="FF000000"/>
        <rFont val="Calibri"/>
        <family val="2"/>
      </rPr>
      <t>Operating expenditure / Premiums written (Expense ratio)</t>
    </r>
  </si>
  <si>
    <r>
      <rPr>
        <sz val="11"/>
        <color rgb="FF000000"/>
        <rFont val="Calibri"/>
        <family val="2"/>
      </rPr>
      <t>Combined ratio of the financial statements</t>
    </r>
  </si>
  <si>
    <r>
      <rPr>
        <sz val="11"/>
        <color rgb="FF000000"/>
        <rFont val="Calibri"/>
        <family val="2"/>
      </rPr>
      <t>Combined ratio of the year</t>
    </r>
  </si>
  <si>
    <r>
      <rPr>
        <sz val="11"/>
        <color rgb="FF000000"/>
        <rFont val="Calibri"/>
        <family val="2"/>
      </rPr>
      <t>Gross reins. technical balance / Premiums written</t>
    </r>
  </si>
  <si>
    <r>
      <rPr>
        <sz val="11"/>
        <color rgb="FF000000"/>
        <rFont val="Calibri"/>
        <family val="2"/>
      </rPr>
      <t>Gross reins. technical balance / Premiums written</t>
    </r>
  </si>
  <si>
    <r>
      <rPr>
        <sz val="11"/>
        <color rgb="FF000000"/>
        <rFont val="Calibri"/>
        <family val="2"/>
      </rPr>
      <t>investment return / Premiums written</t>
    </r>
  </si>
  <si>
    <r>
      <rPr>
        <sz val="11"/>
        <color rgb="FF000000"/>
        <rFont val="Calibri"/>
        <family val="2"/>
      </rPr>
      <t>Technical balance gross of reins. / Premiums written</t>
    </r>
  </si>
  <si>
    <r>
      <rPr>
        <sz val="11"/>
        <color rgb="FF000000"/>
        <rFont val="Calibri"/>
        <family val="2"/>
      </rPr>
      <t>Technical balance gross of reins. / Premiums written</t>
    </r>
  </si>
  <si>
    <r>
      <rPr>
        <sz val="11"/>
        <color rgb="FF000000"/>
        <rFont val="Calibri"/>
        <family val="2"/>
      </rPr>
      <t>Technical balance net of reins. / Premiums written</t>
    </r>
  </si>
  <si>
    <r>
      <rPr>
        <sz val="11"/>
        <color rgb="FF000000"/>
        <rFont val="Calibri"/>
        <family val="2"/>
      </rPr>
      <t>Technical balance net of reins. / Premiums written</t>
    </r>
  </si>
  <si>
    <r>
      <rPr>
        <sz val="11"/>
        <color rgb="FF000000"/>
        <rFont val="Calibri"/>
        <family val="2"/>
      </rPr>
      <t>Technical balance net of reins. / insured risk units (euro)</t>
    </r>
  </si>
  <si>
    <r>
      <rPr>
        <sz val="8"/>
        <color rgb="FF000000"/>
        <rFont val="Arial"/>
        <family val="2"/>
      </rPr>
      <t>Source: ISVAP Regulation No. 22/2008,</t>
    </r>
    <r>
      <rPr>
        <sz val="8"/>
        <color rgb="FF000000"/>
        <rFont val="Arial"/>
        <family val="2"/>
      </rPr>
      <t xml:space="preserve">
</t>
    </r>
    <r>
      <rPr>
        <sz val="8"/>
        <color rgb="FF000000"/>
        <rFont val="Arial"/>
        <family val="2"/>
      </rPr>
      <t>Module 17 and Module 28 for insured risk units.</t>
    </r>
  </si>
  <si>
    <t>Table 1 - Gross premiums written</t>
  </si>
  <si>
    <t>Table 2 - Number of claims reported and due to be paid</t>
  </si>
  <si>
    <t>Table 3 - Indicators of the average cost of claims reported in the year of occurrence and gross of the final estimate for IBNR claims at current prices</t>
  </si>
  <si>
    <t>Table 4 - Trend in the average premium and pure premium</t>
  </si>
  <si>
    <t>Table 5 - Claims settlement time by number gross of the estimate for IBNR claims</t>
  </si>
  <si>
    <t>Table 7 - Summary of the technical account for the insurance class</t>
  </si>
  <si>
    <t>Table 8 - Composition of operating costs and their incidence over gross premiums written</t>
  </si>
  <si>
    <t>Table 9 - Indicators taken from the technical account, Italian direct portfolio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</si>
</sst>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scheme val="minor"/>
    </font>
    <font>
      <b/>
      <sz val="11"/>
      <color rgb="FF000000"/>
      <name val="Calibri"/>
      <family val="2"/>
    </font>
    <font>
      <sz val="8"/>
      <color rgb="FF000000"/>
      <name val="Arial"/>
      <family val="2"/>
    </font>
    <font>
      <b/>
      <sz val="10"/>
      <color rgb="FF000000"/>
      <name val="Calibri"/>
      <family val="2"/>
    </font>
    <font>
      <sz val="11"/>
      <color rgb="FF000000"/>
      <name val="Calibri"/>
      <family val="2"/>
    </font>
    <font>
      <u/>
      <sz val="11"/>
      <color theme="10"/>
      <name val="Calibri"/>
      <family val="2"/>
      <scheme val="minor"/>
    </font>
  </fonts>
  <fills count="3">
    <fill>
      <patternFill patternType="none"/>
    </fill>
    <fill>
      <patternFill patternType="gray125"/>
    </fill>
    <fill>
      <patternFill patternType="solid">
        <fgColor rgb="FFB9D3EE"/>
      </patternFill>
    </fill>
  </fills>
  <borders count="2">
    <border>
      <left/>
      <right/>
      <top/>
      <bottom/>
      <diagonal/>
    </border>
    <border>
      <left/>
      <right/>
      <top/>
      <bottom style="thin">
        <color rgb="FF000000"/>
      </bottom>
      <diagonal/>
    </border>
  </borders>
  <cellStyleXfs count="2">
    <xf numFmtId="0" fontId="0" fillId="0" borderId="0"/>
    <xf numFmtId="0" fontId="5" fillId="0" borderId="0" applyNumberFormat="0" applyFill="0" applyBorder="0" applyAlignment="0" applyProtection="0"/>
  </cellStyleXfs>
  <cellXfs count="10">
    <xf numFmtId="0" fontId="0" fillId="0" borderId="0" xfId="0"/>
    <xf numFmtId="0" fontId="3" fillId="2" borderId="1" xfId="0" applyFont="1" applyFill="1" applyBorder="1" applyAlignment="1">
      <alignment horizontal="center" wrapText="1"/>
    </xf>
    <xf numFmtId="0" fontId="4" fillId="0" borderId="1" xfId="0" applyFont="1" applyBorder="1"/>
    <xf numFmtId="0" fontId="5" fillId="0" borderId="0" xfId="1"/>
    <xf numFmtId="0" fontId="5" fillId="0" borderId="0" xfId="1"/>
    <xf numFmtId="0" fontId="0" fillId="0" borderId="0" xfId="0"/>
    <xf numFmtId="0" fontId="1" fillId="0" borderId="0" xfId="0" applyFont="1" applyAlignment="1">
      <alignment horizontal="center" wrapText="1"/>
    </xf>
    <xf numFmtId="0" fontId="1" fillId="0" borderId="0" xfId="0" applyFont="1" applyAlignment="1">
      <alignment horizontal="center"/>
    </xf>
    <xf numFmtId="0" fontId="2" fillId="0" borderId="0" xfId="0" applyFont="1" applyAlignment="1">
      <alignment horizontal="right"/>
    </xf>
    <xf numFmtId="0" fontId="2" fillId="0" borderId="0" xfId="0" applyFont="1" applyAlignment="1">
      <alignment horizontal="center"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showGridLines="0" tabSelected="1" workbookViewId="0">
      <selection activeCell="A13" sqref="A13:G13"/>
    </sheetView>
  </sheetViews>
  <sheetFormatPr defaultColWidth="11.5546875" defaultRowHeight="14.4" x14ac:dyDescent="0.3"/>
  <sheetData>
    <row r="1" spans="1:7" ht="25.05" customHeight="1" x14ac:dyDescent="0.3">
      <c r="A1" s="6" t="s">
        <v>0</v>
      </c>
      <c r="B1" s="5"/>
      <c r="C1" s="5"/>
      <c r="D1" s="5"/>
      <c r="E1" s="5"/>
      <c r="F1" s="5"/>
      <c r="G1" s="5"/>
    </row>
    <row r="2" spans="1:7" ht="25.05" customHeight="1" x14ac:dyDescent="0.3">
      <c r="A2" s="4" t="str">
        <f>HYPERLINK("#1!A1", "Gross premiums written")</f>
        <v>Gross premiums written</v>
      </c>
      <c r="B2" s="5"/>
      <c r="C2" s="5"/>
      <c r="D2" s="5"/>
      <c r="E2" s="5"/>
      <c r="F2" s="5"/>
      <c r="G2" s="5"/>
    </row>
    <row r="3" spans="1:7" ht="25.05" customHeight="1" x14ac:dyDescent="0.3">
      <c r="A3" s="4" t="str">
        <f>HYPERLINK("#2!A1", "Risk unit number and frequency of claims")</f>
        <v>Risk unit number and frequency of claims</v>
      </c>
      <c r="B3" s="5"/>
      <c r="C3" s="5"/>
      <c r="D3" s="5"/>
      <c r="E3" s="5"/>
      <c r="F3" s="5"/>
      <c r="G3" s="5"/>
    </row>
    <row r="4" spans="1:7" ht="25.05" customHeight="1" x14ac:dyDescent="0.3">
      <c r="A4" s="4" t="str">
        <f>HYPERLINK("#3!A1", " Indicators of the cost of claims")</f>
        <v xml:space="preserve"> Indicators of the cost of claims</v>
      </c>
      <c r="B4" s="5"/>
      <c r="C4" s="5"/>
      <c r="D4" s="5"/>
      <c r="E4" s="5"/>
      <c r="F4" s="5"/>
      <c r="G4" s="5"/>
    </row>
    <row r="5" spans="1:7" ht="25.05" customHeight="1" x14ac:dyDescent="0.3">
      <c r="A5" s="4" t="str">
        <f>HYPERLINK("#'3 bis'!A1", " Indicators of the cost of claims bis")</f>
        <v xml:space="preserve"> Indicators of the cost of claims bis</v>
      </c>
      <c r="B5" s="5"/>
      <c r="C5" s="5"/>
      <c r="D5" s="5"/>
      <c r="E5" s="5"/>
      <c r="F5" s="5"/>
      <c r="G5" s="5"/>
    </row>
    <row r="6" spans="1:7" ht="25.05" customHeight="1" x14ac:dyDescent="0.3">
      <c r="A6" s="4" t="str">
        <f>HYPERLINK("#'3 ter'!A1", " Indicators of the cost of claims ter")</f>
        <v xml:space="preserve"> Indicators of the cost of claims ter</v>
      </c>
      <c r="B6" s="5"/>
      <c r="C6" s="5"/>
      <c r="D6" s="5"/>
      <c r="E6" s="5"/>
      <c r="F6" s="5"/>
      <c r="G6" s="5"/>
    </row>
    <row r="7" spans="1:7" ht="25.05" customHeight="1" x14ac:dyDescent="0.3">
      <c r="A7" s="4" t="str">
        <f>HYPERLINK("#'3 quarter'!A1", " Indicators of the cost of claims quarter")</f>
        <v xml:space="preserve"> Indicators of the cost of claims quarter</v>
      </c>
      <c r="B7" s="5"/>
      <c r="C7" s="5"/>
      <c r="D7" s="5"/>
      <c r="E7" s="5"/>
      <c r="F7" s="5"/>
      <c r="G7" s="5"/>
    </row>
    <row r="8" spans="1:7" ht="25.05" customHeight="1" x14ac:dyDescent="0.3">
      <c r="A8" s="4" t="str">
        <f>HYPERLINK("#4!A1", "Trend in the average premium and pure premium")</f>
        <v>Trend in the average premium and pure premium</v>
      </c>
      <c r="B8" s="5"/>
      <c r="C8" s="5"/>
      <c r="D8" s="5"/>
      <c r="E8" s="5"/>
      <c r="F8" s="5"/>
      <c r="G8" s="5"/>
    </row>
    <row r="9" spans="1:7" ht="25.05" customHeight="1" x14ac:dyDescent="0.3">
      <c r="A9" s="4" t="str">
        <f>HYPERLINK("#5!A1", "Claims settlement time (numbers)")</f>
        <v>Claims settlement time (numbers)</v>
      </c>
      <c r="B9" s="5"/>
      <c r="C9" s="5"/>
      <c r="D9" s="5"/>
      <c r="E9" s="5"/>
      <c r="F9" s="5"/>
      <c r="G9" s="5"/>
    </row>
    <row r="10" spans="1:7" ht="25.05" customHeight="1" x14ac:dyDescent="0.3">
      <c r="A10" s="4" t="str">
        <f>HYPERLINK("#6!A1", "Claims settlement time (amounts)")</f>
        <v>Claims settlement time (amounts)</v>
      </c>
      <c r="B10" s="5"/>
      <c r="C10" s="5"/>
      <c r="D10" s="5"/>
      <c r="E10" s="5"/>
      <c r="F10" s="5"/>
      <c r="G10" s="5"/>
    </row>
    <row r="11" spans="1:7" ht="25.05" customHeight="1" x14ac:dyDescent="0.3">
      <c r="A11" s="4" t="str">
        <f>HYPERLINK("#7!A1", "Summary of the technical account for the insurance class")</f>
        <v>Summary of the technical account for the insurance class</v>
      </c>
      <c r="B11" s="5"/>
      <c r="C11" s="5"/>
      <c r="D11" s="5"/>
      <c r="E11" s="5"/>
      <c r="F11" s="5"/>
      <c r="G11" s="5"/>
    </row>
    <row r="12" spans="1:7" ht="25.05" customHeight="1" x14ac:dyDescent="0.3">
      <c r="A12" s="4" t="str">
        <f>HYPERLINK("#8!A1", "Composition of operating costs and their incidence over gross premiums written")</f>
        <v>Composition of operating costs and their incidence over gross premiums written</v>
      </c>
      <c r="B12" s="5"/>
      <c r="C12" s="5"/>
      <c r="D12" s="5"/>
      <c r="E12" s="5"/>
      <c r="F12" s="5"/>
      <c r="G12" s="5"/>
    </row>
    <row r="13" spans="1:7" ht="25.05" customHeight="1" x14ac:dyDescent="0.3">
      <c r="A13" s="4" t="str">
        <f>HYPERLINK("#9!A1", "Indicators taken from the technical account")</f>
        <v>Indicators taken from the technical account</v>
      </c>
      <c r="B13" s="5"/>
      <c r="C13" s="5"/>
      <c r="D13" s="5"/>
      <c r="E13" s="5"/>
      <c r="F13" s="5"/>
      <c r="G13" s="5"/>
    </row>
  </sheetData>
  <mergeCells count="13">
    <mergeCell ref="A1:G1"/>
    <mergeCell ref="A2:G2"/>
    <mergeCell ref="A3:G3"/>
    <mergeCell ref="A4:G4"/>
    <mergeCell ref="A5:G5"/>
    <mergeCell ref="A11:G11"/>
    <mergeCell ref="A12:G12"/>
    <mergeCell ref="A13:G13"/>
    <mergeCell ref="A6:G6"/>
    <mergeCell ref="A7:G7"/>
    <mergeCell ref="A8:G8"/>
    <mergeCell ref="A9:G9"/>
    <mergeCell ref="A10:G10"/>
  </mergeCells>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showGridLines="0" workbookViewId="0"/>
  </sheetViews>
  <sheetFormatPr defaultColWidth="11.5546875" defaultRowHeight="14.4" x14ac:dyDescent="0.3"/>
  <sheetData>
    <row r="1" spans="1:5" x14ac:dyDescent="0.3">
      <c r="A1" s="3" t="str">
        <f>HYPERLINK("#INDICE!A1", "Back to INDEX")</f>
        <v>Back to INDEX</v>
      </c>
    </row>
    <row r="2" spans="1:5" x14ac:dyDescent="0.3">
      <c r="A2" s="7" t="s">
        <v>146</v>
      </c>
      <c r="B2" s="5"/>
      <c r="C2" s="5"/>
      <c r="D2" s="5"/>
      <c r="E2" s="5"/>
    </row>
    <row r="3" spans="1:5" x14ac:dyDescent="0.3">
      <c r="A3" s="8" t="s">
        <v>1</v>
      </c>
      <c r="B3" s="5"/>
      <c r="C3" s="5"/>
      <c r="D3" s="5"/>
      <c r="E3" s="5"/>
    </row>
    <row r="4" spans="1:5" ht="27.6" x14ac:dyDescent="0.3">
      <c r="A4" s="1" t="s">
        <v>2</v>
      </c>
      <c r="B4" s="1" t="s">
        <v>3</v>
      </c>
      <c r="C4" s="1" t="s">
        <v>4</v>
      </c>
      <c r="D4" s="1" t="s">
        <v>5</v>
      </c>
      <c r="E4" s="1" t="s">
        <v>6</v>
      </c>
    </row>
    <row r="5" spans="1:5" x14ac:dyDescent="0.3">
      <c r="A5">
        <v>2019</v>
      </c>
      <c r="B5">
        <v>63</v>
      </c>
      <c r="C5">
        <v>3242</v>
      </c>
      <c r="E5">
        <v>9.5</v>
      </c>
    </row>
    <row r="6" spans="1:5" x14ac:dyDescent="0.3">
      <c r="A6">
        <v>2020</v>
      </c>
      <c r="B6">
        <v>63</v>
      </c>
      <c r="C6">
        <v>3173</v>
      </c>
      <c r="D6">
        <v>-2.1</v>
      </c>
      <c r="E6">
        <v>9.5</v>
      </c>
    </row>
    <row r="7" spans="1:5" x14ac:dyDescent="0.3">
      <c r="A7">
        <v>2021</v>
      </c>
      <c r="B7">
        <v>63</v>
      </c>
      <c r="C7">
        <v>3274</v>
      </c>
      <c r="D7">
        <v>3.2</v>
      </c>
      <c r="E7">
        <v>9.6</v>
      </c>
    </row>
    <row r="8" spans="1:5" x14ac:dyDescent="0.3">
      <c r="A8">
        <v>2022</v>
      </c>
      <c r="B8">
        <v>61</v>
      </c>
      <c r="C8">
        <v>3418</v>
      </c>
      <c r="D8">
        <v>4.4000000000000004</v>
      </c>
      <c r="E8">
        <v>9.6</v>
      </c>
    </row>
    <row r="9" spans="1:5" x14ac:dyDescent="0.3">
      <c r="A9">
        <v>2023</v>
      </c>
      <c r="B9">
        <v>58</v>
      </c>
      <c r="C9">
        <v>3499</v>
      </c>
      <c r="D9">
        <v>2.4</v>
      </c>
      <c r="E9">
        <v>9.1999999999999993</v>
      </c>
    </row>
    <row r="10" spans="1:5" x14ac:dyDescent="0.3">
      <c r="A10" s="2">
        <v>2024</v>
      </c>
      <c r="B10" s="2">
        <v>56</v>
      </c>
      <c r="C10" s="2">
        <v>3599</v>
      </c>
      <c r="D10" s="2">
        <v>2.9</v>
      </c>
      <c r="E10" s="2">
        <v>8.8000000000000007</v>
      </c>
    </row>
    <row r="11" spans="1:5" ht="34.950000000000003" customHeight="1" x14ac:dyDescent="0.3">
      <c r="A11" s="9" t="s">
        <v>7</v>
      </c>
      <c r="B11" s="5"/>
      <c r="C11" s="5"/>
      <c r="D11" s="5"/>
      <c r="E11" s="5"/>
    </row>
  </sheetData>
  <mergeCells count="3">
    <mergeCell ref="A2:E2"/>
    <mergeCell ref="A3:E3"/>
    <mergeCell ref="A11:E11"/>
  </mergeCell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0"/>
  <sheetViews>
    <sheetView showGridLines="0" workbookViewId="0"/>
  </sheetViews>
  <sheetFormatPr defaultColWidth="11.5546875" defaultRowHeight="14.4" x14ac:dyDescent="0.3"/>
  <sheetData>
    <row r="1" spans="1:11" x14ac:dyDescent="0.3">
      <c r="A1" s="3" t="str">
        <f>HYPERLINK("#INDICE!A1", "Back to INDEX")</f>
        <v>Back to INDEX</v>
      </c>
    </row>
    <row r="2" spans="1:11" x14ac:dyDescent="0.3">
      <c r="A2" s="7" t="s">
        <v>147</v>
      </c>
      <c r="B2" s="5"/>
      <c r="C2" s="5"/>
      <c r="D2" s="5"/>
      <c r="E2" s="5"/>
      <c r="F2" s="5"/>
      <c r="G2" s="5"/>
      <c r="H2" s="5"/>
      <c r="I2" s="5"/>
      <c r="J2" s="5"/>
      <c r="K2" s="5"/>
    </row>
    <row r="3" spans="1:11" ht="82.8" x14ac:dyDescent="0.3">
      <c r="A3" s="1" t="s">
        <v>8</v>
      </c>
      <c r="B3" s="1" t="s">
        <v>9</v>
      </c>
      <c r="C3" s="1" t="s">
        <v>10</v>
      </c>
      <c r="D3" s="1" t="s">
        <v>11</v>
      </c>
      <c r="E3" s="1" t="s">
        <v>12</v>
      </c>
      <c r="F3" s="1" t="s">
        <v>13</v>
      </c>
      <c r="G3" s="1" t="s">
        <v>14</v>
      </c>
      <c r="H3" s="1" t="s">
        <v>15</v>
      </c>
      <c r="I3" s="1" t="s">
        <v>16</v>
      </c>
      <c r="J3" s="1" t="s">
        <v>17</v>
      </c>
      <c r="K3" s="1" t="s">
        <v>18</v>
      </c>
    </row>
    <row r="4" spans="1:11" x14ac:dyDescent="0.3">
      <c r="A4">
        <v>2019</v>
      </c>
      <c r="B4">
        <v>54846605</v>
      </c>
      <c r="D4">
        <v>341431</v>
      </c>
      <c r="F4">
        <v>280989</v>
      </c>
      <c r="H4">
        <v>342494</v>
      </c>
      <c r="J4">
        <v>0.62</v>
      </c>
      <c r="K4">
        <v>0.84</v>
      </c>
    </row>
    <row r="5" spans="1:11" x14ac:dyDescent="0.3">
      <c r="A5">
        <v>2020</v>
      </c>
      <c r="B5">
        <v>56851769</v>
      </c>
      <c r="C5">
        <v>3.7</v>
      </c>
      <c r="D5">
        <v>244336</v>
      </c>
      <c r="E5">
        <v>-28.4</v>
      </c>
      <c r="F5">
        <v>204751</v>
      </c>
      <c r="G5">
        <v>-27.1</v>
      </c>
      <c r="H5">
        <v>253614</v>
      </c>
      <c r="I5">
        <v>-26</v>
      </c>
      <c r="J5">
        <v>0.45</v>
      </c>
      <c r="K5">
        <v>0.64</v>
      </c>
    </row>
    <row r="6" spans="1:11" x14ac:dyDescent="0.3">
      <c r="A6">
        <v>2021</v>
      </c>
      <c r="B6">
        <v>56630861</v>
      </c>
      <c r="C6">
        <v>-0.4</v>
      </c>
      <c r="D6">
        <v>288331</v>
      </c>
      <c r="E6">
        <v>18</v>
      </c>
      <c r="F6">
        <v>241109</v>
      </c>
      <c r="G6">
        <v>17.8</v>
      </c>
      <c r="H6">
        <v>292746</v>
      </c>
      <c r="I6">
        <v>15.4</v>
      </c>
      <c r="J6">
        <v>0.52</v>
      </c>
      <c r="K6">
        <v>0.7</v>
      </c>
    </row>
    <row r="7" spans="1:11" x14ac:dyDescent="0.3">
      <c r="A7">
        <v>2022</v>
      </c>
      <c r="B7">
        <v>57679244</v>
      </c>
      <c r="C7">
        <v>1.9</v>
      </c>
      <c r="D7">
        <v>332847</v>
      </c>
      <c r="E7">
        <v>15.4</v>
      </c>
      <c r="F7">
        <v>278161</v>
      </c>
      <c r="G7">
        <v>15.4</v>
      </c>
      <c r="H7">
        <v>332111</v>
      </c>
      <c r="I7">
        <v>13.4</v>
      </c>
      <c r="J7">
        <v>0.57999999999999996</v>
      </c>
      <c r="K7">
        <v>0.56999999999999995</v>
      </c>
    </row>
    <row r="8" spans="1:11" x14ac:dyDescent="0.3">
      <c r="A8">
        <v>2023</v>
      </c>
      <c r="B8">
        <v>56978701</v>
      </c>
      <c r="C8">
        <v>-1.2</v>
      </c>
      <c r="D8">
        <v>371117</v>
      </c>
      <c r="E8">
        <v>11.5</v>
      </c>
      <c r="F8">
        <v>305629</v>
      </c>
      <c r="G8">
        <v>9.9</v>
      </c>
      <c r="H8">
        <v>368572</v>
      </c>
      <c r="I8">
        <v>11</v>
      </c>
      <c r="J8">
        <v>0.65</v>
      </c>
      <c r="K8">
        <v>0.38</v>
      </c>
    </row>
    <row r="9" spans="1:11" x14ac:dyDescent="0.3">
      <c r="A9" s="2">
        <v>2024</v>
      </c>
      <c r="B9" s="2">
        <v>57394935</v>
      </c>
      <c r="C9" s="2">
        <v>0.7</v>
      </c>
      <c r="D9" s="2">
        <v>382136</v>
      </c>
      <c r="E9" s="2">
        <v>3</v>
      </c>
      <c r="F9" s="2">
        <v>311120</v>
      </c>
      <c r="G9" s="2">
        <v>1.8</v>
      </c>
      <c r="H9" s="2">
        <v>377986</v>
      </c>
      <c r="I9" s="2">
        <v>2.6</v>
      </c>
      <c r="J9" s="2">
        <v>0.66</v>
      </c>
      <c r="K9" s="2">
        <v>0.56000000000000005</v>
      </c>
    </row>
    <row r="10" spans="1:11" ht="34.950000000000003" customHeight="1" x14ac:dyDescent="0.3">
      <c r="A10" s="9" t="s">
        <v>19</v>
      </c>
      <c r="B10" s="5"/>
      <c r="C10" s="5"/>
      <c r="D10" s="5"/>
      <c r="E10" s="5"/>
      <c r="F10" s="5"/>
      <c r="G10" s="5"/>
      <c r="H10" s="5"/>
      <c r="I10" s="5"/>
      <c r="J10" s="5"/>
      <c r="K10" s="5"/>
    </row>
  </sheetData>
  <mergeCells count="2">
    <mergeCell ref="A2:K2"/>
    <mergeCell ref="A10:K10"/>
  </mergeCells>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0"/>
  <sheetViews>
    <sheetView showGridLines="0" workbookViewId="0"/>
  </sheetViews>
  <sheetFormatPr defaultColWidth="11.5546875" defaultRowHeight="14.4" x14ac:dyDescent="0.3"/>
  <sheetData>
    <row r="1" spans="1:4" x14ac:dyDescent="0.3">
      <c r="A1" s="3" t="str">
        <f>HYPERLINK("#INDICE!A1", "Back to INDEX")</f>
        <v>Back to INDEX</v>
      </c>
    </row>
    <row r="2" spans="1:4" ht="64.95" customHeight="1" x14ac:dyDescent="0.3">
      <c r="A2" s="6" t="s">
        <v>148</v>
      </c>
      <c r="B2" s="5"/>
      <c r="C2" s="5"/>
      <c r="D2" s="5"/>
    </row>
    <row r="3" spans="1:4" ht="69" x14ac:dyDescent="0.3">
      <c r="A3" s="1" t="s">
        <v>20</v>
      </c>
      <c r="B3" s="1" t="s">
        <v>21</v>
      </c>
      <c r="C3" s="1" t="s">
        <v>22</v>
      </c>
      <c r="D3" s="1" t="s">
        <v>23</v>
      </c>
    </row>
    <row r="4" spans="1:4" x14ac:dyDescent="0.3">
      <c r="A4" t="s">
        <v>24</v>
      </c>
      <c r="B4">
        <v>2755</v>
      </c>
      <c r="C4">
        <v>4896</v>
      </c>
      <c r="D4">
        <v>4104</v>
      </c>
    </row>
    <row r="5" spans="1:4" x14ac:dyDescent="0.3">
      <c r="A5" t="s">
        <v>25</v>
      </c>
      <c r="B5">
        <v>3319</v>
      </c>
      <c r="C5">
        <v>5816</v>
      </c>
      <c r="D5">
        <v>4924</v>
      </c>
    </row>
    <row r="6" spans="1:4" x14ac:dyDescent="0.3">
      <c r="A6" t="s">
        <v>26</v>
      </c>
      <c r="B6">
        <v>3108</v>
      </c>
      <c r="C6">
        <v>5471</v>
      </c>
      <c r="D6">
        <v>4677</v>
      </c>
    </row>
    <row r="7" spans="1:4" x14ac:dyDescent="0.3">
      <c r="A7" t="s">
        <v>27</v>
      </c>
      <c r="B7">
        <v>3058</v>
      </c>
      <c r="C7">
        <v>5443</v>
      </c>
      <c r="D7">
        <v>4606</v>
      </c>
    </row>
    <row r="8" spans="1:4" x14ac:dyDescent="0.3">
      <c r="A8" t="s">
        <v>28</v>
      </c>
      <c r="B8">
        <v>2877</v>
      </c>
      <c r="C8">
        <v>5131</v>
      </c>
      <c r="D8">
        <v>4350</v>
      </c>
    </row>
    <row r="9" spans="1:4" x14ac:dyDescent="0.3">
      <c r="A9" s="2" t="s">
        <v>29</v>
      </c>
      <c r="B9" s="2">
        <v>2942</v>
      </c>
      <c r="C9" s="2">
        <v>5017</v>
      </c>
      <c r="D9" s="2">
        <v>4276</v>
      </c>
    </row>
    <row r="10" spans="1:4" ht="34.950000000000003" customHeight="1" x14ac:dyDescent="0.3">
      <c r="A10" s="9" t="s">
        <v>30</v>
      </c>
      <c r="B10" s="5"/>
      <c r="C10" s="5"/>
      <c r="D10" s="5"/>
    </row>
  </sheetData>
  <mergeCells count="2">
    <mergeCell ref="A2:D2"/>
    <mergeCell ref="A10:D10"/>
  </mergeCells>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0"/>
  <sheetViews>
    <sheetView showGridLines="0" workbookViewId="0"/>
  </sheetViews>
  <sheetFormatPr defaultColWidth="11.5546875" defaultRowHeight="14.4" x14ac:dyDescent="0.3"/>
  <sheetData>
    <row r="1" spans="1:3" x14ac:dyDescent="0.3">
      <c r="A1" s="3" t="str">
        <f>HYPERLINK("#INDICE!A1", "Back to INDEX")</f>
        <v>Back to INDEX</v>
      </c>
    </row>
    <row r="2" spans="1:3" ht="139.94999999999999" customHeight="1" x14ac:dyDescent="0.3">
      <c r="A2" s="6" t="s">
        <v>31</v>
      </c>
      <c r="B2" s="5"/>
      <c r="C2" s="5"/>
    </row>
    <row r="3" spans="1:3" ht="41.4" x14ac:dyDescent="0.3">
      <c r="A3" s="1" t="s">
        <v>32</v>
      </c>
      <c r="B3" s="1" t="s">
        <v>33</v>
      </c>
      <c r="C3" s="1" t="s">
        <v>34</v>
      </c>
    </row>
    <row r="4" spans="1:3" x14ac:dyDescent="0.3">
      <c r="A4" t="s">
        <v>35</v>
      </c>
      <c r="B4">
        <v>3214</v>
      </c>
      <c r="C4">
        <v>4274</v>
      </c>
    </row>
    <row r="5" spans="1:3" x14ac:dyDescent="0.3">
      <c r="A5" t="s">
        <v>36</v>
      </c>
      <c r="B5">
        <v>3884</v>
      </c>
      <c r="C5">
        <v>5126</v>
      </c>
    </row>
    <row r="6" spans="1:3" x14ac:dyDescent="0.3">
      <c r="A6" t="s">
        <v>37</v>
      </c>
      <c r="B6">
        <v>3570</v>
      </c>
      <c r="C6">
        <v>4832</v>
      </c>
    </row>
    <row r="7" spans="1:3" x14ac:dyDescent="0.3">
      <c r="A7" t="s">
        <v>38</v>
      </c>
      <c r="B7">
        <v>3251</v>
      </c>
      <c r="C7">
        <v>4674</v>
      </c>
    </row>
    <row r="8" spans="1:3" x14ac:dyDescent="0.3">
      <c r="A8" t="s">
        <v>39</v>
      </c>
      <c r="B8">
        <v>2901</v>
      </c>
      <c r="C8">
        <v>4359</v>
      </c>
    </row>
    <row r="9" spans="1:3" x14ac:dyDescent="0.3">
      <c r="A9" s="2" t="s">
        <v>40</v>
      </c>
      <c r="B9" s="2">
        <v>2942</v>
      </c>
      <c r="C9" s="2">
        <v>4276</v>
      </c>
    </row>
    <row r="10" spans="1:3" ht="34.950000000000003" customHeight="1" x14ac:dyDescent="0.3">
      <c r="A10" s="9" t="s">
        <v>41</v>
      </c>
      <c r="B10" s="5"/>
      <c r="C10" s="5"/>
    </row>
  </sheetData>
  <mergeCells count="2">
    <mergeCell ref="A2:C2"/>
    <mergeCell ref="A10:C10"/>
  </mergeCell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1"/>
  <sheetViews>
    <sheetView showGridLines="0" workbookViewId="0"/>
  </sheetViews>
  <sheetFormatPr defaultColWidth="11.5546875" defaultRowHeight="14.4" x14ac:dyDescent="0.3"/>
  <sheetData>
    <row r="1" spans="1:4" x14ac:dyDescent="0.3">
      <c r="A1" s="3" t="str">
        <f>HYPERLINK("#INDICE!A1", "Back to INDEX")</f>
        <v>Back to INDEX</v>
      </c>
    </row>
    <row r="2" spans="1:4" ht="34.950000000000003" customHeight="1" x14ac:dyDescent="0.3">
      <c r="A2" s="6" t="s">
        <v>42</v>
      </c>
      <c r="B2" s="5"/>
      <c r="C2" s="5"/>
      <c r="D2" s="5"/>
    </row>
    <row r="3" spans="1:4" x14ac:dyDescent="0.3">
      <c r="A3" s="8" t="s">
        <v>43</v>
      </c>
      <c r="B3" s="5"/>
      <c r="C3" s="5"/>
      <c r="D3" s="5"/>
    </row>
    <row r="4" spans="1:4" ht="27.6" x14ac:dyDescent="0.3">
      <c r="A4" s="1" t="s">
        <v>44</v>
      </c>
      <c r="B4" s="1" t="s">
        <v>45</v>
      </c>
      <c r="C4" s="1" t="s">
        <v>46</v>
      </c>
      <c r="D4" s="1" t="s">
        <v>47</v>
      </c>
    </row>
    <row r="5" spans="1:4" x14ac:dyDescent="0.3">
      <c r="A5">
        <v>2019</v>
      </c>
      <c r="B5">
        <v>1306</v>
      </c>
      <c r="C5">
        <v>4900</v>
      </c>
    </row>
    <row r="6" spans="1:4" x14ac:dyDescent="0.3">
      <c r="A6">
        <v>2020</v>
      </c>
      <c r="B6">
        <v>1152</v>
      </c>
      <c r="C6">
        <v>6024</v>
      </c>
      <c r="D6">
        <v>22.9</v>
      </c>
    </row>
    <row r="7" spans="1:4" x14ac:dyDescent="0.3">
      <c r="A7">
        <v>2021</v>
      </c>
      <c r="B7">
        <v>1277</v>
      </c>
      <c r="C7">
        <v>5708</v>
      </c>
      <c r="D7">
        <v>-5.2</v>
      </c>
    </row>
    <row r="8" spans="1:4" x14ac:dyDescent="0.3">
      <c r="A8">
        <v>2022</v>
      </c>
      <c r="B8">
        <v>1460</v>
      </c>
      <c r="C8">
        <v>5436</v>
      </c>
      <c r="D8">
        <v>-4.8</v>
      </c>
    </row>
    <row r="9" spans="1:4" x14ac:dyDescent="0.3">
      <c r="A9">
        <v>2023</v>
      </c>
      <c r="B9">
        <v>1565</v>
      </c>
      <c r="C9">
        <v>5081</v>
      </c>
      <c r="D9">
        <v>-6.5</v>
      </c>
    </row>
    <row r="10" spans="1:4" x14ac:dyDescent="0.3">
      <c r="A10" s="2">
        <v>2024</v>
      </c>
      <c r="B10" s="2">
        <v>1616</v>
      </c>
      <c r="C10" s="2">
        <v>4276</v>
      </c>
      <c r="D10" s="2">
        <v>-15.8</v>
      </c>
    </row>
    <row r="11" spans="1:4" ht="34.950000000000003" customHeight="1" x14ac:dyDescent="0.3">
      <c r="A11" s="9" t="s">
        <v>48</v>
      </c>
      <c r="B11" s="5"/>
      <c r="C11" s="5"/>
      <c r="D11" s="5"/>
    </row>
  </sheetData>
  <mergeCells count="3">
    <mergeCell ref="A2:D2"/>
    <mergeCell ref="A3:D3"/>
    <mergeCell ref="A11:D11"/>
  </mergeCells>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1"/>
  <sheetViews>
    <sheetView showGridLines="0" workbookViewId="0"/>
  </sheetViews>
  <sheetFormatPr defaultColWidth="11.5546875" defaultRowHeight="14.4" x14ac:dyDescent="0.3"/>
  <sheetData>
    <row r="1" spans="1:4" x14ac:dyDescent="0.3">
      <c r="A1" s="3" t="str">
        <f>HYPERLINK("#INDICE!A1", "Back to INDEX")</f>
        <v>Back to INDEX</v>
      </c>
    </row>
    <row r="2" spans="1:4" ht="90" customHeight="1" x14ac:dyDescent="0.3">
      <c r="A2" s="6" t="s">
        <v>49</v>
      </c>
      <c r="B2" s="5"/>
      <c r="C2" s="5"/>
      <c r="D2" s="5"/>
    </row>
    <row r="3" spans="1:4" ht="27.6" x14ac:dyDescent="0.3">
      <c r="A3" s="1" t="s">
        <v>50</v>
      </c>
      <c r="B3" s="1" t="s">
        <v>51</v>
      </c>
      <c r="C3" s="1" t="s">
        <v>52</v>
      </c>
      <c r="D3" s="1" t="s">
        <v>53</v>
      </c>
    </row>
    <row r="4" spans="1:4" x14ac:dyDescent="0.3">
      <c r="A4">
        <v>2019</v>
      </c>
      <c r="B4">
        <v>1507</v>
      </c>
      <c r="C4">
        <v>5653</v>
      </c>
    </row>
    <row r="5" spans="1:4" x14ac:dyDescent="0.3">
      <c r="A5">
        <v>2020</v>
      </c>
      <c r="B5">
        <v>1300</v>
      </c>
      <c r="C5">
        <v>6798</v>
      </c>
      <c r="D5">
        <v>20.3</v>
      </c>
    </row>
    <row r="6" spans="1:4" x14ac:dyDescent="0.3">
      <c r="A6">
        <v>2021</v>
      </c>
      <c r="B6">
        <v>1364</v>
      </c>
      <c r="C6">
        <v>6098</v>
      </c>
      <c r="D6">
        <v>-10.3</v>
      </c>
    </row>
    <row r="7" spans="1:4" x14ac:dyDescent="0.3">
      <c r="A7">
        <v>2022</v>
      </c>
      <c r="B7">
        <v>1488</v>
      </c>
      <c r="C7">
        <v>5542</v>
      </c>
      <c r="D7">
        <v>-9.1</v>
      </c>
    </row>
    <row r="8" spans="1:4" x14ac:dyDescent="0.3">
      <c r="A8">
        <v>2023</v>
      </c>
      <c r="B8">
        <v>1568</v>
      </c>
      <c r="C8">
        <v>5091</v>
      </c>
      <c r="D8">
        <v>-8.1</v>
      </c>
    </row>
    <row r="9" spans="1:4" x14ac:dyDescent="0.3">
      <c r="A9" s="2">
        <v>2024</v>
      </c>
      <c r="B9" s="2">
        <v>1616</v>
      </c>
      <c r="C9" s="2">
        <v>4276</v>
      </c>
      <c r="D9" s="2">
        <v>-16</v>
      </c>
    </row>
    <row r="10" spans="1:4" ht="34.950000000000003" customHeight="1" x14ac:dyDescent="0.3">
      <c r="A10" s="9" t="s">
        <v>54</v>
      </c>
      <c r="B10" s="5"/>
      <c r="C10" s="5"/>
      <c r="D10" s="5"/>
    </row>
    <row r="11" spans="1:4" ht="34.950000000000003" customHeight="1" x14ac:dyDescent="0.3">
      <c r="A11" s="9" t="s">
        <v>55</v>
      </c>
      <c r="B11" s="5"/>
      <c r="C11" s="5"/>
      <c r="D11" s="5"/>
    </row>
  </sheetData>
  <mergeCells count="3">
    <mergeCell ref="A2:D2"/>
    <mergeCell ref="A10:D10"/>
    <mergeCell ref="A11:D11"/>
  </mergeCells>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2"/>
  <sheetViews>
    <sheetView showGridLines="0" workbookViewId="0"/>
  </sheetViews>
  <sheetFormatPr defaultColWidth="11.5546875" defaultRowHeight="14.4" x14ac:dyDescent="0.3"/>
  <sheetData>
    <row r="1" spans="1:5" x14ac:dyDescent="0.3">
      <c r="A1" s="3" t="str">
        <f>HYPERLINK("#INDICE!A1", "Back to INDEX")</f>
        <v>Back to INDEX</v>
      </c>
    </row>
    <row r="2" spans="1:5" x14ac:dyDescent="0.3">
      <c r="A2" s="6" t="s">
        <v>149</v>
      </c>
      <c r="B2" s="5"/>
      <c r="C2" s="5"/>
      <c r="D2" s="5"/>
      <c r="E2" s="5"/>
    </row>
    <row r="3" spans="1:5" ht="69" x14ac:dyDescent="0.3">
      <c r="A3" s="1" t="s">
        <v>56</v>
      </c>
      <c r="B3" s="1" t="s">
        <v>57</v>
      </c>
      <c r="C3" s="1" t="s">
        <v>58</v>
      </c>
      <c r="D3" s="1" t="s">
        <v>59</v>
      </c>
      <c r="E3" s="1" t="s">
        <v>60</v>
      </c>
    </row>
    <row r="4" spans="1:5" x14ac:dyDescent="0.3">
      <c r="A4">
        <v>2019</v>
      </c>
      <c r="B4">
        <v>59.1</v>
      </c>
      <c r="C4">
        <v>25.6</v>
      </c>
      <c r="D4">
        <v>69</v>
      </c>
      <c r="E4">
        <v>26.7</v>
      </c>
    </row>
    <row r="5" spans="1:5" x14ac:dyDescent="0.3">
      <c r="A5">
        <v>2020</v>
      </c>
      <c r="B5">
        <v>55.8</v>
      </c>
      <c r="C5">
        <v>22</v>
      </c>
      <c r="D5">
        <v>65.3</v>
      </c>
      <c r="E5">
        <v>22.9</v>
      </c>
    </row>
    <row r="6" spans="1:5" x14ac:dyDescent="0.3">
      <c r="A6">
        <v>2021</v>
      </c>
      <c r="B6">
        <v>57.8</v>
      </c>
      <c r="C6">
        <v>24.2</v>
      </c>
      <c r="D6">
        <v>66.400000000000006</v>
      </c>
      <c r="E6">
        <v>25</v>
      </c>
    </row>
    <row r="7" spans="1:5" x14ac:dyDescent="0.3">
      <c r="A7">
        <v>2022</v>
      </c>
      <c r="B7">
        <v>59.3</v>
      </c>
      <c r="C7">
        <v>26.5</v>
      </c>
      <c r="D7">
        <v>63</v>
      </c>
      <c r="E7">
        <v>26.9</v>
      </c>
    </row>
    <row r="8" spans="1:5" x14ac:dyDescent="0.3">
      <c r="A8">
        <v>2023</v>
      </c>
      <c r="B8">
        <v>61.4</v>
      </c>
      <c r="C8">
        <v>28.1</v>
      </c>
      <c r="D8">
        <v>61.9</v>
      </c>
      <c r="E8">
        <v>28.2</v>
      </c>
    </row>
    <row r="9" spans="1:5" x14ac:dyDescent="0.3">
      <c r="A9" s="2">
        <v>2024</v>
      </c>
      <c r="B9" s="2">
        <v>62.7</v>
      </c>
      <c r="C9" s="2">
        <v>28.2</v>
      </c>
      <c r="D9" s="2">
        <v>62.7</v>
      </c>
      <c r="E9" s="2">
        <v>28.2</v>
      </c>
    </row>
    <row r="10" spans="1:5" ht="34.950000000000003" customHeight="1" x14ac:dyDescent="0.3">
      <c r="A10" s="9" t="s">
        <v>61</v>
      </c>
      <c r="B10" s="5"/>
      <c r="C10" s="5"/>
      <c r="D10" s="5"/>
      <c r="E10" s="5"/>
    </row>
    <row r="11" spans="1:5" ht="34.950000000000003" customHeight="1" x14ac:dyDescent="0.3">
      <c r="A11" s="9" t="s">
        <v>62</v>
      </c>
      <c r="B11" s="5"/>
      <c r="C11" s="5"/>
      <c r="D11" s="5"/>
      <c r="E11" s="5"/>
    </row>
    <row r="12" spans="1:5" ht="34.950000000000003" customHeight="1" x14ac:dyDescent="0.3">
      <c r="A12" s="9" t="s">
        <v>63</v>
      </c>
      <c r="B12" s="5"/>
      <c r="C12" s="5"/>
      <c r="D12" s="5"/>
      <c r="E12" s="5"/>
    </row>
  </sheetData>
  <mergeCells count="4">
    <mergeCell ref="A2:E2"/>
    <mergeCell ref="A10:E10"/>
    <mergeCell ref="A11:E11"/>
    <mergeCell ref="A12:E12"/>
  </mergeCells>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
  <sheetViews>
    <sheetView showGridLines="0" workbookViewId="0"/>
  </sheetViews>
  <sheetFormatPr defaultColWidth="11.5546875" defaultRowHeight="14.4" x14ac:dyDescent="0.3"/>
  <sheetData>
    <row r="1" spans="1:8" x14ac:dyDescent="0.3">
      <c r="A1" s="3" t="str">
        <f>HYPERLINK("#INDICE!A1", "Back to INDEX")</f>
        <v>Back to INDEX</v>
      </c>
    </row>
    <row r="2" spans="1:8" x14ac:dyDescent="0.3">
      <c r="A2" s="6" t="s">
        <v>150</v>
      </c>
      <c r="B2" s="5"/>
      <c r="C2" s="5"/>
      <c r="D2" s="5"/>
      <c r="E2" s="5"/>
      <c r="F2" s="5"/>
      <c r="G2" s="5"/>
      <c r="H2" s="5"/>
    </row>
    <row r="3" spans="1:8" ht="69" x14ac:dyDescent="0.3">
      <c r="A3" s="1" t="s">
        <v>64</v>
      </c>
      <c r="B3" s="1" t="s">
        <v>65</v>
      </c>
      <c r="C3" s="1" t="s">
        <v>66</v>
      </c>
      <c r="D3" s="1" t="s">
        <v>67</v>
      </c>
      <c r="E3" s="1" t="s">
        <v>68</v>
      </c>
      <c r="F3" s="1" t="s">
        <v>69</v>
      </c>
      <c r="G3" s="1" t="s">
        <v>70</v>
      </c>
      <c r="H3" s="1" t="s">
        <v>71</v>
      </c>
    </row>
    <row r="4" spans="1:8" x14ac:dyDescent="0.3">
      <c r="A4">
        <v>2019</v>
      </c>
      <c r="B4">
        <v>47.5</v>
      </c>
      <c r="C4">
        <v>89.8</v>
      </c>
      <c r="D4">
        <v>97.1</v>
      </c>
      <c r="E4">
        <v>98.7</v>
      </c>
      <c r="F4">
        <v>99.2</v>
      </c>
      <c r="G4">
        <v>99.4</v>
      </c>
      <c r="H4">
        <v>0.6</v>
      </c>
    </row>
    <row r="5" spans="1:8" x14ac:dyDescent="0.3">
      <c r="A5">
        <v>2020</v>
      </c>
      <c r="B5">
        <v>47.4</v>
      </c>
      <c r="C5">
        <v>90.4</v>
      </c>
      <c r="D5">
        <v>96.9</v>
      </c>
      <c r="E5">
        <v>98.3</v>
      </c>
      <c r="F5">
        <v>98.8</v>
      </c>
      <c r="H5">
        <v>1.2</v>
      </c>
    </row>
    <row r="6" spans="1:8" x14ac:dyDescent="0.3">
      <c r="A6">
        <v>2021</v>
      </c>
      <c r="B6">
        <v>44</v>
      </c>
      <c r="C6">
        <v>88.4</v>
      </c>
      <c r="D6">
        <v>96</v>
      </c>
      <c r="E6">
        <v>97.5</v>
      </c>
      <c r="H6">
        <v>2.5</v>
      </c>
    </row>
    <row r="7" spans="1:8" x14ac:dyDescent="0.3">
      <c r="A7">
        <v>2022</v>
      </c>
      <c r="B7">
        <v>43.4</v>
      </c>
      <c r="C7">
        <v>85.5</v>
      </c>
      <c r="D7">
        <v>93</v>
      </c>
      <c r="H7">
        <v>7</v>
      </c>
    </row>
    <row r="8" spans="1:8" x14ac:dyDescent="0.3">
      <c r="A8">
        <v>2023</v>
      </c>
      <c r="B8">
        <v>41.5</v>
      </c>
      <c r="C8">
        <v>80.599999999999994</v>
      </c>
      <c r="H8">
        <v>19.399999999999999</v>
      </c>
    </row>
    <row r="9" spans="1:8" x14ac:dyDescent="0.3">
      <c r="A9" s="2">
        <v>2024</v>
      </c>
      <c r="B9" s="2">
        <v>35.700000000000003</v>
      </c>
      <c r="C9" s="2"/>
      <c r="D9" s="2"/>
      <c r="E9" s="2"/>
      <c r="F9" s="2"/>
      <c r="G9" s="2"/>
      <c r="H9" s="2">
        <v>64.3</v>
      </c>
    </row>
    <row r="10" spans="1:8" ht="34.950000000000003" customHeight="1" x14ac:dyDescent="0.3">
      <c r="A10" s="9" t="s">
        <v>72</v>
      </c>
      <c r="B10" s="5"/>
      <c r="C10" s="5"/>
      <c r="D10" s="5"/>
      <c r="E10" s="5"/>
      <c r="F10" s="5"/>
      <c r="G10" s="5"/>
      <c r="H10" s="5"/>
    </row>
    <row r="11" spans="1:8" ht="34.950000000000003" customHeight="1" x14ac:dyDescent="0.3">
      <c r="A11" s="9" t="s">
        <v>73</v>
      </c>
      <c r="B11" s="5"/>
      <c r="C11" s="5"/>
      <c r="D11" s="5"/>
      <c r="E11" s="5"/>
      <c r="F11" s="5"/>
      <c r="G11" s="5"/>
      <c r="H11" s="5"/>
    </row>
  </sheetData>
  <mergeCells count="3">
    <mergeCell ref="A2:H2"/>
    <mergeCell ref="A10:H10"/>
    <mergeCell ref="A11:H11"/>
  </mergeCells>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1"/>
  <sheetViews>
    <sheetView showGridLines="0" workbookViewId="0"/>
  </sheetViews>
  <sheetFormatPr defaultColWidth="11.5546875" defaultRowHeight="14.4" x14ac:dyDescent="0.3"/>
  <sheetData>
    <row r="1" spans="1:8" x14ac:dyDescent="0.3">
      <c r="A1" s="3" t="str">
        <f>HYPERLINK("#INDICE!A1", "Back to INDEX")</f>
        <v>Back to INDEX</v>
      </c>
    </row>
    <row r="2" spans="1:8" x14ac:dyDescent="0.3">
      <c r="A2" s="6" t="s">
        <v>74</v>
      </c>
      <c r="B2" s="5"/>
      <c r="C2" s="5"/>
      <c r="D2" s="5"/>
      <c r="E2" s="5"/>
      <c r="F2" s="5"/>
      <c r="G2" s="5"/>
      <c r="H2" s="5"/>
    </row>
    <row r="3" spans="1:8" ht="69" x14ac:dyDescent="0.3">
      <c r="A3" s="1" t="s">
        <v>75</v>
      </c>
      <c r="B3" s="1" t="s">
        <v>76</v>
      </c>
      <c r="C3" s="1" t="s">
        <v>77</v>
      </c>
      <c r="D3" s="1" t="s">
        <v>78</v>
      </c>
      <c r="E3" s="1" t="s">
        <v>79</v>
      </c>
      <c r="F3" s="1" t="s">
        <v>80</v>
      </c>
      <c r="G3" s="1" t="s">
        <v>81</v>
      </c>
      <c r="H3" s="1" t="s">
        <v>82</v>
      </c>
    </row>
    <row r="4" spans="1:8" x14ac:dyDescent="0.3">
      <c r="A4">
        <v>2019</v>
      </c>
      <c r="B4">
        <v>26.7</v>
      </c>
      <c r="C4">
        <v>75.5</v>
      </c>
      <c r="D4">
        <v>91.5</v>
      </c>
      <c r="E4">
        <v>95</v>
      </c>
      <c r="F4">
        <v>96.5</v>
      </c>
      <c r="G4">
        <v>97.2</v>
      </c>
      <c r="H4">
        <v>2.8</v>
      </c>
    </row>
    <row r="5" spans="1:8" x14ac:dyDescent="0.3">
      <c r="A5">
        <v>2020</v>
      </c>
      <c r="B5">
        <v>26.1</v>
      </c>
      <c r="C5">
        <v>75.900000000000006</v>
      </c>
      <c r="D5">
        <v>91.4</v>
      </c>
      <c r="E5">
        <v>94.9</v>
      </c>
      <c r="F5">
        <v>96</v>
      </c>
      <c r="H5">
        <v>4</v>
      </c>
    </row>
    <row r="6" spans="1:8" x14ac:dyDescent="0.3">
      <c r="A6">
        <v>2021</v>
      </c>
      <c r="B6">
        <v>24</v>
      </c>
      <c r="C6">
        <v>73.8</v>
      </c>
      <c r="D6">
        <v>90.3</v>
      </c>
      <c r="E6">
        <v>94.3</v>
      </c>
      <c r="H6">
        <v>5.7</v>
      </c>
    </row>
    <row r="7" spans="1:8" x14ac:dyDescent="0.3">
      <c r="A7">
        <v>2022</v>
      </c>
      <c r="B7">
        <v>24.4</v>
      </c>
      <c r="C7">
        <v>73.099999999999994</v>
      </c>
      <c r="D7">
        <v>88.8</v>
      </c>
      <c r="H7">
        <v>11.2</v>
      </c>
    </row>
    <row r="8" spans="1:8" x14ac:dyDescent="0.3">
      <c r="A8">
        <v>2023</v>
      </c>
      <c r="B8">
        <v>23.5</v>
      </c>
      <c r="C8">
        <v>72.8</v>
      </c>
      <c r="H8">
        <v>27.2</v>
      </c>
    </row>
    <row r="9" spans="1:8" x14ac:dyDescent="0.3">
      <c r="A9" s="2">
        <v>2024</v>
      </c>
      <c r="B9" s="2">
        <v>24.6</v>
      </c>
      <c r="C9" s="2"/>
      <c r="D9" s="2"/>
      <c r="E9" s="2"/>
      <c r="F9" s="2"/>
      <c r="G9" s="2"/>
      <c r="H9" s="2">
        <v>75.400000000000006</v>
      </c>
    </row>
    <row r="10" spans="1:8" ht="34.950000000000003" customHeight="1" x14ac:dyDescent="0.3">
      <c r="A10" s="9" t="s">
        <v>83</v>
      </c>
      <c r="B10" s="5"/>
      <c r="C10" s="5"/>
      <c r="D10" s="5"/>
      <c r="E10" s="5"/>
      <c r="F10" s="5"/>
      <c r="G10" s="5"/>
      <c r="H10" s="5"/>
    </row>
    <row r="11" spans="1:8" ht="34.950000000000003" customHeight="1" x14ac:dyDescent="0.3">
      <c r="A11" s="9" t="s">
        <v>84</v>
      </c>
      <c r="B11" s="5"/>
      <c r="C11" s="5"/>
      <c r="D11" s="5"/>
      <c r="E11" s="5"/>
      <c r="F11" s="5"/>
      <c r="G11" s="5"/>
      <c r="H11" s="5"/>
    </row>
  </sheetData>
  <mergeCells count="3">
    <mergeCell ref="A2:H2"/>
    <mergeCell ref="A10:H10"/>
    <mergeCell ref="A11:H11"/>
  </mergeCells>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6"/>
  <sheetViews>
    <sheetView showGridLines="0" workbookViewId="0"/>
  </sheetViews>
  <sheetFormatPr defaultColWidth="11.5546875" defaultRowHeight="14.4" x14ac:dyDescent="0.3"/>
  <cols>
    <col min="1" max="1" width="95.6640625" customWidth="1"/>
  </cols>
  <sheetData>
    <row r="1" spans="1:7" x14ac:dyDescent="0.3">
      <c r="A1" s="3" t="str">
        <f>HYPERLINK("#INDICE!A1", "Back to INDEX")</f>
        <v>Back to INDEX</v>
      </c>
    </row>
    <row r="2" spans="1:7" ht="34.950000000000003" customHeight="1" x14ac:dyDescent="0.3">
      <c r="A2" s="6" t="s">
        <v>151</v>
      </c>
      <c r="B2" s="5"/>
      <c r="C2" s="5"/>
      <c r="D2" s="5"/>
      <c r="E2" s="5"/>
      <c r="F2" s="5"/>
      <c r="G2" s="5"/>
    </row>
    <row r="3" spans="1:7" x14ac:dyDescent="0.3">
      <c r="A3" s="8" t="s">
        <v>85</v>
      </c>
      <c r="B3" s="5"/>
      <c r="C3" s="5"/>
      <c r="D3" s="5"/>
      <c r="E3" s="5"/>
      <c r="F3" s="5"/>
      <c r="G3" s="5"/>
    </row>
    <row r="4" spans="1:7" x14ac:dyDescent="0.3">
      <c r="A4" s="1" t="s">
        <v>86</v>
      </c>
      <c r="B4" s="1" t="s">
        <v>87</v>
      </c>
      <c r="C4" s="1" t="s">
        <v>88</v>
      </c>
      <c r="D4" s="1" t="s">
        <v>89</v>
      </c>
      <c r="E4" s="1" t="s">
        <v>90</v>
      </c>
      <c r="F4" s="1" t="s">
        <v>91</v>
      </c>
      <c r="G4" s="1" t="s">
        <v>92</v>
      </c>
    </row>
    <row r="5" spans="1:7" x14ac:dyDescent="0.3">
      <c r="A5" t="s">
        <v>93</v>
      </c>
      <c r="B5">
        <v>3162</v>
      </c>
      <c r="C5">
        <v>3185</v>
      </c>
      <c r="D5">
        <v>3263</v>
      </c>
      <c r="E5">
        <v>3383</v>
      </c>
      <c r="F5">
        <v>3503</v>
      </c>
      <c r="G5">
        <v>3609</v>
      </c>
    </row>
    <row r="6" spans="1:7" x14ac:dyDescent="0.3">
      <c r="A6" t="s">
        <v>94</v>
      </c>
      <c r="B6">
        <v>1259</v>
      </c>
      <c r="C6">
        <v>1125</v>
      </c>
      <c r="D6">
        <v>1264</v>
      </c>
      <c r="E6">
        <v>1402</v>
      </c>
      <c r="F6">
        <v>1465</v>
      </c>
      <c r="G6">
        <v>1472</v>
      </c>
    </row>
    <row r="7" spans="1:7" x14ac:dyDescent="0.3">
      <c r="A7" t="s">
        <v>95</v>
      </c>
      <c r="B7">
        <v>-63</v>
      </c>
      <c r="C7">
        <v>-72</v>
      </c>
      <c r="D7">
        <v>-63</v>
      </c>
      <c r="E7">
        <v>-57</v>
      </c>
      <c r="F7">
        <v>-41</v>
      </c>
      <c r="G7">
        <v>-69</v>
      </c>
    </row>
    <row r="8" spans="1:7" x14ac:dyDescent="0.3">
      <c r="A8" t="s">
        <v>96</v>
      </c>
      <c r="B8">
        <v>0</v>
      </c>
      <c r="C8">
        <v>0</v>
      </c>
      <c r="D8">
        <v>-2</v>
      </c>
      <c r="E8">
        <v>0</v>
      </c>
      <c r="F8">
        <v>-2</v>
      </c>
      <c r="G8">
        <v>-1</v>
      </c>
    </row>
    <row r="9" spans="1:7" x14ac:dyDescent="0.3">
      <c r="A9" s="2" t="s">
        <v>97</v>
      </c>
      <c r="B9" s="2">
        <v>1189</v>
      </c>
      <c r="C9" s="2">
        <v>1171</v>
      </c>
      <c r="D9" s="2">
        <v>1200</v>
      </c>
      <c r="E9" s="2">
        <v>1259</v>
      </c>
      <c r="F9" s="2">
        <v>1264</v>
      </c>
      <c r="G9" s="2">
        <v>1292</v>
      </c>
    </row>
    <row r="10" spans="1:7" x14ac:dyDescent="0.3">
      <c r="A10" s="2" t="s">
        <v>98</v>
      </c>
      <c r="B10" s="2">
        <v>21.7</v>
      </c>
      <c r="C10" s="2">
        <v>20.6</v>
      </c>
      <c r="D10" s="2">
        <v>21.2</v>
      </c>
      <c r="E10" s="2">
        <v>21.8</v>
      </c>
      <c r="F10" s="2">
        <v>22.2</v>
      </c>
      <c r="G10" s="2">
        <v>22.5</v>
      </c>
    </row>
    <row r="11" spans="1:7" x14ac:dyDescent="0.3">
      <c r="A11" t="s">
        <v>99</v>
      </c>
      <c r="B11">
        <v>651</v>
      </c>
      <c r="C11">
        <v>817</v>
      </c>
      <c r="D11">
        <v>737</v>
      </c>
      <c r="E11">
        <v>664</v>
      </c>
      <c r="F11">
        <v>735</v>
      </c>
      <c r="G11">
        <v>777</v>
      </c>
    </row>
    <row r="12" spans="1:7" x14ac:dyDescent="0.3">
      <c r="A12" t="s">
        <v>100</v>
      </c>
      <c r="B12">
        <v>78</v>
      </c>
      <c r="C12">
        <v>39</v>
      </c>
      <c r="D12">
        <v>54</v>
      </c>
      <c r="E12">
        <v>18</v>
      </c>
      <c r="F12">
        <v>106</v>
      </c>
      <c r="G12">
        <v>92</v>
      </c>
    </row>
    <row r="13" spans="1:7" x14ac:dyDescent="0.3">
      <c r="A13" t="s">
        <v>101</v>
      </c>
      <c r="B13">
        <v>729</v>
      </c>
      <c r="C13">
        <v>856</v>
      </c>
      <c r="D13">
        <v>790</v>
      </c>
      <c r="E13">
        <v>682</v>
      </c>
      <c r="F13">
        <v>841</v>
      </c>
      <c r="G13">
        <v>869</v>
      </c>
    </row>
    <row r="14" spans="1:7" x14ac:dyDescent="0.3">
      <c r="A14" t="s">
        <v>102</v>
      </c>
      <c r="B14">
        <v>-55</v>
      </c>
      <c r="C14">
        <v>-72</v>
      </c>
      <c r="D14">
        <v>-78</v>
      </c>
      <c r="E14">
        <v>-86</v>
      </c>
      <c r="F14">
        <v>-98</v>
      </c>
      <c r="G14">
        <v>-87</v>
      </c>
    </row>
    <row r="15" spans="1:7" x14ac:dyDescent="0.3">
      <c r="A15" s="2" t="s">
        <v>103</v>
      </c>
      <c r="B15" s="2">
        <v>675</v>
      </c>
      <c r="C15" s="2">
        <v>785</v>
      </c>
      <c r="D15" s="2">
        <v>712</v>
      </c>
      <c r="E15" s="2">
        <v>596</v>
      </c>
      <c r="F15" s="2">
        <v>743</v>
      </c>
      <c r="G15" s="2">
        <v>782</v>
      </c>
    </row>
    <row r="16" spans="1:7" ht="34.950000000000003" customHeight="1" x14ac:dyDescent="0.3">
      <c r="A16" s="9" t="s">
        <v>104</v>
      </c>
      <c r="B16" s="5"/>
      <c r="C16" s="5"/>
      <c r="D16" s="5"/>
      <c r="E16" s="5"/>
      <c r="F16" s="5"/>
      <c r="G16" s="5"/>
    </row>
  </sheetData>
  <mergeCells count="3">
    <mergeCell ref="A2:G2"/>
    <mergeCell ref="A3:G3"/>
    <mergeCell ref="A16:G16"/>
  </mergeCells>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5"/>
  <sheetViews>
    <sheetView showGridLines="0" workbookViewId="0"/>
  </sheetViews>
  <sheetFormatPr defaultColWidth="11.5546875" defaultRowHeight="14.4" x14ac:dyDescent="0.3"/>
  <cols>
    <col min="1" max="1" width="95.6640625" customWidth="1"/>
  </cols>
  <sheetData>
    <row r="1" spans="1:7" x14ac:dyDescent="0.3">
      <c r="A1" s="3" t="str">
        <f>HYPERLINK("#INDICE!A1", "Back to INDEX")</f>
        <v>Back to INDEX</v>
      </c>
    </row>
    <row r="2" spans="1:7" ht="34.950000000000003" customHeight="1" x14ac:dyDescent="0.3">
      <c r="A2" s="6" t="s">
        <v>152</v>
      </c>
      <c r="B2" s="5"/>
      <c r="C2" s="5"/>
      <c r="D2" s="5"/>
      <c r="E2" s="5"/>
      <c r="F2" s="5"/>
      <c r="G2" s="5"/>
    </row>
    <row r="3" spans="1:7" x14ac:dyDescent="0.3">
      <c r="A3" s="1" t="s">
        <v>105</v>
      </c>
      <c r="B3" s="1" t="s">
        <v>106</v>
      </c>
      <c r="C3" s="1" t="s">
        <v>107</v>
      </c>
      <c r="D3" s="1" t="s">
        <v>108</v>
      </c>
      <c r="E3" s="1" t="s">
        <v>109</v>
      </c>
      <c r="F3" s="1" t="s">
        <v>110</v>
      </c>
      <c r="G3" s="1" t="s">
        <v>111</v>
      </c>
    </row>
    <row r="4" spans="1:7" x14ac:dyDescent="0.3">
      <c r="A4" t="s">
        <v>112</v>
      </c>
      <c r="B4">
        <v>815.5</v>
      </c>
      <c r="C4">
        <v>801.2</v>
      </c>
      <c r="D4">
        <v>822.5</v>
      </c>
      <c r="E4">
        <v>859.8</v>
      </c>
      <c r="F4">
        <v>865</v>
      </c>
      <c r="G4">
        <v>892.3</v>
      </c>
    </row>
    <row r="5" spans="1:7" x14ac:dyDescent="0.3">
      <c r="A5" t="s">
        <v>113</v>
      </c>
      <c r="B5">
        <v>25.1</v>
      </c>
      <c r="C5">
        <v>25.3</v>
      </c>
      <c r="D5">
        <v>25.1</v>
      </c>
      <c r="E5">
        <v>25.2</v>
      </c>
      <c r="F5">
        <v>24.7</v>
      </c>
      <c r="G5">
        <v>24.8</v>
      </c>
    </row>
    <row r="6" spans="1:7" x14ac:dyDescent="0.3">
      <c r="A6" s="2" t="s">
        <v>114</v>
      </c>
      <c r="B6" s="2">
        <v>68.599999999999994</v>
      </c>
      <c r="C6" s="2">
        <v>68.400000000000006</v>
      </c>
      <c r="D6" s="2">
        <v>68.5</v>
      </c>
      <c r="E6" s="2">
        <v>68.3</v>
      </c>
      <c r="F6" s="2">
        <v>68.400000000000006</v>
      </c>
      <c r="G6" s="2">
        <v>69.099999999999994</v>
      </c>
    </row>
    <row r="7" spans="1:7" x14ac:dyDescent="0.3">
      <c r="A7" t="s">
        <v>115</v>
      </c>
      <c r="B7">
        <v>171</v>
      </c>
      <c r="C7">
        <v>174.1</v>
      </c>
      <c r="D7">
        <v>173</v>
      </c>
      <c r="E7">
        <v>181.5</v>
      </c>
      <c r="F7">
        <v>181.9</v>
      </c>
      <c r="G7">
        <v>184.1</v>
      </c>
    </row>
    <row r="8" spans="1:7" x14ac:dyDescent="0.3">
      <c r="A8" t="s">
        <v>116</v>
      </c>
      <c r="B8">
        <v>5.3</v>
      </c>
      <c r="C8">
        <v>5.5</v>
      </c>
      <c r="D8">
        <v>5.3</v>
      </c>
      <c r="E8">
        <v>5.3</v>
      </c>
      <c r="F8">
        <v>5.2</v>
      </c>
      <c r="G8">
        <v>5.0999999999999996</v>
      </c>
    </row>
    <row r="9" spans="1:7" x14ac:dyDescent="0.3">
      <c r="A9" s="2" t="s">
        <v>117</v>
      </c>
      <c r="B9" s="2">
        <v>14.4</v>
      </c>
      <c r="C9" s="2">
        <v>14.9</v>
      </c>
      <c r="D9" s="2">
        <v>14.4</v>
      </c>
      <c r="E9" s="2">
        <v>14.4</v>
      </c>
      <c r="F9" s="2">
        <v>14.4</v>
      </c>
      <c r="G9" s="2">
        <v>14.3</v>
      </c>
    </row>
    <row r="10" spans="1:7" x14ac:dyDescent="0.3">
      <c r="A10" t="s">
        <v>118</v>
      </c>
      <c r="B10">
        <v>203</v>
      </c>
      <c r="C10">
        <v>195.9</v>
      </c>
      <c r="D10">
        <v>204.9</v>
      </c>
      <c r="E10">
        <v>217.8</v>
      </c>
      <c r="F10">
        <v>217.3</v>
      </c>
      <c r="G10">
        <v>215.6</v>
      </c>
    </row>
    <row r="11" spans="1:7" x14ac:dyDescent="0.3">
      <c r="A11" t="s">
        <v>119</v>
      </c>
      <c r="B11">
        <v>6.3</v>
      </c>
      <c r="C11">
        <v>6.2</v>
      </c>
      <c r="D11">
        <v>6.3</v>
      </c>
      <c r="E11">
        <v>6.4</v>
      </c>
      <c r="F11">
        <v>6.2</v>
      </c>
      <c r="G11">
        <v>6</v>
      </c>
    </row>
    <row r="12" spans="1:7" x14ac:dyDescent="0.3">
      <c r="A12" s="2" t="s">
        <v>120</v>
      </c>
      <c r="B12" s="2">
        <v>17.100000000000001</v>
      </c>
      <c r="C12" s="2">
        <v>16.7</v>
      </c>
      <c r="D12" s="2">
        <v>17.100000000000001</v>
      </c>
      <c r="E12" s="2">
        <v>17.3</v>
      </c>
      <c r="F12" s="2">
        <v>17.2</v>
      </c>
      <c r="G12" s="2">
        <v>16.7</v>
      </c>
    </row>
    <row r="13" spans="1:7" x14ac:dyDescent="0.3">
      <c r="A13" t="s">
        <v>121</v>
      </c>
      <c r="B13">
        <v>1189.5</v>
      </c>
      <c r="C13">
        <v>1171.2</v>
      </c>
      <c r="D13">
        <v>1200.5</v>
      </c>
      <c r="E13">
        <v>1259</v>
      </c>
      <c r="F13">
        <v>1264.2</v>
      </c>
      <c r="G13">
        <v>1292</v>
      </c>
    </row>
    <row r="14" spans="1:7" x14ac:dyDescent="0.3">
      <c r="A14" s="2" t="s">
        <v>122</v>
      </c>
      <c r="B14" s="2">
        <v>36.700000000000003</v>
      </c>
      <c r="C14" s="2">
        <v>36.9</v>
      </c>
      <c r="D14" s="2">
        <v>36.700000000000003</v>
      </c>
      <c r="E14" s="2">
        <v>36.799999999999997</v>
      </c>
      <c r="F14" s="2">
        <v>36.1</v>
      </c>
      <c r="G14" s="2">
        <v>35.9</v>
      </c>
    </row>
    <row r="15" spans="1:7" ht="34.950000000000003" customHeight="1" x14ac:dyDescent="0.3">
      <c r="A15" s="9" t="s">
        <v>123</v>
      </c>
      <c r="B15" s="5"/>
      <c r="C15" s="5"/>
      <c r="D15" s="5"/>
      <c r="E15" s="5"/>
      <c r="F15" s="5"/>
      <c r="G15" s="5"/>
    </row>
  </sheetData>
  <mergeCells count="2">
    <mergeCell ref="A2:G2"/>
    <mergeCell ref="A15:G15"/>
  </mergeCells>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8"/>
  <sheetViews>
    <sheetView showGridLines="0" workbookViewId="0"/>
  </sheetViews>
  <sheetFormatPr defaultColWidth="11.5546875" defaultRowHeight="14.4" x14ac:dyDescent="0.3"/>
  <cols>
    <col min="1" max="1" width="94.6640625" customWidth="1"/>
  </cols>
  <sheetData>
    <row r="1" spans="1:7" x14ac:dyDescent="0.3">
      <c r="A1" s="3" t="str">
        <f>HYPERLINK("#INDICE!A1", "Back to INDEX")</f>
        <v>Back to INDEX</v>
      </c>
    </row>
    <row r="2" spans="1:7" ht="34.950000000000003" customHeight="1" x14ac:dyDescent="0.3">
      <c r="A2" s="6" t="s">
        <v>153</v>
      </c>
      <c r="B2" s="5"/>
      <c r="C2" s="5"/>
      <c r="D2" s="5"/>
      <c r="E2" s="5"/>
      <c r="F2" s="5"/>
      <c r="G2" s="5"/>
    </row>
    <row r="3" spans="1:7" x14ac:dyDescent="0.3">
      <c r="A3" s="8" t="s">
        <v>124</v>
      </c>
      <c r="B3" s="5"/>
      <c r="C3" s="5"/>
      <c r="D3" s="5"/>
      <c r="E3" s="5"/>
      <c r="F3" s="5"/>
      <c r="G3" s="5"/>
    </row>
    <row r="4" spans="1:7" x14ac:dyDescent="0.3">
      <c r="A4" s="1" t="s">
        <v>125</v>
      </c>
      <c r="B4" s="1" t="s">
        <v>126</v>
      </c>
      <c r="C4" s="1" t="s">
        <v>127</v>
      </c>
      <c r="D4" s="1" t="s">
        <v>128</v>
      </c>
      <c r="E4" s="1" t="s">
        <v>129</v>
      </c>
      <c r="F4" s="1" t="s">
        <v>130</v>
      </c>
      <c r="G4" s="1" t="s">
        <v>131</v>
      </c>
    </row>
    <row r="5" spans="1:7" x14ac:dyDescent="0.3">
      <c r="A5" t="s">
        <v>132</v>
      </c>
      <c r="B5">
        <v>44.4</v>
      </c>
      <c r="C5">
        <v>39.200000000000003</v>
      </c>
      <c r="D5">
        <v>42</v>
      </c>
      <c r="E5">
        <v>45.2</v>
      </c>
      <c r="F5">
        <v>45.8</v>
      </c>
      <c r="G5">
        <v>44.8</v>
      </c>
    </row>
    <row r="6" spans="1:7" x14ac:dyDescent="0.3">
      <c r="A6" t="s">
        <v>133</v>
      </c>
      <c r="B6">
        <v>39.799999999999997</v>
      </c>
      <c r="C6">
        <v>35.299999999999997</v>
      </c>
      <c r="D6">
        <v>38.700000000000003</v>
      </c>
      <c r="E6">
        <v>41.5</v>
      </c>
      <c r="F6">
        <v>41.8</v>
      </c>
      <c r="G6">
        <v>40.799999999999997</v>
      </c>
    </row>
    <row r="7" spans="1:7" x14ac:dyDescent="0.3">
      <c r="A7" t="s">
        <v>134</v>
      </c>
      <c r="B7">
        <v>36.700000000000003</v>
      </c>
      <c r="C7">
        <v>36.9</v>
      </c>
      <c r="D7">
        <v>36.700000000000003</v>
      </c>
      <c r="E7">
        <v>36.799999999999997</v>
      </c>
      <c r="F7">
        <v>36.1</v>
      </c>
      <c r="G7">
        <v>35.9</v>
      </c>
    </row>
    <row r="8" spans="1:7" x14ac:dyDescent="0.3">
      <c r="A8" t="s">
        <v>135</v>
      </c>
      <c r="B8">
        <v>76.5</v>
      </c>
      <c r="C8">
        <v>72.2</v>
      </c>
      <c r="D8">
        <v>75.400000000000006</v>
      </c>
      <c r="E8">
        <v>78.3</v>
      </c>
      <c r="F8">
        <v>78</v>
      </c>
      <c r="G8">
        <v>76.7</v>
      </c>
    </row>
    <row r="9" spans="1:7" x14ac:dyDescent="0.3">
      <c r="A9" t="s">
        <v>136</v>
      </c>
      <c r="B9">
        <v>81.099999999999994</v>
      </c>
      <c r="C9">
        <v>76.099999999999994</v>
      </c>
      <c r="D9">
        <v>78.599999999999994</v>
      </c>
      <c r="E9">
        <v>82</v>
      </c>
      <c r="F9">
        <v>81.900000000000006</v>
      </c>
      <c r="G9">
        <v>80.7</v>
      </c>
    </row>
    <row r="10" spans="1:7" x14ac:dyDescent="0.3">
      <c r="A10" t="s">
        <v>137</v>
      </c>
      <c r="B10">
        <v>20.100000000000001</v>
      </c>
      <c r="C10">
        <v>25.7</v>
      </c>
      <c r="D10">
        <v>22.5</v>
      </c>
      <c r="E10">
        <v>19.399999999999999</v>
      </c>
      <c r="F10">
        <v>21</v>
      </c>
      <c r="G10">
        <v>21.6</v>
      </c>
    </row>
    <row r="11" spans="1:7" x14ac:dyDescent="0.3">
      <c r="A11" t="s">
        <v>138</v>
      </c>
      <c r="B11">
        <v>20.6</v>
      </c>
      <c r="C11">
        <v>25.6</v>
      </c>
      <c r="D11">
        <v>22.6</v>
      </c>
      <c r="E11">
        <v>19.600000000000001</v>
      </c>
      <c r="F11">
        <v>21</v>
      </c>
      <c r="G11">
        <v>21.5</v>
      </c>
    </row>
    <row r="12" spans="1:7" x14ac:dyDescent="0.3">
      <c r="A12" t="s">
        <v>139</v>
      </c>
      <c r="B12">
        <v>2.4</v>
      </c>
      <c r="C12">
        <v>1.2</v>
      </c>
      <c r="D12">
        <v>1.6</v>
      </c>
      <c r="E12">
        <v>0.5</v>
      </c>
      <c r="F12">
        <v>3</v>
      </c>
      <c r="G12">
        <v>2.6</v>
      </c>
    </row>
    <row r="13" spans="1:7" x14ac:dyDescent="0.3">
      <c r="A13" t="s">
        <v>140</v>
      </c>
      <c r="B13">
        <v>22.5</v>
      </c>
      <c r="C13">
        <v>27</v>
      </c>
      <c r="D13">
        <v>24.1</v>
      </c>
      <c r="E13">
        <v>20</v>
      </c>
      <c r="F13">
        <v>24</v>
      </c>
      <c r="G13">
        <v>24.2</v>
      </c>
    </row>
    <row r="14" spans="1:7" x14ac:dyDescent="0.3">
      <c r="A14" t="s">
        <v>141</v>
      </c>
      <c r="B14">
        <v>23.1</v>
      </c>
      <c r="C14">
        <v>26.9</v>
      </c>
      <c r="D14">
        <v>24.2</v>
      </c>
      <c r="E14">
        <v>20.2</v>
      </c>
      <c r="F14">
        <v>24</v>
      </c>
      <c r="G14">
        <v>24.1</v>
      </c>
    </row>
    <row r="15" spans="1:7" x14ac:dyDescent="0.3">
      <c r="A15" t="s">
        <v>142</v>
      </c>
      <c r="B15">
        <v>20.8</v>
      </c>
      <c r="C15">
        <v>24.7</v>
      </c>
      <c r="D15">
        <v>21.8</v>
      </c>
      <c r="E15">
        <v>17.399999999999999</v>
      </c>
      <c r="F15">
        <v>21.2</v>
      </c>
      <c r="G15">
        <v>21.7</v>
      </c>
    </row>
    <row r="16" spans="1:7" x14ac:dyDescent="0.3">
      <c r="A16" s="2" t="s">
        <v>143</v>
      </c>
      <c r="B16" s="2">
        <v>21.3</v>
      </c>
      <c r="C16" s="2">
        <v>24.6</v>
      </c>
      <c r="D16" s="2">
        <v>21.8</v>
      </c>
      <c r="E16" s="2">
        <v>17.600000000000001</v>
      </c>
      <c r="F16" s="2">
        <v>21.2</v>
      </c>
      <c r="G16" s="2">
        <v>21.7</v>
      </c>
    </row>
    <row r="17" spans="1:7" x14ac:dyDescent="0.3">
      <c r="A17" s="2" t="s">
        <v>144</v>
      </c>
      <c r="B17" s="2">
        <v>12.3</v>
      </c>
      <c r="C17" s="2">
        <v>13.8</v>
      </c>
      <c r="D17" s="2">
        <v>12.6</v>
      </c>
      <c r="E17" s="2">
        <v>10.3</v>
      </c>
      <c r="F17" s="2">
        <v>13</v>
      </c>
      <c r="G17" s="2">
        <v>13.6</v>
      </c>
    </row>
    <row r="18" spans="1:7" ht="34.950000000000003" customHeight="1" x14ac:dyDescent="0.3">
      <c r="A18" s="9" t="s">
        <v>145</v>
      </c>
      <c r="B18" s="5"/>
      <c r="C18" s="5"/>
      <c r="D18" s="5"/>
      <c r="E18" s="5"/>
      <c r="F18" s="5"/>
      <c r="G18" s="5"/>
    </row>
  </sheetData>
  <mergeCells count="3">
    <mergeCell ref="A2:G2"/>
    <mergeCell ref="A3:G3"/>
    <mergeCell ref="A18:G18"/>
  </mergeCell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INDICE</vt:lpstr>
      <vt:lpstr>1</vt:lpstr>
      <vt:lpstr>2</vt:lpstr>
      <vt:lpstr>3</vt:lpstr>
      <vt:lpstr>3 bis</vt:lpstr>
      <vt:lpstr>3 ter</vt:lpstr>
      <vt:lpstr>3 quarter</vt:lpstr>
      <vt:lpstr>4</vt:lpstr>
      <vt:lpstr>5</vt:lpstr>
      <vt:lpstr>6</vt:lpstr>
      <vt:lpstr>7</vt:lpstr>
      <vt:lpstr>8</vt:lpstr>
      <vt:lpstr>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2026-02-09T13:33:41Z</dcterms:created>
  <dcterms:modified xsi:type="dcterms:W3CDTF">2026-02-09T13:33:47Z</dcterms:modified>
</cp:coreProperties>
</file>