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vasqf73\private\Ufficio Stampa\PUBBLICAZIONI SU NUOVO SITO IVASS\3 - PUBBLICAZIONI E STATISTICHE\STATISTICHE\012 - Bollettino statistico n. 32026 - I rischi da r.c. generale e sanitaria - VERSIONE INGLESE\"/>
    </mc:Choice>
  </mc:AlternateContent>
  <xr:revisionPtr revIDLastSave="0" documentId="13_ncr:1_{0534C1D0-7DDB-4FC8-86D5-3BD016AE11E3}" xr6:coauthVersionLast="47" xr6:coauthVersionMax="47" xr10:uidLastSave="{00000000-0000-0000-0000-000000000000}"/>
  <bookViews>
    <workbookView xWindow="28680" yWindow="-120" windowWidth="19440" windowHeight="14880" xr2:uid="{00000000-000D-0000-FFFF-FFFF00000000}"/>
  </bookViews>
  <sheets>
    <sheet name="INDICE" sheetId="1" r:id="rId1"/>
    <sheet name="1" sheetId="2" r:id="rId2"/>
    <sheet name="2" sheetId="3" r:id="rId3"/>
    <sheet name="3" sheetId="4" r:id="rId4"/>
    <sheet name="3 bis" sheetId="5" r:id="rId5"/>
    <sheet name="3 ter" sheetId="6" r:id="rId6"/>
    <sheet name="3 quarter" sheetId="7" r:id="rId7"/>
    <sheet name="4" sheetId="8" r:id="rId8"/>
    <sheet name="5" sheetId="9" r:id="rId9"/>
    <sheet name="6" sheetId="10" r:id="rId10"/>
    <sheet name="7" sheetId="11" r:id="rId11"/>
    <sheet name="8" sheetId="12" r:id="rId12"/>
    <sheet name="9" sheetId="13" r:id="rId13"/>
    <sheet name="Foglio1"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2" i="1"/>
  <c r="A3" i="1"/>
  <c r="A11" i="1"/>
  <c r="A10" i="1"/>
  <c r="A9" i="1"/>
  <c r="A8" i="1"/>
  <c r="A7" i="1"/>
  <c r="A6" i="1"/>
  <c r="A5" i="1"/>
  <c r="A4" i="1"/>
  <c r="A2" i="1"/>
  <c r="A1" i="13"/>
  <c r="A1" i="12"/>
  <c r="A1" i="11"/>
  <c r="A1" i="10"/>
  <c r="A1" i="9"/>
  <c r="A1" i="8"/>
  <c r="A1" i="7"/>
  <c r="A1" i="6"/>
  <c r="A1" i="5"/>
  <c r="A1" i="4"/>
  <c r="A1" i="3"/>
  <c r="A1" i="2"/>
</calcChain>
</file>

<file path=xl/sharedStrings.xml><?xml version="1.0" encoding="utf-8"?>
<sst xmlns="http://schemas.openxmlformats.org/spreadsheetml/2006/main" count="153" uniqueCount="153">
  <si>
    <r>
      <rPr>
        <b/>
        <sz val="11"/>
        <color rgb="FF000000"/>
        <rFont val="Calibri"/>
      </rPr>
      <t>General Liability Insurance - Index of Statistical Tables</t>
    </r>
  </si>
  <si>
    <r>
      <rPr>
        <sz val="8"/>
        <color rgb="FF000000"/>
        <rFont val="Arial"/>
      </rPr>
      <t>(amounts in million euro)</t>
    </r>
  </si>
  <si>
    <r>
      <rPr>
        <b/>
        <sz val="10"/>
        <color rgb="FF000000"/>
        <rFont val="Calibri"/>
      </rPr>
      <t>Financial year</t>
    </r>
  </si>
  <si>
    <r>
      <rPr>
        <b/>
        <sz val="10"/>
        <color rgb="FF000000"/>
        <rFont val="Calibri"/>
      </rPr>
      <t>No. of undertakings</t>
    </r>
  </si>
  <si>
    <r>
      <rPr>
        <b/>
        <sz val="10"/>
        <color rgb="FF000000"/>
        <rFont val="Calibri"/>
      </rPr>
      <t>Premiums</t>
    </r>
  </si>
  <si>
    <r>
      <rPr>
        <b/>
        <sz val="10"/>
        <color rgb="FF000000"/>
        <rFont val="Calibri"/>
      </rPr>
      <t>Δ%</t>
    </r>
  </si>
  <si>
    <r>
      <rPr>
        <b/>
        <sz val="10"/>
        <color rgb="FF000000"/>
        <rFont val="Calibri"/>
      </rPr>
      <t>% of non life portfolio</t>
    </r>
  </si>
  <si>
    <r>
      <rPr>
        <sz val="8"/>
        <color rgb="FF000000"/>
        <rFont val="Arial"/>
      </rPr>
      <t>Source: ISVAP Regulation No. 22/2008, Module 17.</t>
    </r>
  </si>
  <si>
    <r>
      <rPr>
        <b/>
        <sz val="11"/>
        <color rgb="FF000000"/>
        <rFont val="Calibri"/>
      </rPr>
      <t>Table 2 - Number of claims reported and due to be paid</t>
    </r>
  </si>
  <si>
    <r>
      <rPr>
        <b/>
        <sz val="10"/>
        <color rgb="FF000000"/>
        <rFont val="Calibri"/>
      </rPr>
      <t>Financial year</t>
    </r>
  </si>
  <si>
    <r>
      <rPr>
        <b/>
        <sz val="10"/>
        <color rgb="FF000000"/>
        <rFont val="Calibri"/>
      </rPr>
      <t>No. of risk units</t>
    </r>
  </si>
  <si>
    <r>
      <rPr>
        <b/>
        <sz val="10"/>
        <color rgb="FF000000"/>
        <rFont val="Calibri"/>
      </rPr>
      <t>Δ%</t>
    </r>
  </si>
  <si>
    <r>
      <rPr>
        <b/>
        <sz val="10"/>
        <color rgb="FF000000"/>
        <rFont val="Calibri"/>
      </rPr>
      <t>No. of claims reported</t>
    </r>
  </si>
  <si>
    <r>
      <rPr>
        <b/>
        <sz val="10"/>
        <color rgb="FF000000"/>
        <rFont val="Calibri"/>
      </rPr>
      <t>Δ%</t>
    </r>
  </si>
  <si>
    <r>
      <rPr>
        <b/>
        <sz val="10"/>
        <color rgb="FF000000"/>
        <rFont val="Calibri"/>
      </rPr>
      <t>No. of claims reported and due to be paid net of the estimate for IBNR</t>
    </r>
  </si>
  <si>
    <r>
      <rPr>
        <b/>
        <sz val="10"/>
        <color rgb="FF000000"/>
        <rFont val="Calibri"/>
      </rPr>
      <t>Δ%</t>
    </r>
  </si>
  <si>
    <r>
      <rPr>
        <b/>
        <sz val="10"/>
        <color rgb="FF000000"/>
        <rFont val="Calibri"/>
      </rPr>
      <t>No. of claims reported and due to be paid gross of the estimate for IBNR</t>
    </r>
  </si>
  <si>
    <r>
      <rPr>
        <b/>
        <sz val="10"/>
        <color rgb="FF000000"/>
        <rFont val="Calibri"/>
      </rPr>
      <t>Δ%</t>
    </r>
  </si>
  <si>
    <r>
      <rPr>
        <b/>
        <sz val="10"/>
        <color rgb="FF000000"/>
        <rFont val="Calibri"/>
      </rPr>
      <t>Claims frequency in %</t>
    </r>
  </si>
  <si>
    <r>
      <rPr>
        <sz val="8"/>
        <color rgb="FF000000"/>
        <rFont val="Arial"/>
      </rPr>
      <t>Source: ISVAP Regulation No. 22/2008, Module 29.</t>
    </r>
  </si>
  <si>
    <r>
      <rPr>
        <b/>
        <sz val="10"/>
        <color rgb="FF000000"/>
        <rFont val="Calibri"/>
      </rPr>
      <t>Year of occurrence</t>
    </r>
  </si>
  <si>
    <r>
      <rPr>
        <b/>
        <sz val="10"/>
        <color rgb="FF000000"/>
        <rFont val="Calibri"/>
      </rPr>
      <t>Average cost of claims paid</t>
    </r>
  </si>
  <si>
    <r>
      <rPr>
        <b/>
        <sz val="10"/>
        <color rgb="FF000000"/>
        <rFont val="Calibri"/>
      </rPr>
      <t>Average cost of claims written in the provisions*</t>
    </r>
  </si>
  <si>
    <r>
      <rPr>
        <b/>
        <sz val="10"/>
        <color rgb="FF000000"/>
        <rFont val="Calibri"/>
      </rPr>
      <t>Total average cost of claims</t>
    </r>
  </si>
  <si>
    <r>
      <rPr>
        <sz val="11"/>
        <color rgb="FF000000"/>
        <rFont val="Calibri"/>
        <family val="2"/>
      </rPr>
      <t>2019</t>
    </r>
  </si>
  <si>
    <r>
      <rPr>
        <sz val="11"/>
        <color rgb="FF000000"/>
        <rFont val="Calibri"/>
        <family val="2"/>
      </rPr>
      <t>2020</t>
    </r>
  </si>
  <si>
    <r>
      <rPr>
        <sz val="11"/>
        <color rgb="FF000000"/>
        <rFont val="Calibri"/>
        <family val="2"/>
      </rPr>
      <t>2021</t>
    </r>
  </si>
  <si>
    <r>
      <rPr>
        <sz val="11"/>
        <color rgb="FF000000"/>
        <rFont val="Calibri"/>
        <family val="2"/>
      </rPr>
      <t>2022</t>
    </r>
  </si>
  <si>
    <r>
      <rPr>
        <sz val="11"/>
        <color rgb="FF000000"/>
        <rFont val="Calibri"/>
        <family val="2"/>
      </rPr>
      <t>2023</t>
    </r>
  </si>
  <si>
    <r>
      <rPr>
        <sz val="11"/>
        <color rgb="FF000000"/>
        <rFont val="Calibri"/>
      </rPr>
      <t>2024</t>
    </r>
  </si>
  <si>
    <r>
      <rPr>
        <sz val="8"/>
        <color rgb="FF000000"/>
        <rFont val="Arial"/>
      </rPr>
      <t xml:space="preserve"> * Reserved amounts include the final estimate for IBNR claims.</t>
    </r>
  </si>
  <si>
    <r>
      <rPr>
        <b/>
        <sz val="11"/>
        <color rgb="FF000000"/>
        <rFont val="Calibri"/>
      </rPr>
      <t>Table 3 bis - Indicators of the average cost of claims reported in the year of occurrence and gross of the final estimate for IBNR claims with revaluation of amounts paid in previous years based on the consumer price index for blue-collar and white-collar households (FOI), net of tobacco products</t>
    </r>
  </si>
  <si>
    <r>
      <rPr>
        <b/>
        <sz val="10"/>
        <color rgb="FF000000"/>
        <rFont val="Calibri"/>
      </rPr>
      <t>Year of occurrence</t>
    </r>
  </si>
  <si>
    <r>
      <rPr>
        <b/>
        <sz val="10"/>
        <color rgb="FF000000"/>
        <rFont val="Calibri"/>
      </rPr>
      <t>Average cost of claims paid*</t>
    </r>
  </si>
  <si>
    <r>
      <rPr>
        <b/>
        <sz val="10"/>
        <color rgb="FF000000"/>
        <rFont val="Calibri"/>
      </rPr>
      <t>Total average cost of claims*</t>
    </r>
  </si>
  <si>
    <r>
      <rPr>
        <sz val="11"/>
        <color rgb="FF000000"/>
        <rFont val="Calibri"/>
        <family val="2"/>
      </rPr>
      <t>2019</t>
    </r>
  </si>
  <si>
    <r>
      <rPr>
        <sz val="11"/>
        <color rgb="FF000000"/>
        <rFont val="Calibri"/>
        <family val="2"/>
      </rPr>
      <t>2020</t>
    </r>
  </si>
  <si>
    <r>
      <rPr>
        <sz val="11"/>
        <color rgb="FF000000"/>
        <rFont val="Calibri"/>
        <family val="2"/>
      </rPr>
      <t>2021</t>
    </r>
  </si>
  <si>
    <r>
      <rPr>
        <sz val="11"/>
        <color rgb="FF000000"/>
        <rFont val="Calibri"/>
        <family val="2"/>
      </rPr>
      <t>2022</t>
    </r>
  </si>
  <si>
    <r>
      <rPr>
        <sz val="11"/>
        <color rgb="FF000000"/>
        <rFont val="Calibri"/>
        <family val="2"/>
      </rPr>
      <t>2023</t>
    </r>
  </si>
  <si>
    <r>
      <rPr>
        <sz val="11"/>
        <color rgb="FF000000"/>
        <rFont val="Calibri"/>
      </rPr>
      <t>2024</t>
    </r>
  </si>
  <si>
    <r>
      <rPr>
        <sz val="8"/>
        <color rgb="FF000000"/>
        <rFont val="Arial"/>
      </rPr>
      <t xml:space="preserve"> * Amounts expressed in currency 2024.</t>
    </r>
  </si>
  <si>
    <r>
      <rPr>
        <b/>
        <sz val="11"/>
        <color rgb="FF000000"/>
        <rFont val="Calibri"/>
      </rPr>
      <t>Table 3 ter - Average cost of claims due to be paid from the year of occurrence to 31.12.2024</t>
    </r>
  </si>
  <si>
    <r>
      <rPr>
        <sz val="8"/>
        <color rgb="FF000000"/>
        <rFont val="Arial"/>
      </rPr>
      <t>(amounts in million euro;</t>
    </r>
    <r>
      <rPr>
        <sz val="8"/>
        <color rgb="FF000000"/>
        <rFont val="Arial"/>
      </rPr>
      <t xml:space="preserve">
</t>
    </r>
    <r>
      <rPr>
        <sz val="8"/>
        <color rgb="FF000000"/>
        <rFont val="Arial"/>
      </rPr>
      <t>average costs in Euro units)</t>
    </r>
  </si>
  <si>
    <r>
      <rPr>
        <b/>
        <sz val="10"/>
        <color rgb="FF000000"/>
        <rFont val="Calibri"/>
      </rPr>
      <t>Year of occurrence</t>
    </r>
  </si>
  <si>
    <r>
      <rPr>
        <b/>
        <sz val="10"/>
        <color rgb="FF000000"/>
        <rFont val="Calibri"/>
      </rPr>
      <t>Amount paid and reserved</t>
    </r>
  </si>
  <si>
    <r>
      <rPr>
        <b/>
        <sz val="10"/>
        <color rgb="FF000000"/>
        <rFont val="Calibri"/>
      </rPr>
      <t>Total average cost of claims</t>
    </r>
  </si>
  <si>
    <r>
      <rPr>
        <b/>
        <sz val="10"/>
        <color rgb="FF000000"/>
        <rFont val="Calibri"/>
      </rPr>
      <t>Δ%</t>
    </r>
  </si>
  <si>
    <r>
      <rPr>
        <sz val="8"/>
        <color rgb="FF000000"/>
        <rFont val="Arial"/>
      </rPr>
      <t>Source: ISVAP Regulation No. 22/2008,</t>
    </r>
    <r>
      <rPr>
        <sz val="8"/>
        <color rgb="FF000000"/>
        <rFont val="Arial"/>
      </rPr>
      <t xml:space="preserve">
</t>
    </r>
    <r>
      <rPr>
        <sz val="8"/>
        <color rgb="FF000000"/>
        <rFont val="Arial"/>
      </rPr>
      <t>Module 29, with relevant Annex 1.</t>
    </r>
  </si>
  <si>
    <r>
      <rPr>
        <b/>
        <sz val="11"/>
        <color rgb="FF000000"/>
        <rFont val="Calibri"/>
      </rPr>
      <t>Table 3 quarter - Average cost of claims due to be paid from the year of occurrence to 31.12.2024 with revaluation of amounts paid in previous years based on the consumer price index for blue-collar and white-collar households (FOI), net of tobacco products</t>
    </r>
  </si>
  <si>
    <r>
      <rPr>
        <b/>
        <sz val="10"/>
        <color rgb="FF000000"/>
        <rFont val="Calibri"/>
      </rPr>
      <t>Year of occurrence</t>
    </r>
  </si>
  <si>
    <r>
      <rPr>
        <b/>
        <sz val="10"/>
        <color rgb="FF000000"/>
        <rFont val="Calibri"/>
      </rPr>
      <t>Amount paid and reserved</t>
    </r>
  </si>
  <si>
    <r>
      <rPr>
        <b/>
        <sz val="10"/>
        <color rgb="FF000000"/>
        <rFont val="Calibri"/>
      </rPr>
      <t>Total average cost of claims</t>
    </r>
  </si>
  <si>
    <r>
      <rPr>
        <b/>
        <sz val="10"/>
        <color rgb="FF000000"/>
        <rFont val="Calibri"/>
      </rPr>
      <t>Δ%</t>
    </r>
  </si>
  <si>
    <r>
      <rPr>
        <sz val="8"/>
        <color rgb="FF000000"/>
        <rFont val="Arial"/>
      </rPr>
      <t>Source: ISVAP Regulation No. 22/2008,</t>
    </r>
    <r>
      <rPr>
        <sz val="8"/>
        <color rgb="FF000000"/>
        <rFont val="Arial"/>
      </rPr>
      <t xml:space="preserve">
</t>
    </r>
    <r>
      <rPr>
        <sz val="8"/>
        <color rgb="FF000000"/>
        <rFont val="Arial"/>
      </rPr>
      <t>Module 29, with relevant Annex 1 and FOI revaluation index (net of tobacco products) published by ISTAT.</t>
    </r>
  </si>
  <si>
    <r>
      <rPr>
        <sz val="8"/>
        <color rgb="FF000000"/>
        <rFont val="Arial"/>
      </rPr>
      <t>The amounts paid and the total average cost of claims are expressed in 2024 currency.</t>
    </r>
  </si>
  <si>
    <r>
      <rPr>
        <b/>
        <sz val="10"/>
        <color rgb="FF000000"/>
        <rFont val="Calibri"/>
      </rPr>
      <t>Year</t>
    </r>
  </si>
  <si>
    <r>
      <rPr>
        <b/>
        <sz val="10"/>
        <color rgb="FF000000"/>
        <rFont val="Calibri"/>
      </rPr>
      <t>Average premium calculated on premiums written</t>
    </r>
  </si>
  <si>
    <r>
      <rPr>
        <b/>
        <sz val="10"/>
        <color rgb="FF000000"/>
        <rFont val="Calibri"/>
      </rPr>
      <t>Pure premium*</t>
    </r>
  </si>
  <si>
    <r>
      <rPr>
        <b/>
        <sz val="10"/>
        <color rgb="FF000000"/>
        <rFont val="Calibri"/>
      </rPr>
      <t>Average premium calculated on premiums written**</t>
    </r>
  </si>
  <si>
    <r>
      <rPr>
        <b/>
        <sz val="10"/>
        <color rgb="FF000000"/>
        <rFont val="Calibri"/>
      </rPr>
      <t>Pure premium**</t>
    </r>
  </si>
  <si>
    <r>
      <rPr>
        <sz val="8"/>
        <color rgb="FF000000"/>
        <rFont val="Arial"/>
      </rPr>
      <t>Source: ISVAP Regulation No. 22/2008,</t>
    </r>
    <r>
      <rPr>
        <sz val="8"/>
        <color rgb="FF000000"/>
        <rFont val="Arial"/>
      </rPr>
      <t xml:space="preserve">
</t>
    </r>
    <r>
      <rPr>
        <sz val="8"/>
        <color rgb="FF000000"/>
        <rFont val="Arial"/>
      </rPr>
      <t>Module 17 and Module 29, with relevant Annex 1 and FOI revaluation index (net of tobacco products) published by ISTAT.</t>
    </r>
  </si>
  <si>
    <r>
      <rPr>
        <sz val="8"/>
        <color rgb="FF000000"/>
        <rFont val="Arial"/>
      </rPr>
      <t xml:space="preserve"> * The pure premium is calculated as the product of frequency and average cost of claims. These indicators are calculated with reference to claims reported in the year of occurrence, taking into account the estimate of IBNR claims.</t>
    </r>
  </si>
  <si>
    <r>
      <rPr>
        <sz val="8"/>
        <color rgb="FF000000"/>
        <rFont val="Arial"/>
      </rPr>
      <t xml:space="preserve"> ** Amounts expressed in 2024 currency</t>
    </r>
  </si>
  <si>
    <r>
      <rPr>
        <b/>
        <sz val="10"/>
        <color rgb="FF000000"/>
        <rFont val="Calibri"/>
      </rPr>
      <t>Year of occurrence</t>
    </r>
  </si>
  <si>
    <r>
      <rPr>
        <b/>
        <sz val="10"/>
        <color rgb="FF000000"/>
        <rFont val="Calibri"/>
      </rPr>
      <t>In the year of occurrence</t>
    </r>
  </si>
  <si>
    <r>
      <rPr>
        <b/>
        <sz val="10"/>
        <color rgb="FF000000"/>
        <rFont val="Calibri"/>
      </rPr>
      <t>After 1 year</t>
    </r>
  </si>
  <si>
    <r>
      <rPr>
        <b/>
        <sz val="10"/>
        <color rgb="FF000000"/>
        <rFont val="Calibri"/>
      </rPr>
      <t>After 2 years</t>
    </r>
  </si>
  <si>
    <r>
      <rPr>
        <b/>
        <sz val="10"/>
        <color rgb="FF000000"/>
        <rFont val="Calibri"/>
      </rPr>
      <t>After 3 years</t>
    </r>
  </si>
  <si>
    <r>
      <rPr>
        <b/>
        <sz val="10"/>
        <color rgb="FF000000"/>
        <rFont val="Calibri"/>
      </rPr>
      <t>After 4 years</t>
    </r>
  </si>
  <si>
    <r>
      <rPr>
        <b/>
        <sz val="10"/>
        <color rgb="FF000000"/>
        <rFont val="Calibri"/>
      </rPr>
      <t>After 5 years</t>
    </r>
  </si>
  <si>
    <r>
      <rPr>
        <b/>
        <sz val="10"/>
        <color rgb="FF000000"/>
        <rFont val="Calibri"/>
      </rPr>
      <t>Provision for claims outstanding as at 31.12.2024</t>
    </r>
  </si>
  <si>
    <r>
      <rPr>
        <sz val="8"/>
        <color rgb="FF000000"/>
        <rFont val="Arial"/>
      </rPr>
      <t>Source: ISVAP Regulation No. 22/2008, Module 29, with relevant Annex 1.</t>
    </r>
  </si>
  <si>
    <r>
      <rPr>
        <sz val="8"/>
        <color rgb="FF000000"/>
        <rFont val="Arial"/>
      </rPr>
      <t>NB: Percentage of claims paid, taken together for each year of development, compared to the claims due to be paid at 31.12.2024 (paid+reserved) gross of the estimate for IBNR claims.</t>
    </r>
  </si>
  <si>
    <r>
      <rPr>
        <b/>
        <sz val="11"/>
        <color rgb="FF000000"/>
        <rFont val="Calibri"/>
      </rPr>
      <t>Table 6 - Claims settlement time by amount gross of the estimate for IBNR claims</t>
    </r>
  </si>
  <si>
    <r>
      <rPr>
        <b/>
        <sz val="10"/>
        <color rgb="FF000000"/>
        <rFont val="Calibri"/>
      </rPr>
      <t>Year of occurrence</t>
    </r>
  </si>
  <si>
    <r>
      <rPr>
        <b/>
        <sz val="10"/>
        <color rgb="FF000000"/>
        <rFont val="Calibri"/>
      </rPr>
      <t>In the year of occurrence</t>
    </r>
  </si>
  <si>
    <r>
      <rPr>
        <b/>
        <sz val="10"/>
        <color rgb="FF000000"/>
        <rFont val="Calibri"/>
      </rPr>
      <t>After 1 year</t>
    </r>
  </si>
  <si>
    <r>
      <rPr>
        <b/>
        <sz val="10"/>
        <color rgb="FF000000"/>
        <rFont val="Calibri"/>
      </rPr>
      <t>After 2 years</t>
    </r>
  </si>
  <si>
    <r>
      <rPr>
        <b/>
        <sz val="10"/>
        <color rgb="FF000000"/>
        <rFont val="Calibri"/>
      </rPr>
      <t>After 3 years</t>
    </r>
  </si>
  <si>
    <r>
      <rPr>
        <b/>
        <sz val="10"/>
        <color rgb="FF000000"/>
        <rFont val="Calibri"/>
      </rPr>
      <t>After 4 years</t>
    </r>
  </si>
  <si>
    <r>
      <rPr>
        <b/>
        <sz val="10"/>
        <color rgb="FF000000"/>
        <rFont val="Calibri"/>
      </rPr>
      <t>After 5 years</t>
    </r>
  </si>
  <si>
    <r>
      <rPr>
        <b/>
        <sz val="10"/>
        <color rgb="FF000000"/>
        <rFont val="Calibri"/>
      </rPr>
      <t>Provision for claims outstanding as at 31.12.2024</t>
    </r>
  </si>
  <si>
    <r>
      <rPr>
        <sz val="8"/>
        <color rgb="FF000000"/>
        <rFont val="Arial"/>
      </rPr>
      <t>Source: ISVAP Regulation No. 22/2008, Module 29, with relevant Annex 1.</t>
    </r>
  </si>
  <si>
    <r>
      <rPr>
        <sz val="8"/>
        <color rgb="FF000000"/>
        <rFont val="Arial"/>
      </rPr>
      <t>NB: Percentage of claims paid, taken together for each year of development, compared to the claims due to be paid at 31.12.2024 (paid+reserved) gross of the estimate for IBNR claims.</t>
    </r>
  </si>
  <si>
    <r>
      <rPr>
        <sz val="8"/>
        <color rgb="FF000000"/>
        <rFont val="Arial"/>
      </rPr>
      <t>(amounts in million euro)</t>
    </r>
  </si>
  <si>
    <r>
      <rPr>
        <b/>
        <sz val="10"/>
        <color rgb="FF000000"/>
        <rFont val="Calibri"/>
      </rPr>
      <t>Items</t>
    </r>
  </si>
  <si>
    <r>
      <rPr>
        <b/>
        <sz val="10"/>
        <color rgb="FF000000"/>
        <rFont val="Calibri"/>
      </rPr>
      <t>2019</t>
    </r>
  </si>
  <si>
    <r>
      <rPr>
        <b/>
        <sz val="10"/>
        <color rgb="FF000000"/>
        <rFont val="Calibri"/>
      </rPr>
      <t>2020</t>
    </r>
  </si>
  <si>
    <r>
      <rPr>
        <b/>
        <sz val="10"/>
        <color rgb="FF000000"/>
        <rFont val="Calibri"/>
      </rPr>
      <t>2021</t>
    </r>
  </si>
  <si>
    <r>
      <rPr>
        <b/>
        <sz val="10"/>
        <color rgb="FF000000"/>
        <rFont val="Calibri"/>
      </rPr>
      <t>2022</t>
    </r>
  </si>
  <si>
    <r>
      <rPr>
        <b/>
        <sz val="10"/>
        <color rgb="FF000000"/>
        <rFont val="Calibri"/>
      </rPr>
      <t>2023</t>
    </r>
  </si>
  <si>
    <r>
      <rPr>
        <b/>
        <sz val="10"/>
        <color rgb="FF000000"/>
        <rFont val="Calibri"/>
      </rPr>
      <t>2024</t>
    </r>
  </si>
  <si>
    <r>
      <rPr>
        <sz val="11"/>
        <color rgb="FF000000"/>
        <rFont val="Calibri"/>
        <family val="2"/>
      </rPr>
      <t>Premiums written (1)</t>
    </r>
  </si>
  <si>
    <r>
      <rPr>
        <sz val="11"/>
        <color rgb="FF000000"/>
        <rFont val="Calibri"/>
        <family val="2"/>
      </rPr>
      <t>Claims incurred (2)</t>
    </r>
  </si>
  <si>
    <r>
      <rPr>
        <sz val="11"/>
        <color rgb="FF000000"/>
        <rFont val="Calibri"/>
        <family val="2"/>
      </rPr>
      <t>Balance on other technical items (3)</t>
    </r>
  </si>
  <si>
    <r>
      <rPr>
        <sz val="11"/>
        <color rgb="FF000000"/>
        <rFont val="Calibri"/>
        <family val="2"/>
      </rPr>
      <t>Change in other technical provisions(4)</t>
    </r>
  </si>
  <si>
    <r>
      <rPr>
        <sz val="11"/>
        <color rgb="FF000000"/>
        <rFont val="Calibri"/>
      </rPr>
      <t>Operating expenses(5)</t>
    </r>
  </si>
  <si>
    <r>
      <rPr>
        <sz val="11"/>
        <color rgb="FF000000"/>
        <rFont val="Calibri"/>
      </rPr>
      <t>Unit operating costs (euro)</t>
    </r>
  </si>
  <si>
    <r>
      <rPr>
        <sz val="11"/>
        <color rgb="FF000000"/>
        <rFont val="Calibri"/>
        <family val="2"/>
      </rPr>
      <t>Tech.balance direct ins. gross of reins. (6)=(1)-(2)+(3)-(4)-(5)</t>
    </r>
  </si>
  <si>
    <r>
      <rPr>
        <sz val="11"/>
        <color rgb="FF000000"/>
        <rFont val="Calibri"/>
        <family val="2"/>
      </rPr>
      <t>Allocated investment return(7)</t>
    </r>
  </si>
  <si>
    <r>
      <rPr>
        <sz val="11"/>
        <color rgb="FF000000"/>
        <rFont val="Calibri"/>
        <family val="2"/>
      </rPr>
      <t>Tech. balance direct ins. gross of reins.(8)=(6)+(7)</t>
    </r>
  </si>
  <si>
    <r>
      <rPr>
        <sz val="11"/>
        <color rgb="FF000000"/>
        <rFont val="Calibri"/>
        <family val="2"/>
      </rPr>
      <t>Result of reinsurance cessions(9)</t>
    </r>
  </si>
  <si>
    <r>
      <rPr>
        <sz val="11"/>
        <color rgb="FF000000"/>
        <rFont val="Calibri"/>
      </rPr>
      <t>Tech. balance direct ins. net of reins.(10)=(8)+(9)</t>
    </r>
  </si>
  <si>
    <r>
      <rPr>
        <sz val="8"/>
        <color rgb="FF000000"/>
        <rFont val="Arial"/>
      </rPr>
      <t>Source: ISVAP Regulation No. 22/2008,</t>
    </r>
    <r>
      <rPr>
        <sz val="8"/>
        <color rgb="FF000000"/>
        <rFont val="Arial"/>
      </rPr>
      <t xml:space="preserve">
</t>
    </r>
    <r>
      <rPr>
        <sz val="8"/>
        <color rgb="FF000000"/>
        <rFont val="Arial"/>
      </rPr>
      <t>Module 17 and Module 29 for insured risk units.</t>
    </r>
  </si>
  <si>
    <r>
      <rPr>
        <b/>
        <sz val="10"/>
        <color rgb="FF000000"/>
        <rFont val="Calibri"/>
      </rPr>
      <t>Expenditure items</t>
    </r>
  </si>
  <si>
    <r>
      <rPr>
        <b/>
        <sz val="10"/>
        <color rgb="FF000000"/>
        <rFont val="Calibri"/>
      </rPr>
      <t>2019</t>
    </r>
  </si>
  <si>
    <r>
      <rPr>
        <b/>
        <sz val="10"/>
        <color rgb="FF000000"/>
        <rFont val="Calibri"/>
      </rPr>
      <t>2020</t>
    </r>
  </si>
  <si>
    <r>
      <rPr>
        <b/>
        <sz val="10"/>
        <color rgb="FF000000"/>
        <rFont val="Calibri"/>
      </rPr>
      <t>2021</t>
    </r>
  </si>
  <si>
    <r>
      <rPr>
        <b/>
        <sz val="10"/>
        <color rgb="FF000000"/>
        <rFont val="Calibri"/>
      </rPr>
      <t>2022</t>
    </r>
  </si>
  <si>
    <r>
      <rPr>
        <b/>
        <sz val="10"/>
        <color rgb="FF000000"/>
        <rFont val="Calibri"/>
      </rPr>
      <t>2023</t>
    </r>
  </si>
  <si>
    <r>
      <rPr>
        <b/>
        <sz val="10"/>
        <color rgb="FF000000"/>
        <rFont val="Calibri"/>
      </rPr>
      <t>2024</t>
    </r>
  </si>
  <si>
    <r>
      <rPr>
        <sz val="11"/>
        <color rgb="FF000000"/>
        <rFont val="Calibri"/>
        <family val="2"/>
      </rPr>
      <t>Acquisition and collection commissions Amount</t>
    </r>
  </si>
  <si>
    <r>
      <rPr>
        <sz val="11"/>
        <color rgb="FF000000"/>
        <rFont val="Calibri"/>
        <family val="2"/>
      </rPr>
      <t>Acquisition and collection commissions Incidence on premiums (%)</t>
    </r>
  </si>
  <si>
    <r>
      <rPr>
        <sz val="11"/>
        <color rgb="FF000000"/>
        <rFont val="Calibri"/>
      </rPr>
      <t>Acquisition and collection commissions Incidence on total expenditure (%)</t>
    </r>
  </si>
  <si>
    <r>
      <rPr>
        <sz val="11"/>
        <color rgb="FF000000"/>
        <rFont val="Calibri"/>
        <family val="2"/>
      </rPr>
      <t>Other acquisition costs Amount</t>
    </r>
  </si>
  <si>
    <r>
      <rPr>
        <sz val="11"/>
        <color rgb="FF000000"/>
        <rFont val="Calibri"/>
        <family val="2"/>
      </rPr>
      <t>Other acquisition costs Incidence on premiums (%)</t>
    </r>
  </si>
  <si>
    <r>
      <rPr>
        <sz val="11"/>
        <color rgb="FF000000"/>
        <rFont val="Calibri"/>
      </rPr>
      <t>Other acquisition costs Incidence on total expenditure (%)</t>
    </r>
  </si>
  <si>
    <r>
      <rPr>
        <sz val="11"/>
        <color rgb="FF000000"/>
        <rFont val="Calibri"/>
        <family val="2"/>
      </rPr>
      <t>Other administrative expenses Amount</t>
    </r>
  </si>
  <si>
    <r>
      <rPr>
        <sz val="11"/>
        <color rgb="FF000000"/>
        <rFont val="Calibri"/>
        <family val="2"/>
      </rPr>
      <t>Other administrative expenses Incidence on premiums (%)</t>
    </r>
  </si>
  <si>
    <r>
      <rPr>
        <sz val="11"/>
        <color rgb="FF000000"/>
        <rFont val="Calibri"/>
      </rPr>
      <t>Other administrative expenses Incidence on total expend.(%)</t>
    </r>
  </si>
  <si>
    <r>
      <rPr>
        <sz val="11"/>
        <color rgb="FF000000"/>
        <rFont val="Calibri"/>
        <family val="2"/>
      </rPr>
      <t>Total operating expenditure Amount</t>
    </r>
  </si>
  <si>
    <r>
      <rPr>
        <sz val="11"/>
        <color rgb="FF000000"/>
        <rFont val="Calibri"/>
      </rPr>
      <t>Total operating expenditure Incidence on premiums (%)</t>
    </r>
  </si>
  <si>
    <r>
      <rPr>
        <sz val="8"/>
        <color rgb="FF000000"/>
        <rFont val="Arial"/>
      </rPr>
      <t>Source: ISVAP Regulation No. 22/2008, Module 17</t>
    </r>
  </si>
  <si>
    <r>
      <rPr>
        <sz val="8"/>
        <color rgb="FF000000"/>
        <rFont val="Arial"/>
      </rPr>
      <t>(in %)</t>
    </r>
  </si>
  <si>
    <r>
      <rPr>
        <b/>
        <sz val="10"/>
        <color rgb="FF000000"/>
        <rFont val="Calibri"/>
      </rPr>
      <t>Items</t>
    </r>
  </si>
  <si>
    <r>
      <rPr>
        <b/>
        <sz val="10"/>
        <color rgb="FF000000"/>
        <rFont val="Calibri"/>
      </rPr>
      <t>2019</t>
    </r>
  </si>
  <si>
    <r>
      <rPr>
        <b/>
        <sz val="10"/>
        <color rgb="FF000000"/>
        <rFont val="Calibri"/>
      </rPr>
      <t>2020</t>
    </r>
  </si>
  <si>
    <r>
      <rPr>
        <b/>
        <sz val="10"/>
        <color rgb="FF000000"/>
        <rFont val="Calibri"/>
      </rPr>
      <t>2021</t>
    </r>
  </si>
  <si>
    <r>
      <rPr>
        <b/>
        <sz val="10"/>
        <color rgb="FF000000"/>
        <rFont val="Calibri"/>
      </rPr>
      <t>2022</t>
    </r>
  </si>
  <si>
    <r>
      <rPr>
        <b/>
        <sz val="10"/>
        <color rgb="FF000000"/>
        <rFont val="Calibri"/>
      </rPr>
      <t>2023</t>
    </r>
  </si>
  <si>
    <r>
      <rPr>
        <b/>
        <sz val="10"/>
        <color rgb="FF000000"/>
        <rFont val="Calibri"/>
      </rPr>
      <t>2024</t>
    </r>
  </si>
  <si>
    <r>
      <rPr>
        <sz val="11"/>
        <color rgb="FF000000"/>
        <rFont val="Calibri"/>
        <family val="2"/>
      </rPr>
      <t>Loss ratio for the year</t>
    </r>
  </si>
  <si>
    <r>
      <rPr>
        <sz val="11"/>
        <color rgb="FF000000"/>
        <rFont val="Calibri"/>
        <family val="2"/>
      </rPr>
      <t>Claims incurred / Earned premiums (Loss ratio of the financial statements)</t>
    </r>
  </si>
  <si>
    <r>
      <rPr>
        <sz val="11"/>
        <color rgb="FF000000"/>
        <rFont val="Calibri"/>
        <family val="2"/>
      </rPr>
      <t>Operating expenditure / Premiums written (Expense ratio)</t>
    </r>
  </si>
  <si>
    <r>
      <rPr>
        <sz val="11"/>
        <color rgb="FF000000"/>
        <rFont val="Calibri"/>
        <family val="2"/>
      </rPr>
      <t>Combined ratio of the financial statements</t>
    </r>
  </si>
  <si>
    <r>
      <rPr>
        <sz val="11"/>
        <color rgb="FF000000"/>
        <rFont val="Calibri"/>
        <family val="2"/>
      </rPr>
      <t>Combined ratio of the year</t>
    </r>
  </si>
  <si>
    <r>
      <rPr>
        <sz val="11"/>
        <color rgb="FF000000"/>
        <rFont val="Calibri"/>
        <family val="2"/>
      </rPr>
      <t>Gross reins. technical balance / Premiums written</t>
    </r>
  </si>
  <si>
    <r>
      <rPr>
        <sz val="11"/>
        <color rgb="FF000000"/>
        <rFont val="Calibri"/>
        <family val="2"/>
      </rPr>
      <t>Gross reins. technical balance / Premiums written</t>
    </r>
  </si>
  <si>
    <r>
      <rPr>
        <sz val="11"/>
        <color rgb="FF000000"/>
        <rFont val="Calibri"/>
        <family val="2"/>
      </rPr>
      <t>investment return / Premiums written</t>
    </r>
  </si>
  <si>
    <r>
      <rPr>
        <sz val="11"/>
        <color rgb="FF000000"/>
        <rFont val="Calibri"/>
        <family val="2"/>
      </rPr>
      <t>Technical balance gross of reins. / Premiums written</t>
    </r>
  </si>
  <si>
    <r>
      <rPr>
        <sz val="11"/>
        <color rgb="FF000000"/>
        <rFont val="Calibri"/>
        <family val="2"/>
      </rPr>
      <t>Technical balance gross of reins. / Premiums written</t>
    </r>
  </si>
  <si>
    <r>
      <rPr>
        <sz val="11"/>
        <color rgb="FF000000"/>
        <rFont val="Calibri"/>
        <family val="2"/>
      </rPr>
      <t>Technical balance net of reins. / Premiums written</t>
    </r>
  </si>
  <si>
    <r>
      <rPr>
        <sz val="11"/>
        <color rgb="FF000000"/>
        <rFont val="Calibri"/>
      </rPr>
      <t>Technical balance net of reins. / Premiums written</t>
    </r>
  </si>
  <si>
    <r>
      <rPr>
        <sz val="11"/>
        <color rgb="FF000000"/>
        <rFont val="Calibri"/>
      </rPr>
      <t>Technical balance net of reins. / insured risk units (euro)</t>
    </r>
  </si>
  <si>
    <r>
      <rPr>
        <sz val="8"/>
        <color rgb="FF000000"/>
        <rFont val="Arial"/>
      </rPr>
      <t>Source: ISVAP Regulation No. 22/2008,</t>
    </r>
    <r>
      <rPr>
        <sz val="8"/>
        <color rgb="FF000000"/>
        <rFont val="Arial"/>
      </rPr>
      <t xml:space="preserve">
</t>
    </r>
    <r>
      <rPr>
        <sz val="8"/>
        <color rgb="FF000000"/>
        <rFont val="Arial"/>
      </rPr>
      <t>Module 17 and Module 29 for insured risk units.</t>
    </r>
  </si>
  <si>
    <t>Table 1 - Gross premiums written</t>
  </si>
  <si>
    <t>Table 3 - Indicators of the average cost of claims reported in the year of occurrence and gross of the final estimate for IBNR claims at current prices</t>
  </si>
  <si>
    <t>Table 4 - Trend in the average premium and pure premium</t>
  </si>
  <si>
    <t>Table 5 - Claims settlement time by number gross of the estimate for IBNR claims</t>
  </si>
  <si>
    <t>Table 7 - Summary of the technical account for the insurance class</t>
  </si>
  <si>
    <t>Table 8 - Composition of operating costs and their incidence over gross premiums written</t>
  </si>
  <si>
    <t>Table 9 - Indicators taken from the technical account, Italian direct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</si>
</sst>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scheme val="minor"/>
    </font>
    <font>
      <b/>
      <sz val="11"/>
      <color rgb="FF000000"/>
      <name val="Calibri"/>
    </font>
    <font>
      <sz val="8"/>
      <color rgb="FF000000"/>
      <name val="Arial"/>
    </font>
    <font>
      <b/>
      <sz val="10"/>
      <color rgb="FF000000"/>
      <name val="Calibri"/>
    </font>
    <font>
      <sz val="11"/>
      <color rgb="FF000000"/>
      <name val="Calibri"/>
    </font>
    <font>
      <sz val="11"/>
      <color rgb="FF000000"/>
      <name val="Calibri"/>
      <family val="2"/>
    </font>
    <font>
      <u/>
      <sz val="11"/>
      <color theme="10"/>
      <name val="Calibri"/>
      <family val="2"/>
      <scheme val="minor"/>
    </font>
  </fonts>
  <fills count="3">
    <fill>
      <patternFill patternType="none"/>
    </fill>
    <fill>
      <patternFill patternType="gray125"/>
    </fill>
    <fill>
      <patternFill patternType="solid">
        <fgColor rgb="FFB9D3EE"/>
      </patternFill>
    </fill>
  </fills>
  <borders count="2">
    <border>
      <left/>
      <right/>
      <top/>
      <bottom/>
      <diagonal/>
    </border>
    <border>
      <left/>
      <right/>
      <top/>
      <bottom style="thin">
        <color rgb="FF000000"/>
      </bottom>
      <diagonal/>
    </border>
  </borders>
  <cellStyleXfs count="2">
    <xf numFmtId="0" fontId="0" fillId="0" borderId="0"/>
    <xf numFmtId="0" fontId="6" fillId="0" borderId="0" applyNumberFormat="0" applyFill="0" applyBorder="0" applyAlignment="0" applyProtection="0"/>
  </cellStyleXfs>
  <cellXfs count="10">
    <xf numFmtId="0" fontId="0" fillId="0" borderId="0" xfId="0"/>
    <xf numFmtId="0" fontId="3" fillId="2" borderId="1" xfId="0" applyFont="1" applyFill="1" applyBorder="1" applyAlignment="1">
      <alignment horizontal="center" wrapText="1"/>
    </xf>
    <xf numFmtId="0" fontId="4" fillId="0" borderId="1" xfId="0" applyFont="1" applyBorder="1"/>
    <xf numFmtId="0" fontId="6" fillId="0" borderId="0" xfId="1"/>
    <xf numFmtId="0" fontId="6" fillId="0" borderId="0" xfId="1"/>
    <xf numFmtId="0" fontId="0" fillId="0" borderId="0" xfId="0"/>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showGridLines="0" tabSelected="1" workbookViewId="0">
      <selection activeCell="A13" sqref="A13:G13"/>
    </sheetView>
  </sheetViews>
  <sheetFormatPr defaultColWidth="11.5703125" defaultRowHeight="15" x14ac:dyDescent="0.25"/>
  <sheetData>
    <row r="1" spans="1:7" ht="25.15" customHeight="1" x14ac:dyDescent="0.25">
      <c r="A1" s="6" t="s">
        <v>0</v>
      </c>
      <c r="B1" s="5"/>
      <c r="C1" s="5"/>
      <c r="D1" s="5"/>
      <c r="E1" s="5"/>
      <c r="F1" s="5"/>
      <c r="G1" s="5"/>
    </row>
    <row r="2" spans="1:7" ht="25.15" customHeight="1" x14ac:dyDescent="0.25">
      <c r="A2" s="4" t="str">
        <f>HYPERLINK("#1!A1", "Gross premiums written")</f>
        <v>Gross premiums written</v>
      </c>
      <c r="B2" s="5"/>
      <c r="C2" s="5"/>
      <c r="D2" s="5"/>
      <c r="E2" s="5"/>
      <c r="F2" s="5"/>
      <c r="G2" s="5"/>
    </row>
    <row r="3" spans="1:7" ht="25.15" customHeight="1" x14ac:dyDescent="0.25">
      <c r="A3" s="4" t="str">
        <f>HYPERLINK("#2!A1", "Risk units and claims frequency")</f>
        <v>Risk units and claims frequency</v>
      </c>
      <c r="B3" s="5"/>
      <c r="C3" s="5"/>
      <c r="D3" s="5"/>
      <c r="E3" s="5"/>
      <c r="F3" s="5"/>
      <c r="G3" s="5"/>
    </row>
    <row r="4" spans="1:7" ht="25.15" customHeight="1" x14ac:dyDescent="0.25">
      <c r="A4" s="4" t="str">
        <f>HYPERLINK("#3!A1", "Indicators of the cost of claims")</f>
        <v>Indicators of the cost of claims</v>
      </c>
      <c r="B4" s="5"/>
      <c r="C4" s="5"/>
      <c r="D4" s="5"/>
      <c r="E4" s="5"/>
      <c r="F4" s="5"/>
      <c r="G4" s="5"/>
    </row>
    <row r="5" spans="1:7" ht="25.15" customHeight="1" x14ac:dyDescent="0.25">
      <c r="A5" s="4" t="str">
        <f>HYPERLINK("#'3 bis'!A1", "Indicators of the cost of claims bis")</f>
        <v>Indicators of the cost of claims bis</v>
      </c>
      <c r="B5" s="5"/>
      <c r="C5" s="5"/>
      <c r="D5" s="5"/>
      <c r="E5" s="5"/>
      <c r="F5" s="5"/>
      <c r="G5" s="5"/>
    </row>
    <row r="6" spans="1:7" ht="25.15" customHeight="1" x14ac:dyDescent="0.25">
      <c r="A6" s="4" t="str">
        <f>HYPERLINK("#'3 ter'!A1", "Indicators of the cost of claims ter")</f>
        <v>Indicators of the cost of claims ter</v>
      </c>
      <c r="B6" s="5"/>
      <c r="C6" s="5"/>
      <c r="D6" s="5"/>
      <c r="E6" s="5"/>
      <c r="F6" s="5"/>
      <c r="G6" s="5"/>
    </row>
    <row r="7" spans="1:7" ht="25.15" customHeight="1" x14ac:dyDescent="0.25">
      <c r="A7" s="4" t="str">
        <f>HYPERLINK("#'3 quarter'!A1", "Indicators of the cost of claims quarter")</f>
        <v>Indicators of the cost of claims quarter</v>
      </c>
      <c r="B7" s="5"/>
      <c r="C7" s="5"/>
      <c r="D7" s="5"/>
      <c r="E7" s="5"/>
      <c r="F7" s="5"/>
      <c r="G7" s="5"/>
    </row>
    <row r="8" spans="1:7" ht="25.15" customHeight="1" x14ac:dyDescent="0.25">
      <c r="A8" s="4" t="str">
        <f>HYPERLINK("#4!A1", "Trend in the average premium and pure premium")</f>
        <v>Trend in the average premium and pure premium</v>
      </c>
      <c r="B8" s="5"/>
      <c r="C8" s="5"/>
      <c r="D8" s="5"/>
      <c r="E8" s="5"/>
      <c r="F8" s="5"/>
      <c r="G8" s="5"/>
    </row>
    <row r="9" spans="1:7" ht="25.15" customHeight="1" x14ac:dyDescent="0.25">
      <c r="A9" s="4" t="str">
        <f>HYPERLINK("#5!A1", "Claims settlement time (numbers)")</f>
        <v>Claims settlement time (numbers)</v>
      </c>
      <c r="B9" s="5"/>
      <c r="C9" s="5"/>
      <c r="D9" s="5"/>
      <c r="E9" s="5"/>
      <c r="F9" s="5"/>
      <c r="G9" s="5"/>
    </row>
    <row r="10" spans="1:7" ht="25.15" customHeight="1" x14ac:dyDescent="0.25">
      <c r="A10" s="4" t="str">
        <f>HYPERLINK("#6!A1", "Claims settlement time (amounts)")</f>
        <v>Claims settlement time (amounts)</v>
      </c>
      <c r="B10" s="5"/>
      <c r="C10" s="5"/>
      <c r="D10" s="5"/>
      <c r="E10" s="5"/>
      <c r="F10" s="5"/>
      <c r="G10" s="5"/>
    </row>
    <row r="11" spans="1:7" ht="25.15" customHeight="1" x14ac:dyDescent="0.25">
      <c r="A11" s="4" t="str">
        <f>HYPERLINK("#7!A1", "Summary of the technical account for the insurance class")</f>
        <v>Summary of the technical account for the insurance class</v>
      </c>
      <c r="B11" s="5"/>
      <c r="C11" s="5"/>
      <c r="D11" s="5"/>
      <c r="E11" s="5"/>
      <c r="F11" s="5"/>
      <c r="G11" s="5"/>
    </row>
    <row r="12" spans="1:7" ht="25.15" customHeight="1" x14ac:dyDescent="0.25">
      <c r="A12" s="4" t="str">
        <f>HYPERLINK("#8!A1", "Composition of operating costs and their incidence over gross premiums written")</f>
        <v>Composition of operating costs and their incidence over gross premiums written</v>
      </c>
      <c r="B12" s="5"/>
      <c r="C12" s="5"/>
      <c r="D12" s="5"/>
      <c r="E12" s="5"/>
      <c r="F12" s="5"/>
      <c r="G12" s="5"/>
    </row>
    <row r="13" spans="1:7" ht="25.15" customHeight="1" x14ac:dyDescent="0.25">
      <c r="A13" s="4" t="str">
        <f>HYPERLINK("#9!A1", " Indicators taken from the technical account")</f>
        <v xml:space="preserve"> Indicators taken from the technical account</v>
      </c>
      <c r="B13" s="5"/>
      <c r="C13" s="5"/>
      <c r="D13" s="5"/>
      <c r="E13" s="5"/>
      <c r="F13" s="5"/>
      <c r="G13" s="5"/>
    </row>
  </sheetData>
  <mergeCells count="13">
    <mergeCell ref="A1:G1"/>
    <mergeCell ref="A2:G2"/>
    <mergeCell ref="A3:G3"/>
    <mergeCell ref="A4:G4"/>
    <mergeCell ref="A5:G5"/>
    <mergeCell ref="A11:G11"/>
    <mergeCell ref="A12:G12"/>
    <mergeCell ref="A13:G13"/>
    <mergeCell ref="A6:G6"/>
    <mergeCell ref="A7:G7"/>
    <mergeCell ref="A8:G8"/>
    <mergeCell ref="A9:G9"/>
    <mergeCell ref="A10:G10"/>
  </mergeCell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1"/>
  <sheetViews>
    <sheetView showGridLines="0" workbookViewId="0"/>
  </sheetViews>
  <sheetFormatPr defaultColWidth="11.5703125" defaultRowHeight="15" x14ac:dyDescent="0.25"/>
  <sheetData>
    <row r="1" spans="1:8" x14ac:dyDescent="0.25">
      <c r="A1" s="3" t="str">
        <f>HYPERLINK("#INDICE!A1", "Back to INDEX")</f>
        <v>Back to INDEX</v>
      </c>
    </row>
    <row r="2" spans="1:8" x14ac:dyDescent="0.25">
      <c r="A2" s="6" t="s">
        <v>74</v>
      </c>
      <c r="B2" s="5"/>
      <c r="C2" s="5"/>
      <c r="D2" s="5"/>
      <c r="E2" s="5"/>
      <c r="F2" s="5"/>
      <c r="G2" s="5"/>
      <c r="H2" s="5"/>
    </row>
    <row r="3" spans="1:8" ht="64.5" x14ac:dyDescent="0.25">
      <c r="A3" s="1" t="s">
        <v>75</v>
      </c>
      <c r="B3" s="1" t="s">
        <v>76</v>
      </c>
      <c r="C3" s="1" t="s">
        <v>77</v>
      </c>
      <c r="D3" s="1" t="s">
        <v>78</v>
      </c>
      <c r="E3" s="1" t="s">
        <v>79</v>
      </c>
      <c r="F3" s="1" t="s">
        <v>80</v>
      </c>
      <c r="G3" s="1" t="s">
        <v>81</v>
      </c>
      <c r="H3" s="1" t="s">
        <v>82</v>
      </c>
    </row>
    <row r="4" spans="1:8" x14ac:dyDescent="0.25">
      <c r="A4">
        <v>2019</v>
      </c>
      <c r="B4">
        <v>15</v>
      </c>
      <c r="C4">
        <v>34.700000000000003</v>
      </c>
      <c r="D4">
        <v>46.4</v>
      </c>
      <c r="E4">
        <v>54.8</v>
      </c>
      <c r="F4">
        <v>60.7</v>
      </c>
      <c r="G4">
        <v>67.5</v>
      </c>
      <c r="H4">
        <v>32.5</v>
      </c>
    </row>
    <row r="5" spans="1:8" x14ac:dyDescent="0.25">
      <c r="A5">
        <v>2020</v>
      </c>
      <c r="B5">
        <v>13.6</v>
      </c>
      <c r="C5">
        <v>31.5</v>
      </c>
      <c r="D5">
        <v>41.7</v>
      </c>
      <c r="E5">
        <v>49.2</v>
      </c>
      <c r="F5">
        <v>55.5</v>
      </c>
      <c r="H5">
        <v>44.5</v>
      </c>
    </row>
    <row r="6" spans="1:8" x14ac:dyDescent="0.25">
      <c r="A6">
        <v>2021</v>
      </c>
      <c r="B6">
        <v>14.3</v>
      </c>
      <c r="C6">
        <v>32.5</v>
      </c>
      <c r="D6">
        <v>43.4</v>
      </c>
      <c r="E6">
        <v>51.6</v>
      </c>
      <c r="H6">
        <v>48.4</v>
      </c>
    </row>
    <row r="7" spans="1:8" x14ac:dyDescent="0.25">
      <c r="A7">
        <v>2022</v>
      </c>
      <c r="B7">
        <v>13.3</v>
      </c>
      <c r="C7">
        <v>31</v>
      </c>
      <c r="D7">
        <v>41.8</v>
      </c>
      <c r="H7">
        <v>58.2</v>
      </c>
    </row>
    <row r="8" spans="1:8" x14ac:dyDescent="0.25">
      <c r="A8">
        <v>2023</v>
      </c>
      <c r="B8">
        <v>11.8</v>
      </c>
      <c r="C8">
        <v>31.2</v>
      </c>
      <c r="H8">
        <v>68.8</v>
      </c>
    </row>
    <row r="9" spans="1:8" x14ac:dyDescent="0.25">
      <c r="A9" s="2">
        <v>2024</v>
      </c>
      <c r="B9" s="2">
        <v>12.1</v>
      </c>
      <c r="C9" s="2"/>
      <c r="D9" s="2"/>
      <c r="E9" s="2"/>
      <c r="F9" s="2"/>
      <c r="G9" s="2"/>
      <c r="H9" s="2">
        <v>87.9</v>
      </c>
    </row>
    <row r="10" spans="1:8" ht="34.9" customHeight="1" x14ac:dyDescent="0.25">
      <c r="A10" s="9" t="s">
        <v>83</v>
      </c>
      <c r="B10" s="5"/>
      <c r="C10" s="5"/>
      <c r="D10" s="5"/>
      <c r="E10" s="5"/>
      <c r="F10" s="5"/>
      <c r="G10" s="5"/>
      <c r="H10" s="5"/>
    </row>
    <row r="11" spans="1:8" ht="34.9" customHeight="1" x14ac:dyDescent="0.25">
      <c r="A11" s="9" t="s">
        <v>84</v>
      </c>
      <c r="B11" s="5"/>
      <c r="C11" s="5"/>
      <c r="D11" s="5"/>
      <c r="E11" s="5"/>
      <c r="F11" s="5"/>
      <c r="G11" s="5"/>
      <c r="H11" s="5"/>
    </row>
  </sheetData>
  <mergeCells count="3">
    <mergeCell ref="A2:H2"/>
    <mergeCell ref="A10:H10"/>
    <mergeCell ref="A11:H1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6"/>
  <sheetViews>
    <sheetView showGridLines="0" workbookViewId="0">
      <selection activeCell="A2" sqref="A2:G2"/>
    </sheetView>
  </sheetViews>
  <sheetFormatPr defaultColWidth="11.5703125" defaultRowHeight="15" x14ac:dyDescent="0.25"/>
  <cols>
    <col min="1" max="1" width="95.7109375" customWidth="1"/>
  </cols>
  <sheetData>
    <row r="1" spans="1:7" x14ac:dyDescent="0.25">
      <c r="A1" s="3" t="str">
        <f>HYPERLINK("#INDICE!A1", "Back to INDEX")</f>
        <v>Back to INDEX</v>
      </c>
    </row>
    <row r="2" spans="1:7" ht="34.9" customHeight="1" x14ac:dyDescent="0.25">
      <c r="A2" s="6" t="s">
        <v>150</v>
      </c>
      <c r="B2" s="5"/>
      <c r="C2" s="5"/>
      <c r="D2" s="5"/>
      <c r="E2" s="5"/>
      <c r="F2" s="5"/>
      <c r="G2" s="5"/>
    </row>
    <row r="3" spans="1:7" x14ac:dyDescent="0.25">
      <c r="A3" s="8" t="s">
        <v>85</v>
      </c>
      <c r="B3" s="5"/>
      <c r="C3" s="5"/>
      <c r="D3" s="5"/>
      <c r="E3" s="5"/>
      <c r="F3" s="5"/>
      <c r="G3" s="5"/>
    </row>
    <row r="4" spans="1:7" x14ac:dyDescent="0.25">
      <c r="A4" s="1" t="s">
        <v>86</v>
      </c>
      <c r="B4" s="1" t="s">
        <v>87</v>
      </c>
      <c r="C4" s="1" t="s">
        <v>88</v>
      </c>
      <c r="D4" s="1" t="s">
        <v>89</v>
      </c>
      <c r="E4" s="1" t="s">
        <v>90</v>
      </c>
      <c r="F4" s="1" t="s">
        <v>91</v>
      </c>
      <c r="G4" s="1" t="s">
        <v>92</v>
      </c>
    </row>
    <row r="5" spans="1:7" x14ac:dyDescent="0.25">
      <c r="A5" t="s">
        <v>93</v>
      </c>
      <c r="B5">
        <v>3121</v>
      </c>
      <c r="C5">
        <v>3247</v>
      </c>
      <c r="D5">
        <v>3385</v>
      </c>
      <c r="E5">
        <v>3690</v>
      </c>
      <c r="F5">
        <v>3954</v>
      </c>
      <c r="G5">
        <v>4133</v>
      </c>
    </row>
    <row r="6" spans="1:7" x14ac:dyDescent="0.25">
      <c r="A6" t="s">
        <v>94</v>
      </c>
      <c r="B6">
        <v>-966</v>
      </c>
      <c r="C6">
        <v>-1184</v>
      </c>
      <c r="D6">
        <v>-1600</v>
      </c>
      <c r="E6">
        <v>-1356</v>
      </c>
      <c r="F6">
        <v>-1561</v>
      </c>
      <c r="G6">
        <v>-1933</v>
      </c>
    </row>
    <row r="7" spans="1:7" x14ac:dyDescent="0.25">
      <c r="A7" t="s">
        <v>95</v>
      </c>
      <c r="B7">
        <v>-68</v>
      </c>
      <c r="C7">
        <v>-77</v>
      </c>
      <c r="D7">
        <v>-74</v>
      </c>
      <c r="E7">
        <v>-47</v>
      </c>
      <c r="F7">
        <v>-69</v>
      </c>
      <c r="G7">
        <v>-78</v>
      </c>
    </row>
    <row r="8" spans="1:7" x14ac:dyDescent="0.25">
      <c r="A8" t="s">
        <v>96</v>
      </c>
      <c r="B8">
        <v>0</v>
      </c>
      <c r="C8">
        <v>0</v>
      </c>
      <c r="D8">
        <v>0</v>
      </c>
      <c r="E8">
        <v>0</v>
      </c>
      <c r="F8">
        <v>0</v>
      </c>
      <c r="G8">
        <v>0</v>
      </c>
    </row>
    <row r="9" spans="1:7" x14ac:dyDescent="0.25">
      <c r="A9" s="2" t="s">
        <v>97</v>
      </c>
      <c r="B9" s="2">
        <v>-1029</v>
      </c>
      <c r="C9" s="2">
        <v>-1077</v>
      </c>
      <c r="D9" s="2">
        <v>-1131</v>
      </c>
      <c r="E9" s="2">
        <v>-1234</v>
      </c>
      <c r="F9" s="2">
        <v>-1301</v>
      </c>
      <c r="G9" s="2">
        <v>-1366</v>
      </c>
    </row>
    <row r="10" spans="1:7" x14ac:dyDescent="0.25">
      <c r="A10" s="2" t="s">
        <v>98</v>
      </c>
      <c r="B10" s="2">
        <v>51.8</v>
      </c>
      <c r="C10" s="2">
        <v>51.7</v>
      </c>
      <c r="D10" s="2">
        <v>53.9</v>
      </c>
      <c r="E10" s="2">
        <v>52.3</v>
      </c>
      <c r="F10" s="2">
        <v>53.7</v>
      </c>
      <c r="G10" s="2">
        <v>56.5</v>
      </c>
    </row>
    <row r="11" spans="1:7" x14ac:dyDescent="0.25">
      <c r="A11" t="s">
        <v>99</v>
      </c>
      <c r="B11">
        <v>1059</v>
      </c>
      <c r="C11">
        <v>909</v>
      </c>
      <c r="D11">
        <v>580</v>
      </c>
      <c r="E11">
        <v>1052</v>
      </c>
      <c r="F11">
        <v>1024</v>
      </c>
      <c r="G11">
        <v>757</v>
      </c>
    </row>
    <row r="12" spans="1:7" x14ac:dyDescent="0.25">
      <c r="A12" t="s">
        <v>100</v>
      </c>
      <c r="B12">
        <v>261</v>
      </c>
      <c r="C12">
        <v>169</v>
      </c>
      <c r="D12">
        <v>183</v>
      </c>
      <c r="E12">
        <v>64</v>
      </c>
      <c r="F12">
        <v>265</v>
      </c>
      <c r="G12">
        <v>224</v>
      </c>
    </row>
    <row r="13" spans="1:7" x14ac:dyDescent="0.25">
      <c r="A13" t="s">
        <v>101</v>
      </c>
      <c r="B13">
        <v>1320</v>
      </c>
      <c r="C13">
        <v>1078</v>
      </c>
      <c r="D13">
        <v>763</v>
      </c>
      <c r="E13">
        <v>1117</v>
      </c>
      <c r="F13">
        <v>1289</v>
      </c>
      <c r="G13">
        <v>981</v>
      </c>
    </row>
    <row r="14" spans="1:7" x14ac:dyDescent="0.25">
      <c r="A14" t="s">
        <v>102</v>
      </c>
      <c r="B14">
        <v>119</v>
      </c>
      <c r="C14">
        <v>228</v>
      </c>
      <c r="D14">
        <v>-24</v>
      </c>
      <c r="E14">
        <v>149</v>
      </c>
      <c r="F14">
        <v>156</v>
      </c>
      <c r="G14">
        <v>109</v>
      </c>
    </row>
    <row r="15" spans="1:7" x14ac:dyDescent="0.25">
      <c r="A15" s="2" t="s">
        <v>103</v>
      </c>
      <c r="B15" s="2">
        <v>1200</v>
      </c>
      <c r="C15" s="2">
        <v>851</v>
      </c>
      <c r="D15" s="2">
        <v>788</v>
      </c>
      <c r="E15" s="2">
        <v>968</v>
      </c>
      <c r="F15" s="2">
        <v>1133</v>
      </c>
      <c r="G15" s="2">
        <v>871</v>
      </c>
    </row>
    <row r="16" spans="1:7" ht="34.9" customHeight="1" x14ac:dyDescent="0.25">
      <c r="A16" s="9" t="s">
        <v>104</v>
      </c>
      <c r="B16" s="5"/>
      <c r="C16" s="5"/>
      <c r="D16" s="5"/>
      <c r="E16" s="5"/>
      <c r="F16" s="5"/>
      <c r="G16" s="5"/>
    </row>
  </sheetData>
  <mergeCells count="3">
    <mergeCell ref="A2:G2"/>
    <mergeCell ref="A3:G3"/>
    <mergeCell ref="A16:G16"/>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5"/>
  <sheetViews>
    <sheetView showGridLines="0" workbookViewId="0">
      <selection activeCell="A2" sqref="A2:G2"/>
    </sheetView>
  </sheetViews>
  <sheetFormatPr defaultColWidth="11.5703125" defaultRowHeight="15" x14ac:dyDescent="0.25"/>
  <cols>
    <col min="1" max="1" width="95.7109375" customWidth="1"/>
  </cols>
  <sheetData>
    <row r="1" spans="1:7" x14ac:dyDescent="0.25">
      <c r="A1" s="3" t="str">
        <f>HYPERLINK("#INDICE!A1", "Back to INDEX")</f>
        <v>Back to INDEX</v>
      </c>
    </row>
    <row r="2" spans="1:7" ht="34.9" customHeight="1" x14ac:dyDescent="0.25">
      <c r="A2" s="6" t="s">
        <v>151</v>
      </c>
      <c r="B2" s="5"/>
      <c r="C2" s="5"/>
      <c r="D2" s="5"/>
      <c r="E2" s="5"/>
      <c r="F2" s="5"/>
      <c r="G2" s="5"/>
    </row>
    <row r="3" spans="1:7" x14ac:dyDescent="0.25">
      <c r="A3" s="1" t="s">
        <v>105</v>
      </c>
      <c r="B3" s="1" t="s">
        <v>106</v>
      </c>
      <c r="C3" s="1" t="s">
        <v>107</v>
      </c>
      <c r="D3" s="1" t="s">
        <v>108</v>
      </c>
      <c r="E3" s="1" t="s">
        <v>109</v>
      </c>
      <c r="F3" s="1" t="s">
        <v>110</v>
      </c>
      <c r="G3" s="1" t="s">
        <v>111</v>
      </c>
    </row>
    <row r="4" spans="1:7" x14ac:dyDescent="0.25">
      <c r="A4" t="s">
        <v>112</v>
      </c>
      <c r="B4">
        <v>702.7</v>
      </c>
      <c r="C4">
        <v>725.2</v>
      </c>
      <c r="D4">
        <v>778.4</v>
      </c>
      <c r="E4">
        <v>843</v>
      </c>
      <c r="F4">
        <v>902.2</v>
      </c>
      <c r="G4">
        <v>948.4</v>
      </c>
    </row>
    <row r="5" spans="1:7" x14ac:dyDescent="0.25">
      <c r="A5" t="s">
        <v>113</v>
      </c>
      <c r="B5">
        <v>22</v>
      </c>
      <c r="C5">
        <v>22.1</v>
      </c>
      <c r="D5">
        <v>22.5</v>
      </c>
      <c r="E5">
        <v>22.5</v>
      </c>
      <c r="F5">
        <v>22.5</v>
      </c>
      <c r="G5">
        <v>22.8</v>
      </c>
    </row>
    <row r="6" spans="1:7" x14ac:dyDescent="0.25">
      <c r="A6" s="2" t="s">
        <v>114</v>
      </c>
      <c r="B6" s="2">
        <v>68.3</v>
      </c>
      <c r="C6" s="2">
        <v>67.3</v>
      </c>
      <c r="D6" s="2">
        <v>68.8</v>
      </c>
      <c r="E6" s="2">
        <v>68.3</v>
      </c>
      <c r="F6" s="2">
        <v>69.3</v>
      </c>
      <c r="G6" s="2">
        <v>69.400000000000006</v>
      </c>
    </row>
    <row r="7" spans="1:7" x14ac:dyDescent="0.25">
      <c r="A7" t="s">
        <v>115</v>
      </c>
      <c r="B7">
        <v>159.69999999999999</v>
      </c>
      <c r="C7">
        <v>168.4</v>
      </c>
      <c r="D7">
        <v>165</v>
      </c>
      <c r="E7">
        <v>189.3</v>
      </c>
      <c r="F7">
        <v>191.5</v>
      </c>
      <c r="G7">
        <v>201.6</v>
      </c>
    </row>
    <row r="8" spans="1:7" x14ac:dyDescent="0.25">
      <c r="A8" t="s">
        <v>116</v>
      </c>
      <c r="B8">
        <v>5</v>
      </c>
      <c r="C8">
        <v>5.0999999999999996</v>
      </c>
      <c r="D8">
        <v>4.8</v>
      </c>
      <c r="E8">
        <v>5</v>
      </c>
      <c r="F8">
        <v>4.8</v>
      </c>
      <c r="G8">
        <v>4.8</v>
      </c>
    </row>
    <row r="9" spans="1:7" x14ac:dyDescent="0.25">
      <c r="A9" s="2" t="s">
        <v>117</v>
      </c>
      <c r="B9" s="2">
        <v>15.5</v>
      </c>
      <c r="C9" s="2">
        <v>15.6</v>
      </c>
      <c r="D9" s="2">
        <v>14.6</v>
      </c>
      <c r="E9" s="2">
        <v>15.3</v>
      </c>
      <c r="F9" s="2">
        <v>14.7</v>
      </c>
      <c r="G9" s="2">
        <v>14.8</v>
      </c>
    </row>
    <row r="10" spans="1:7" x14ac:dyDescent="0.25">
      <c r="A10" t="s">
        <v>118</v>
      </c>
      <c r="B10">
        <v>166.6</v>
      </c>
      <c r="C10">
        <v>183.7</v>
      </c>
      <c r="D10">
        <v>187.6</v>
      </c>
      <c r="E10">
        <v>202.2</v>
      </c>
      <c r="F10">
        <v>207.4</v>
      </c>
      <c r="G10">
        <v>216</v>
      </c>
    </row>
    <row r="11" spans="1:7" x14ac:dyDescent="0.25">
      <c r="A11" t="s">
        <v>119</v>
      </c>
      <c r="B11">
        <v>5.2</v>
      </c>
      <c r="C11">
        <v>5.6</v>
      </c>
      <c r="D11">
        <v>5.4</v>
      </c>
      <c r="E11">
        <v>5.4</v>
      </c>
      <c r="F11">
        <v>5.2</v>
      </c>
      <c r="G11">
        <v>5.2</v>
      </c>
    </row>
    <row r="12" spans="1:7" x14ac:dyDescent="0.25">
      <c r="A12" s="2" t="s">
        <v>120</v>
      </c>
      <c r="B12" s="2">
        <v>16.2</v>
      </c>
      <c r="C12" s="2">
        <v>17.100000000000001</v>
      </c>
      <c r="D12" s="2">
        <v>16.600000000000001</v>
      </c>
      <c r="E12" s="2">
        <v>16.399999999999999</v>
      </c>
      <c r="F12" s="2">
        <v>15.9</v>
      </c>
      <c r="G12" s="2">
        <v>15.8</v>
      </c>
    </row>
    <row r="13" spans="1:7" x14ac:dyDescent="0.25">
      <c r="A13" t="s">
        <v>121</v>
      </c>
      <c r="B13">
        <v>1028.9000000000001</v>
      </c>
      <c r="C13">
        <v>1077.2</v>
      </c>
      <c r="D13">
        <v>1131.0999999999999</v>
      </c>
      <c r="E13">
        <v>1234.4000000000001</v>
      </c>
      <c r="F13">
        <v>1301.2</v>
      </c>
      <c r="G13">
        <v>1365.9</v>
      </c>
    </row>
    <row r="14" spans="1:7" x14ac:dyDescent="0.25">
      <c r="A14" s="2" t="s">
        <v>122</v>
      </c>
      <c r="B14" s="2">
        <v>32.1</v>
      </c>
      <c r="C14" s="2">
        <v>32.9</v>
      </c>
      <c r="D14" s="2">
        <v>32.6</v>
      </c>
      <c r="E14" s="2">
        <v>32.9</v>
      </c>
      <c r="F14" s="2">
        <v>32.4</v>
      </c>
      <c r="G14" s="2">
        <v>32.9</v>
      </c>
    </row>
    <row r="15" spans="1:7" ht="34.9" customHeight="1" x14ac:dyDescent="0.25">
      <c r="A15" s="9" t="s">
        <v>123</v>
      </c>
      <c r="B15" s="5"/>
      <c r="C15" s="5"/>
      <c r="D15" s="5"/>
      <c r="E15" s="5"/>
      <c r="F15" s="5"/>
      <c r="G15" s="5"/>
    </row>
  </sheetData>
  <mergeCells count="2">
    <mergeCell ref="A2:G2"/>
    <mergeCell ref="A15:G15"/>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8"/>
  <sheetViews>
    <sheetView showGridLines="0" workbookViewId="0">
      <selection activeCell="A2" sqref="A2:G2"/>
    </sheetView>
  </sheetViews>
  <sheetFormatPr defaultColWidth="11.5703125" defaultRowHeight="15" x14ac:dyDescent="0.25"/>
  <cols>
    <col min="1" max="1" width="94.7109375" customWidth="1"/>
  </cols>
  <sheetData>
    <row r="1" spans="1:7" x14ac:dyDescent="0.25">
      <c r="A1" s="3" t="str">
        <f>HYPERLINK("#INDICE!A1", "Back to INDEX")</f>
        <v>Back to INDEX</v>
      </c>
    </row>
    <row r="2" spans="1:7" ht="34.9" customHeight="1" x14ac:dyDescent="0.25">
      <c r="A2" s="6" t="s">
        <v>152</v>
      </c>
      <c r="B2" s="5"/>
      <c r="C2" s="5"/>
      <c r="D2" s="5"/>
      <c r="E2" s="5"/>
      <c r="F2" s="5"/>
      <c r="G2" s="5"/>
    </row>
    <row r="3" spans="1:7" x14ac:dyDescent="0.25">
      <c r="A3" s="8" t="s">
        <v>124</v>
      </c>
      <c r="B3" s="5"/>
      <c r="C3" s="5"/>
      <c r="D3" s="5"/>
      <c r="E3" s="5"/>
      <c r="F3" s="5"/>
      <c r="G3" s="5"/>
    </row>
    <row r="4" spans="1:7" x14ac:dyDescent="0.25">
      <c r="A4" s="1" t="s">
        <v>125</v>
      </c>
      <c r="B4" s="1" t="s">
        <v>126</v>
      </c>
      <c r="C4" s="1" t="s">
        <v>127</v>
      </c>
      <c r="D4" s="1" t="s">
        <v>128</v>
      </c>
      <c r="E4" s="1" t="s">
        <v>129</v>
      </c>
      <c r="F4" s="1" t="s">
        <v>130</v>
      </c>
      <c r="G4" s="1" t="s">
        <v>131</v>
      </c>
    </row>
    <row r="5" spans="1:7" x14ac:dyDescent="0.25">
      <c r="A5" t="s">
        <v>132</v>
      </c>
      <c r="B5">
        <v>56.3</v>
      </c>
      <c r="C5">
        <v>61</v>
      </c>
      <c r="D5">
        <v>59.2</v>
      </c>
      <c r="E5">
        <v>53.5</v>
      </c>
      <c r="F5">
        <v>54.1</v>
      </c>
      <c r="G5">
        <v>55.1</v>
      </c>
    </row>
    <row r="6" spans="1:7" x14ac:dyDescent="0.25">
      <c r="A6" t="s">
        <v>133</v>
      </c>
      <c r="B6">
        <v>30.9</v>
      </c>
      <c r="C6">
        <v>36.5</v>
      </c>
      <c r="D6">
        <v>47.3</v>
      </c>
      <c r="E6">
        <v>36.700000000000003</v>
      </c>
      <c r="F6">
        <v>39.5</v>
      </c>
      <c r="G6">
        <v>46.8</v>
      </c>
    </row>
    <row r="7" spans="1:7" x14ac:dyDescent="0.25">
      <c r="A7" t="s">
        <v>134</v>
      </c>
      <c r="B7">
        <v>32.1</v>
      </c>
      <c r="C7">
        <v>32.9</v>
      </c>
      <c r="D7">
        <v>32.6</v>
      </c>
      <c r="E7">
        <v>32.9</v>
      </c>
      <c r="F7">
        <v>32.4</v>
      </c>
      <c r="G7">
        <v>32.9</v>
      </c>
    </row>
    <row r="8" spans="1:7" x14ac:dyDescent="0.25">
      <c r="A8" t="s">
        <v>135</v>
      </c>
      <c r="B8">
        <v>63.1</v>
      </c>
      <c r="C8">
        <v>69.3</v>
      </c>
      <c r="D8">
        <v>79.900000000000006</v>
      </c>
      <c r="E8">
        <v>69.599999999999994</v>
      </c>
      <c r="F8">
        <v>71.900000000000006</v>
      </c>
      <c r="G8">
        <v>79.599999999999994</v>
      </c>
    </row>
    <row r="9" spans="1:7" x14ac:dyDescent="0.25">
      <c r="A9" t="s">
        <v>136</v>
      </c>
      <c r="B9">
        <v>88.5</v>
      </c>
      <c r="C9">
        <v>93.9</v>
      </c>
      <c r="D9">
        <v>91.8</v>
      </c>
      <c r="E9">
        <v>86.4</v>
      </c>
      <c r="F9">
        <v>86.5</v>
      </c>
      <c r="G9">
        <v>88</v>
      </c>
    </row>
    <row r="10" spans="1:7" x14ac:dyDescent="0.25">
      <c r="A10" t="s">
        <v>137</v>
      </c>
      <c r="B10">
        <v>33.1</v>
      </c>
      <c r="C10">
        <v>27.7</v>
      </c>
      <c r="D10">
        <v>16.7</v>
      </c>
      <c r="E10">
        <v>28.1</v>
      </c>
      <c r="F10">
        <v>25.5</v>
      </c>
      <c r="G10">
        <v>18.2</v>
      </c>
    </row>
    <row r="11" spans="1:7" x14ac:dyDescent="0.25">
      <c r="A11" t="s">
        <v>138</v>
      </c>
      <c r="B11">
        <v>33.9</v>
      </c>
      <c r="C11">
        <v>28</v>
      </c>
      <c r="D11">
        <v>17.100000000000001</v>
      </c>
      <c r="E11">
        <v>28.5</v>
      </c>
      <c r="F11">
        <v>25.9</v>
      </c>
      <c r="G11">
        <v>18.3</v>
      </c>
    </row>
    <row r="12" spans="1:7" x14ac:dyDescent="0.25">
      <c r="A12" t="s">
        <v>139</v>
      </c>
      <c r="B12">
        <v>8.1999999999999993</v>
      </c>
      <c r="C12">
        <v>5.2</v>
      </c>
      <c r="D12">
        <v>5.3</v>
      </c>
      <c r="E12">
        <v>1.7</v>
      </c>
      <c r="F12">
        <v>6.6</v>
      </c>
      <c r="G12">
        <v>5.4</v>
      </c>
    </row>
    <row r="13" spans="1:7" x14ac:dyDescent="0.25">
      <c r="A13" t="s">
        <v>140</v>
      </c>
      <c r="B13">
        <v>41.2</v>
      </c>
      <c r="C13">
        <v>32.9</v>
      </c>
      <c r="D13">
        <v>22</v>
      </c>
      <c r="E13">
        <v>29.8</v>
      </c>
      <c r="F13">
        <v>32.1</v>
      </c>
      <c r="G13">
        <v>23.6</v>
      </c>
    </row>
    <row r="14" spans="1:7" x14ac:dyDescent="0.25">
      <c r="A14" t="s">
        <v>141</v>
      </c>
      <c r="B14">
        <v>42.3</v>
      </c>
      <c r="C14">
        <v>33.200000000000003</v>
      </c>
      <c r="D14">
        <v>22.5</v>
      </c>
      <c r="E14">
        <v>30.3</v>
      </c>
      <c r="F14">
        <v>32.6</v>
      </c>
      <c r="G14">
        <v>23.7</v>
      </c>
    </row>
    <row r="15" spans="1:7" x14ac:dyDescent="0.25">
      <c r="A15" t="s">
        <v>142</v>
      </c>
      <c r="B15">
        <v>37.5</v>
      </c>
      <c r="C15">
        <v>26</v>
      </c>
      <c r="D15">
        <v>22.7</v>
      </c>
      <c r="E15">
        <v>25.8</v>
      </c>
      <c r="F15">
        <v>28.2</v>
      </c>
      <c r="G15">
        <v>21</v>
      </c>
    </row>
    <row r="16" spans="1:7" x14ac:dyDescent="0.25">
      <c r="A16" s="2" t="s">
        <v>143</v>
      </c>
      <c r="B16" s="2">
        <v>38.5</v>
      </c>
      <c r="C16" s="2">
        <v>26.2</v>
      </c>
      <c r="D16" s="2">
        <v>23.3</v>
      </c>
      <c r="E16" s="2">
        <v>26.2</v>
      </c>
      <c r="F16" s="2">
        <v>28.6</v>
      </c>
      <c r="G16" s="2">
        <v>21.1</v>
      </c>
    </row>
    <row r="17" spans="1:7" x14ac:dyDescent="0.25">
      <c r="A17" s="2" t="s">
        <v>144</v>
      </c>
      <c r="B17" s="2">
        <v>60.4</v>
      </c>
      <c r="C17" s="2">
        <v>40.799999999999997</v>
      </c>
      <c r="D17" s="2">
        <v>37.6</v>
      </c>
      <c r="E17" s="2">
        <v>41</v>
      </c>
      <c r="F17" s="2">
        <v>46.8</v>
      </c>
      <c r="G17" s="2">
        <v>36.1</v>
      </c>
    </row>
    <row r="18" spans="1:7" ht="34.9" customHeight="1" x14ac:dyDescent="0.25">
      <c r="A18" s="9" t="s">
        <v>145</v>
      </c>
      <c r="B18" s="5"/>
      <c r="C18" s="5"/>
      <c r="D18" s="5"/>
      <c r="E18" s="5"/>
      <c r="F18" s="5"/>
      <c r="G18" s="5"/>
    </row>
  </sheetData>
  <mergeCells count="3">
    <mergeCell ref="A2:G2"/>
    <mergeCell ref="A3:G3"/>
    <mergeCell ref="A18:G18"/>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F459B-DE97-4C63-8AFA-C8B210FDBA7F}">
  <dimension ref="A1"/>
  <sheetViews>
    <sheetView workbookViewId="0"/>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showGridLines="0" workbookViewId="0">
      <selection activeCell="A2" sqref="A2:E2"/>
    </sheetView>
  </sheetViews>
  <sheetFormatPr defaultColWidth="11.5703125" defaultRowHeight="15" x14ac:dyDescent="0.25"/>
  <sheetData>
    <row r="1" spans="1:5" x14ac:dyDescent="0.25">
      <c r="A1" s="3" t="str">
        <f>HYPERLINK("#INDICE!A1", "Back to INDEX")</f>
        <v>Back to INDEX</v>
      </c>
    </row>
    <row r="2" spans="1:5" x14ac:dyDescent="0.25">
      <c r="A2" s="7" t="s">
        <v>146</v>
      </c>
      <c r="B2" s="5"/>
      <c r="C2" s="5"/>
      <c r="D2" s="5"/>
      <c r="E2" s="5"/>
    </row>
    <row r="3" spans="1:5" x14ac:dyDescent="0.25">
      <c r="A3" s="8" t="s">
        <v>1</v>
      </c>
      <c r="B3" s="5"/>
      <c r="C3" s="5"/>
      <c r="D3" s="5"/>
      <c r="E3" s="5"/>
    </row>
    <row r="4" spans="1:5" ht="26.25" x14ac:dyDescent="0.25">
      <c r="A4" s="1" t="s">
        <v>2</v>
      </c>
      <c r="B4" s="1" t="s">
        <v>3</v>
      </c>
      <c r="C4" s="1" t="s">
        <v>4</v>
      </c>
      <c r="D4" s="1" t="s">
        <v>5</v>
      </c>
      <c r="E4" s="1" t="s">
        <v>6</v>
      </c>
    </row>
    <row r="5" spans="1:5" x14ac:dyDescent="0.25">
      <c r="A5">
        <v>2019</v>
      </c>
      <c r="B5">
        <v>54</v>
      </c>
      <c r="C5">
        <v>3201</v>
      </c>
      <c r="E5">
        <v>9.3000000000000007</v>
      </c>
    </row>
    <row r="6" spans="1:5" x14ac:dyDescent="0.25">
      <c r="A6">
        <v>2020</v>
      </c>
      <c r="B6">
        <v>54</v>
      </c>
      <c r="C6">
        <v>3277</v>
      </c>
      <c r="D6">
        <v>2.4</v>
      </c>
      <c r="E6">
        <v>9.8000000000000007</v>
      </c>
    </row>
    <row r="7" spans="1:5" x14ac:dyDescent="0.25">
      <c r="A7">
        <v>2021</v>
      </c>
      <c r="B7">
        <v>54</v>
      </c>
      <c r="C7">
        <v>3466</v>
      </c>
      <c r="D7">
        <v>5.8</v>
      </c>
      <c r="E7">
        <v>10.199999999999999</v>
      </c>
    </row>
    <row r="8" spans="1:5" x14ac:dyDescent="0.25">
      <c r="A8">
        <v>2022</v>
      </c>
      <c r="B8">
        <v>52</v>
      </c>
      <c r="C8">
        <v>3752</v>
      </c>
      <c r="D8">
        <v>8.3000000000000007</v>
      </c>
      <c r="E8">
        <v>10.5</v>
      </c>
    </row>
    <row r="9" spans="1:5" x14ac:dyDescent="0.25">
      <c r="A9">
        <v>2023</v>
      </c>
      <c r="B9">
        <v>52</v>
      </c>
      <c r="C9">
        <v>4018</v>
      </c>
      <c r="D9">
        <v>7.1</v>
      </c>
      <c r="E9">
        <v>10.6</v>
      </c>
    </row>
    <row r="10" spans="1:5" x14ac:dyDescent="0.25">
      <c r="A10" s="2">
        <v>2024</v>
      </c>
      <c r="B10" s="2">
        <v>50</v>
      </c>
      <c r="C10" s="2">
        <v>4157</v>
      </c>
      <c r="D10" s="2">
        <v>3.5</v>
      </c>
      <c r="E10" s="2">
        <v>10.199999999999999</v>
      </c>
    </row>
    <row r="11" spans="1:5" ht="34.9" customHeight="1" x14ac:dyDescent="0.25">
      <c r="A11" s="9" t="s">
        <v>7</v>
      </c>
      <c r="B11" s="5"/>
      <c r="C11" s="5"/>
      <c r="D11" s="5"/>
      <c r="E11" s="5"/>
    </row>
  </sheetData>
  <mergeCells count="3">
    <mergeCell ref="A2:E2"/>
    <mergeCell ref="A3:E3"/>
    <mergeCell ref="A11:E11"/>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
  <sheetViews>
    <sheetView showGridLines="0" workbookViewId="0"/>
  </sheetViews>
  <sheetFormatPr defaultColWidth="11.5703125" defaultRowHeight="15" x14ac:dyDescent="0.25"/>
  <sheetData>
    <row r="1" spans="1:10" x14ac:dyDescent="0.25">
      <c r="A1" s="3" t="str">
        <f>HYPERLINK("#INDICE!A1", "Back to INDEX")</f>
        <v>Back to INDEX</v>
      </c>
    </row>
    <row r="2" spans="1:10" x14ac:dyDescent="0.25">
      <c r="A2" s="7" t="s">
        <v>8</v>
      </c>
      <c r="B2" s="5"/>
      <c r="C2" s="5"/>
      <c r="D2" s="5"/>
      <c r="E2" s="5"/>
      <c r="F2" s="5"/>
      <c r="G2" s="5"/>
      <c r="H2" s="5"/>
      <c r="I2" s="5"/>
      <c r="J2" s="5"/>
    </row>
    <row r="3" spans="1:10" ht="77.25" x14ac:dyDescent="0.25">
      <c r="A3" s="1" t="s">
        <v>9</v>
      </c>
      <c r="B3" s="1" t="s">
        <v>10</v>
      </c>
      <c r="C3" s="1" t="s">
        <v>11</v>
      </c>
      <c r="D3" s="1" t="s">
        <v>12</v>
      </c>
      <c r="E3" s="1" t="s">
        <v>13</v>
      </c>
      <c r="F3" s="1" t="s">
        <v>14</v>
      </c>
      <c r="G3" s="1" t="s">
        <v>15</v>
      </c>
      <c r="H3" s="1" t="s">
        <v>16</v>
      </c>
      <c r="I3" s="1" t="s">
        <v>17</v>
      </c>
      <c r="J3" s="1" t="s">
        <v>18</v>
      </c>
    </row>
    <row r="4" spans="1:10" x14ac:dyDescent="0.25">
      <c r="A4">
        <v>2019</v>
      </c>
      <c r="B4">
        <v>19871492</v>
      </c>
      <c r="D4">
        <v>302974</v>
      </c>
      <c r="F4">
        <v>254715</v>
      </c>
      <c r="H4">
        <v>315984</v>
      </c>
      <c r="J4">
        <v>1.59</v>
      </c>
    </row>
    <row r="5" spans="1:10" x14ac:dyDescent="0.25">
      <c r="A5">
        <v>2020</v>
      </c>
      <c r="B5">
        <v>20821121</v>
      </c>
      <c r="C5">
        <v>4.8</v>
      </c>
      <c r="D5">
        <v>268778</v>
      </c>
      <c r="E5">
        <v>-11.3</v>
      </c>
      <c r="F5">
        <v>225188</v>
      </c>
      <c r="G5">
        <v>-11.6</v>
      </c>
      <c r="H5">
        <v>293475</v>
      </c>
      <c r="I5">
        <v>-7.1</v>
      </c>
      <c r="J5">
        <v>1.41</v>
      </c>
    </row>
    <row r="6" spans="1:10" x14ac:dyDescent="0.25">
      <c r="A6">
        <v>2021</v>
      </c>
      <c r="B6">
        <v>20974520</v>
      </c>
      <c r="C6">
        <v>0.7</v>
      </c>
      <c r="D6">
        <v>285230</v>
      </c>
      <c r="E6">
        <v>6.1</v>
      </c>
      <c r="F6">
        <v>238316</v>
      </c>
      <c r="G6">
        <v>5.8</v>
      </c>
      <c r="H6">
        <v>292196</v>
      </c>
      <c r="I6">
        <v>-0.4</v>
      </c>
      <c r="J6">
        <v>1.39</v>
      </c>
    </row>
    <row r="7" spans="1:10" x14ac:dyDescent="0.25">
      <c r="A7">
        <v>2022</v>
      </c>
      <c r="B7">
        <v>23600788</v>
      </c>
      <c r="C7">
        <v>12.5</v>
      </c>
      <c r="D7">
        <v>286276</v>
      </c>
      <c r="E7">
        <v>0.4</v>
      </c>
      <c r="F7">
        <v>240422</v>
      </c>
      <c r="G7">
        <v>0.9</v>
      </c>
      <c r="H7">
        <v>293816</v>
      </c>
      <c r="I7">
        <v>0.6</v>
      </c>
      <c r="J7">
        <v>1.24</v>
      </c>
    </row>
    <row r="8" spans="1:10" x14ac:dyDescent="0.25">
      <c r="A8">
        <v>2023</v>
      </c>
      <c r="B8">
        <v>24219558</v>
      </c>
      <c r="C8">
        <v>2.6</v>
      </c>
      <c r="D8">
        <v>298947</v>
      </c>
      <c r="E8">
        <v>4.4000000000000004</v>
      </c>
      <c r="F8">
        <v>250768</v>
      </c>
      <c r="G8">
        <v>4.3</v>
      </c>
      <c r="H8">
        <v>305704</v>
      </c>
      <c r="I8">
        <v>4</v>
      </c>
      <c r="J8">
        <v>1.26</v>
      </c>
    </row>
    <row r="9" spans="1:10" x14ac:dyDescent="0.25">
      <c r="A9" s="2">
        <v>2024</v>
      </c>
      <c r="B9" s="2">
        <v>24162815</v>
      </c>
      <c r="C9" s="2">
        <v>-0.2</v>
      </c>
      <c r="D9" s="2">
        <v>295121</v>
      </c>
      <c r="E9" s="2">
        <v>-1.3</v>
      </c>
      <c r="F9" s="2">
        <v>247028</v>
      </c>
      <c r="G9" s="2">
        <v>-1.5</v>
      </c>
      <c r="H9" s="2">
        <v>304154</v>
      </c>
      <c r="I9" s="2">
        <v>-0.5</v>
      </c>
      <c r="J9" s="2">
        <v>1.26</v>
      </c>
    </row>
    <row r="10" spans="1:10" ht="34.9" customHeight="1" x14ac:dyDescent="0.25">
      <c r="A10" s="9" t="s">
        <v>19</v>
      </c>
      <c r="B10" s="5"/>
      <c r="C10" s="5"/>
      <c r="D10" s="5"/>
      <c r="E10" s="5"/>
      <c r="F10" s="5"/>
      <c r="G10" s="5"/>
      <c r="H10" s="5"/>
      <c r="I10" s="5"/>
      <c r="J10" s="5"/>
    </row>
  </sheetData>
  <mergeCells count="2">
    <mergeCell ref="A2:J2"/>
    <mergeCell ref="A10:J10"/>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
  <sheetViews>
    <sheetView showGridLines="0" workbookViewId="0"/>
  </sheetViews>
  <sheetFormatPr defaultColWidth="11.5703125" defaultRowHeight="15" x14ac:dyDescent="0.25"/>
  <sheetData>
    <row r="1" spans="1:4" x14ac:dyDescent="0.25">
      <c r="A1" s="3" t="str">
        <f>HYPERLINK("#INDICE!A1", "Back to INDEX")</f>
        <v>Back to INDEX</v>
      </c>
    </row>
    <row r="2" spans="1:4" ht="64.900000000000006" customHeight="1" x14ac:dyDescent="0.25">
      <c r="A2" s="6" t="s">
        <v>147</v>
      </c>
      <c r="B2" s="5"/>
      <c r="C2" s="5"/>
      <c r="D2" s="5"/>
    </row>
    <row r="3" spans="1:4" ht="64.5" x14ac:dyDescent="0.25">
      <c r="A3" s="1" t="s">
        <v>20</v>
      </c>
      <c r="B3" s="1" t="s">
        <v>21</v>
      </c>
      <c r="C3" s="1" t="s">
        <v>22</v>
      </c>
      <c r="D3" s="1" t="s">
        <v>23</v>
      </c>
    </row>
    <row r="4" spans="1:4" x14ac:dyDescent="0.25">
      <c r="A4" t="s">
        <v>24</v>
      </c>
      <c r="B4">
        <v>1988</v>
      </c>
      <c r="C4">
        <v>8342</v>
      </c>
      <c r="D4">
        <v>5623</v>
      </c>
    </row>
    <row r="5" spans="1:4" x14ac:dyDescent="0.25">
      <c r="A5" t="s">
        <v>25</v>
      </c>
      <c r="B5">
        <v>2033</v>
      </c>
      <c r="C5">
        <v>10597</v>
      </c>
      <c r="D5">
        <v>7074</v>
      </c>
    </row>
    <row r="6" spans="1:4" x14ac:dyDescent="0.25">
      <c r="A6" t="s">
        <v>26</v>
      </c>
      <c r="B6">
        <v>2116</v>
      </c>
      <c r="C6">
        <v>10620</v>
      </c>
      <c r="D6">
        <v>6918</v>
      </c>
    </row>
    <row r="7" spans="1:4" x14ac:dyDescent="0.25">
      <c r="A7" t="s">
        <v>27</v>
      </c>
      <c r="B7">
        <v>2090</v>
      </c>
      <c r="C7">
        <v>10303</v>
      </c>
      <c r="D7">
        <v>6789</v>
      </c>
    </row>
    <row r="8" spans="1:4" x14ac:dyDescent="0.25">
      <c r="A8" t="s">
        <v>28</v>
      </c>
      <c r="B8">
        <v>2254</v>
      </c>
      <c r="C8">
        <v>10072</v>
      </c>
      <c r="D8">
        <v>7065</v>
      </c>
    </row>
    <row r="9" spans="1:4" x14ac:dyDescent="0.25">
      <c r="A9" s="2" t="s">
        <v>29</v>
      </c>
      <c r="B9" s="2">
        <v>2299</v>
      </c>
      <c r="C9" s="2">
        <v>11062</v>
      </c>
      <c r="D9" s="2">
        <v>7574</v>
      </c>
    </row>
    <row r="10" spans="1:4" ht="34.9" customHeight="1" x14ac:dyDescent="0.25">
      <c r="A10" s="9" t="s">
        <v>30</v>
      </c>
      <c r="B10" s="5"/>
      <c r="C10" s="5"/>
      <c r="D10" s="5"/>
    </row>
  </sheetData>
  <mergeCells count="2">
    <mergeCell ref="A2:D2"/>
    <mergeCell ref="A10:D10"/>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showGridLines="0" workbookViewId="0"/>
  </sheetViews>
  <sheetFormatPr defaultColWidth="11.5703125" defaultRowHeight="15" x14ac:dyDescent="0.25"/>
  <sheetData>
    <row r="1" spans="1:3" x14ac:dyDescent="0.25">
      <c r="A1" s="3" t="str">
        <f>HYPERLINK("#INDICE!A1", "Back to INDEX")</f>
        <v>Back to INDEX</v>
      </c>
    </row>
    <row r="2" spans="1:3" ht="139.9" customHeight="1" x14ac:dyDescent="0.25">
      <c r="A2" s="6" t="s">
        <v>31</v>
      </c>
      <c r="B2" s="5"/>
      <c r="C2" s="5"/>
    </row>
    <row r="3" spans="1:3" ht="39" x14ac:dyDescent="0.25">
      <c r="A3" s="1" t="s">
        <v>32</v>
      </c>
      <c r="B3" s="1" t="s">
        <v>33</v>
      </c>
      <c r="C3" s="1" t="s">
        <v>34</v>
      </c>
    </row>
    <row r="4" spans="1:3" x14ac:dyDescent="0.25">
      <c r="A4" t="s">
        <v>35</v>
      </c>
      <c r="B4">
        <v>2319</v>
      </c>
      <c r="C4">
        <v>5764</v>
      </c>
    </row>
    <row r="5" spans="1:3" x14ac:dyDescent="0.25">
      <c r="A5" t="s">
        <v>36</v>
      </c>
      <c r="B5">
        <v>2378</v>
      </c>
      <c r="C5">
        <v>7216</v>
      </c>
    </row>
    <row r="6" spans="1:3" x14ac:dyDescent="0.25">
      <c r="A6" t="s">
        <v>37</v>
      </c>
      <c r="B6">
        <v>2430</v>
      </c>
      <c r="C6">
        <v>7055</v>
      </c>
    </row>
    <row r="7" spans="1:3" x14ac:dyDescent="0.25">
      <c r="A7" t="s">
        <v>38</v>
      </c>
      <c r="B7">
        <v>2222</v>
      </c>
      <c r="C7">
        <v>6845</v>
      </c>
    </row>
    <row r="8" spans="1:3" x14ac:dyDescent="0.25">
      <c r="A8" t="s">
        <v>39</v>
      </c>
      <c r="B8">
        <v>2273</v>
      </c>
      <c r="C8">
        <v>7072</v>
      </c>
    </row>
    <row r="9" spans="1:3" x14ac:dyDescent="0.25">
      <c r="A9" s="2" t="s">
        <v>40</v>
      </c>
      <c r="B9" s="2">
        <v>2299</v>
      </c>
      <c r="C9" s="2">
        <v>7574</v>
      </c>
    </row>
    <row r="10" spans="1:3" ht="34.9" customHeight="1" x14ac:dyDescent="0.25">
      <c r="A10" s="9" t="s">
        <v>41</v>
      </c>
      <c r="B10" s="5"/>
      <c r="C10" s="5"/>
    </row>
  </sheetData>
  <mergeCells count="2">
    <mergeCell ref="A2:C2"/>
    <mergeCell ref="A10:C10"/>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showGridLines="0" workbookViewId="0"/>
  </sheetViews>
  <sheetFormatPr defaultColWidth="11.5703125" defaultRowHeight="15" x14ac:dyDescent="0.25"/>
  <sheetData>
    <row r="1" spans="1:4" x14ac:dyDescent="0.25">
      <c r="A1" s="3" t="str">
        <f>HYPERLINK("#INDICE!A1", "Back to INDEX")</f>
        <v>Back to INDEX</v>
      </c>
    </row>
    <row r="2" spans="1:4" ht="34.9" customHeight="1" x14ac:dyDescent="0.25">
      <c r="A2" s="6" t="s">
        <v>42</v>
      </c>
      <c r="B2" s="5"/>
      <c r="C2" s="5"/>
      <c r="D2" s="5"/>
    </row>
    <row r="3" spans="1:4" x14ac:dyDescent="0.25">
      <c r="A3" s="8" t="s">
        <v>43</v>
      </c>
      <c r="B3" s="5"/>
      <c r="C3" s="5"/>
      <c r="D3" s="5"/>
    </row>
    <row r="4" spans="1:4" ht="26.25" x14ac:dyDescent="0.25">
      <c r="A4" s="1" t="s">
        <v>44</v>
      </c>
      <c r="B4" s="1" t="s">
        <v>45</v>
      </c>
      <c r="C4" s="1" t="s">
        <v>46</v>
      </c>
      <c r="D4" s="1" t="s">
        <v>47</v>
      </c>
    </row>
    <row r="5" spans="1:4" x14ac:dyDescent="0.25">
      <c r="A5">
        <v>2019</v>
      </c>
      <c r="B5">
        <v>1795</v>
      </c>
      <c r="C5">
        <v>7203</v>
      </c>
    </row>
    <row r="6" spans="1:4" x14ac:dyDescent="0.25">
      <c r="A6">
        <v>2020</v>
      </c>
      <c r="B6">
        <v>1810</v>
      </c>
      <c r="C6">
        <v>8327</v>
      </c>
      <c r="D6">
        <v>15.6</v>
      </c>
    </row>
    <row r="7" spans="1:4" x14ac:dyDescent="0.25">
      <c r="A7">
        <v>2021</v>
      </c>
      <c r="B7">
        <v>1888</v>
      </c>
      <c r="C7">
        <v>8233</v>
      </c>
      <c r="D7">
        <v>-1.1000000000000001</v>
      </c>
    </row>
    <row r="8" spans="1:4" x14ac:dyDescent="0.25">
      <c r="A8">
        <v>2022</v>
      </c>
      <c r="B8">
        <v>1970</v>
      </c>
      <c r="C8">
        <v>8200</v>
      </c>
      <c r="D8">
        <v>-0.4</v>
      </c>
    </row>
    <row r="9" spans="1:4" x14ac:dyDescent="0.25">
      <c r="A9">
        <v>2023</v>
      </c>
      <c r="B9">
        <v>2246</v>
      </c>
      <c r="C9">
        <v>8476</v>
      </c>
      <c r="D9">
        <v>3.4</v>
      </c>
    </row>
    <row r="10" spans="1:4" x14ac:dyDescent="0.25">
      <c r="A10" s="2">
        <v>2024</v>
      </c>
      <c r="B10" s="2">
        <v>2304</v>
      </c>
      <c r="C10" s="2">
        <v>7574</v>
      </c>
      <c r="D10" s="2">
        <v>-10.6</v>
      </c>
    </row>
    <row r="11" spans="1:4" ht="34.9" customHeight="1" x14ac:dyDescent="0.25">
      <c r="A11" s="9" t="s">
        <v>48</v>
      </c>
      <c r="B11" s="5"/>
      <c r="C11" s="5"/>
      <c r="D11" s="5"/>
    </row>
  </sheetData>
  <mergeCells count="3">
    <mergeCell ref="A2:D2"/>
    <mergeCell ref="A3:D3"/>
    <mergeCell ref="A11:D1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
  <sheetViews>
    <sheetView showGridLines="0" workbookViewId="0"/>
  </sheetViews>
  <sheetFormatPr defaultColWidth="11.5703125" defaultRowHeight="15" x14ac:dyDescent="0.25"/>
  <sheetData>
    <row r="1" spans="1:4" x14ac:dyDescent="0.25">
      <c r="A1" s="3" t="str">
        <f>HYPERLINK("#INDICE!A1", "Back to INDEX")</f>
        <v>Back to INDEX</v>
      </c>
    </row>
    <row r="2" spans="1:4" ht="90" customHeight="1" x14ac:dyDescent="0.25">
      <c r="A2" s="6" t="s">
        <v>49</v>
      </c>
      <c r="B2" s="5"/>
      <c r="C2" s="5"/>
      <c r="D2" s="5"/>
    </row>
    <row r="3" spans="1:4" ht="26.25" x14ac:dyDescent="0.25">
      <c r="A3" s="1" t="s">
        <v>50</v>
      </c>
      <c r="B3" s="1" t="s">
        <v>51</v>
      </c>
      <c r="C3" s="1" t="s">
        <v>52</v>
      </c>
      <c r="D3" s="1" t="s">
        <v>53</v>
      </c>
    </row>
    <row r="4" spans="1:4" x14ac:dyDescent="0.25">
      <c r="A4">
        <v>2019</v>
      </c>
      <c r="B4">
        <v>1942</v>
      </c>
      <c r="C4">
        <v>7792</v>
      </c>
    </row>
    <row r="5" spans="1:4" x14ac:dyDescent="0.25">
      <c r="A5">
        <v>2020</v>
      </c>
      <c r="B5">
        <v>1913</v>
      </c>
      <c r="C5">
        <v>8800</v>
      </c>
      <c r="D5">
        <v>12.9</v>
      </c>
    </row>
    <row r="6" spans="1:4" x14ac:dyDescent="0.25">
      <c r="A6">
        <v>2021</v>
      </c>
      <c r="B6">
        <v>1951</v>
      </c>
      <c r="C6">
        <v>8510</v>
      </c>
      <c r="D6">
        <v>-3.3</v>
      </c>
    </row>
    <row r="7" spans="1:4" x14ac:dyDescent="0.25">
      <c r="A7">
        <v>2022</v>
      </c>
      <c r="B7">
        <v>1990</v>
      </c>
      <c r="C7">
        <v>8281</v>
      </c>
      <c r="D7">
        <v>-2.7</v>
      </c>
    </row>
    <row r="8" spans="1:4" x14ac:dyDescent="0.25">
      <c r="A8">
        <v>2023</v>
      </c>
      <c r="B8">
        <v>2248</v>
      </c>
      <c r="C8">
        <v>8485</v>
      </c>
      <c r="D8">
        <v>2.5</v>
      </c>
    </row>
    <row r="9" spans="1:4" x14ac:dyDescent="0.25">
      <c r="A9" s="2">
        <v>2024</v>
      </c>
      <c r="B9" s="2">
        <v>2304</v>
      </c>
      <c r="C9" s="2">
        <v>7574</v>
      </c>
      <c r="D9" s="2">
        <v>-10.7</v>
      </c>
    </row>
    <row r="10" spans="1:4" ht="34.9" customHeight="1" x14ac:dyDescent="0.25">
      <c r="A10" s="9" t="s">
        <v>54</v>
      </c>
      <c r="B10" s="5"/>
      <c r="C10" s="5"/>
      <c r="D10" s="5"/>
    </row>
    <row r="11" spans="1:4" ht="34.9" customHeight="1" x14ac:dyDescent="0.25">
      <c r="A11" s="9" t="s">
        <v>55</v>
      </c>
      <c r="B11" s="5"/>
      <c r="C11" s="5"/>
      <c r="D11" s="5"/>
    </row>
  </sheetData>
  <mergeCells count="3">
    <mergeCell ref="A2:D2"/>
    <mergeCell ref="A10:D10"/>
    <mergeCell ref="A11:D1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
  <sheetViews>
    <sheetView showGridLines="0" workbookViewId="0">
      <selection activeCell="A2" sqref="A2:E2"/>
    </sheetView>
  </sheetViews>
  <sheetFormatPr defaultColWidth="11.5703125" defaultRowHeight="15" x14ac:dyDescent="0.25"/>
  <sheetData>
    <row r="1" spans="1:5" x14ac:dyDescent="0.25">
      <c r="A1" s="3" t="str">
        <f>HYPERLINK("#INDICE!A1", "Back to INDEX")</f>
        <v>Back to INDEX</v>
      </c>
    </row>
    <row r="2" spans="1:5" x14ac:dyDescent="0.25">
      <c r="A2" s="6" t="s">
        <v>148</v>
      </c>
      <c r="B2" s="5"/>
      <c r="C2" s="5"/>
      <c r="D2" s="5"/>
      <c r="E2" s="5"/>
    </row>
    <row r="3" spans="1:5" ht="64.5" x14ac:dyDescent="0.25">
      <c r="A3" s="1" t="s">
        <v>56</v>
      </c>
      <c r="B3" s="1" t="s">
        <v>57</v>
      </c>
      <c r="C3" s="1" t="s">
        <v>58</v>
      </c>
      <c r="D3" s="1" t="s">
        <v>59</v>
      </c>
      <c r="E3" s="1" t="s">
        <v>60</v>
      </c>
    </row>
    <row r="4" spans="1:5" x14ac:dyDescent="0.25">
      <c r="A4">
        <v>2019</v>
      </c>
      <c r="B4">
        <v>161.1</v>
      </c>
      <c r="C4">
        <v>89.4</v>
      </c>
      <c r="D4">
        <v>187.9</v>
      </c>
      <c r="E4">
        <v>91.7</v>
      </c>
    </row>
    <row r="5" spans="1:5" x14ac:dyDescent="0.25">
      <c r="A5">
        <v>2020</v>
      </c>
      <c r="B5">
        <v>157.4</v>
      </c>
      <c r="C5">
        <v>99.7</v>
      </c>
      <c r="D5">
        <v>184.2</v>
      </c>
      <c r="E5">
        <v>101.7</v>
      </c>
    </row>
    <row r="6" spans="1:5" x14ac:dyDescent="0.25">
      <c r="A6">
        <v>2021</v>
      </c>
      <c r="B6">
        <v>165.3</v>
      </c>
      <c r="C6">
        <v>96.4</v>
      </c>
      <c r="D6">
        <v>189.8</v>
      </c>
      <c r="E6">
        <v>98.3</v>
      </c>
    </row>
    <row r="7" spans="1:5" x14ac:dyDescent="0.25">
      <c r="A7">
        <v>2022</v>
      </c>
      <c r="B7">
        <v>159</v>
      </c>
      <c r="C7">
        <v>84.5</v>
      </c>
      <c r="D7">
        <v>169</v>
      </c>
      <c r="E7">
        <v>85.2</v>
      </c>
    </row>
    <row r="8" spans="1:5" x14ac:dyDescent="0.25">
      <c r="A8">
        <v>2023</v>
      </c>
      <c r="B8">
        <v>165.9</v>
      </c>
      <c r="C8">
        <v>89.2</v>
      </c>
      <c r="D8">
        <v>167.3</v>
      </c>
      <c r="E8">
        <v>89.3</v>
      </c>
    </row>
    <row r="9" spans="1:5" x14ac:dyDescent="0.25">
      <c r="A9" s="2">
        <v>2024</v>
      </c>
      <c r="B9" s="2">
        <v>172</v>
      </c>
      <c r="C9" s="2">
        <v>95.3</v>
      </c>
      <c r="D9" s="2">
        <v>172</v>
      </c>
      <c r="E9" s="2">
        <v>95.3</v>
      </c>
    </row>
    <row r="10" spans="1:5" ht="34.9" customHeight="1" x14ac:dyDescent="0.25">
      <c r="A10" s="9" t="s">
        <v>61</v>
      </c>
      <c r="B10" s="5"/>
      <c r="C10" s="5"/>
      <c r="D10" s="5"/>
      <c r="E10" s="5"/>
    </row>
    <row r="11" spans="1:5" ht="34.9" customHeight="1" x14ac:dyDescent="0.25">
      <c r="A11" s="9" t="s">
        <v>62</v>
      </c>
      <c r="B11" s="5"/>
      <c r="C11" s="5"/>
      <c r="D11" s="5"/>
      <c r="E11" s="5"/>
    </row>
    <row r="12" spans="1:5" ht="34.9" customHeight="1" x14ac:dyDescent="0.25">
      <c r="A12" s="9" t="s">
        <v>63</v>
      </c>
      <c r="B12" s="5"/>
      <c r="C12" s="5"/>
      <c r="D12" s="5"/>
      <c r="E12" s="5"/>
    </row>
  </sheetData>
  <mergeCells count="4">
    <mergeCell ref="A2:E2"/>
    <mergeCell ref="A10:E10"/>
    <mergeCell ref="A11:E11"/>
    <mergeCell ref="A12:E1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1"/>
  <sheetViews>
    <sheetView showGridLines="0" workbookViewId="0">
      <selection activeCell="A2" sqref="A2:H2"/>
    </sheetView>
  </sheetViews>
  <sheetFormatPr defaultColWidth="11.5703125" defaultRowHeight="15" x14ac:dyDescent="0.25"/>
  <sheetData>
    <row r="1" spans="1:8" x14ac:dyDescent="0.25">
      <c r="A1" s="3" t="str">
        <f>HYPERLINK("#INDICE!A1", "Back to INDEX")</f>
        <v>Back to INDEX</v>
      </c>
    </row>
    <row r="2" spans="1:8" x14ac:dyDescent="0.25">
      <c r="A2" s="6" t="s">
        <v>149</v>
      </c>
      <c r="B2" s="5"/>
      <c r="C2" s="5"/>
      <c r="D2" s="5"/>
      <c r="E2" s="5"/>
      <c r="F2" s="5"/>
      <c r="G2" s="5"/>
      <c r="H2" s="5"/>
    </row>
    <row r="3" spans="1:8" ht="64.5" x14ac:dyDescent="0.25">
      <c r="A3" s="1" t="s">
        <v>64</v>
      </c>
      <c r="B3" s="1" t="s">
        <v>65</v>
      </c>
      <c r="C3" s="1" t="s">
        <v>66</v>
      </c>
      <c r="D3" s="1" t="s">
        <v>67</v>
      </c>
      <c r="E3" s="1" t="s">
        <v>68</v>
      </c>
      <c r="F3" s="1" t="s">
        <v>69</v>
      </c>
      <c r="G3" s="1" t="s">
        <v>70</v>
      </c>
      <c r="H3" s="1" t="s">
        <v>71</v>
      </c>
    </row>
    <row r="4" spans="1:8" x14ac:dyDescent="0.25">
      <c r="A4">
        <v>2019</v>
      </c>
      <c r="B4">
        <v>54.3</v>
      </c>
      <c r="C4">
        <v>84.4</v>
      </c>
      <c r="D4">
        <v>89.3</v>
      </c>
      <c r="E4">
        <v>91.6</v>
      </c>
      <c r="F4">
        <v>93.6</v>
      </c>
      <c r="G4">
        <v>94.8</v>
      </c>
      <c r="H4">
        <v>5.2</v>
      </c>
    </row>
    <row r="5" spans="1:8" x14ac:dyDescent="0.25">
      <c r="A5">
        <v>2020</v>
      </c>
      <c r="B5">
        <v>55.5</v>
      </c>
      <c r="C5">
        <v>84.7</v>
      </c>
      <c r="D5">
        <v>88.8</v>
      </c>
      <c r="E5">
        <v>91.5</v>
      </c>
      <c r="F5">
        <v>93.2</v>
      </c>
      <c r="H5">
        <v>6.8</v>
      </c>
    </row>
    <row r="6" spans="1:8" x14ac:dyDescent="0.25">
      <c r="A6">
        <v>2021</v>
      </c>
      <c r="B6">
        <v>55.5</v>
      </c>
      <c r="C6">
        <v>82.8</v>
      </c>
      <c r="D6">
        <v>87</v>
      </c>
      <c r="E6">
        <v>89.6</v>
      </c>
      <c r="H6">
        <v>10.4</v>
      </c>
    </row>
    <row r="7" spans="1:8" x14ac:dyDescent="0.25">
      <c r="A7">
        <v>2022</v>
      </c>
      <c r="B7">
        <v>52.3</v>
      </c>
      <c r="C7">
        <v>80.099999999999994</v>
      </c>
      <c r="D7">
        <v>84.7</v>
      </c>
      <c r="H7">
        <v>15.3</v>
      </c>
    </row>
    <row r="8" spans="1:8" x14ac:dyDescent="0.25">
      <c r="A8">
        <v>2023</v>
      </c>
      <c r="B8">
        <v>44.4</v>
      </c>
      <c r="C8">
        <v>73.099999999999994</v>
      </c>
      <c r="H8">
        <v>26.9</v>
      </c>
    </row>
    <row r="9" spans="1:8" x14ac:dyDescent="0.25">
      <c r="A9" s="2">
        <v>2024</v>
      </c>
      <c r="B9" s="2">
        <v>39.799999999999997</v>
      </c>
      <c r="C9" s="2"/>
      <c r="D9" s="2"/>
      <c r="E9" s="2"/>
      <c r="F9" s="2"/>
      <c r="G9" s="2"/>
      <c r="H9" s="2">
        <v>60.2</v>
      </c>
    </row>
    <row r="10" spans="1:8" ht="34.9" customHeight="1" x14ac:dyDescent="0.25">
      <c r="A10" s="9" t="s">
        <v>72</v>
      </c>
      <c r="B10" s="5"/>
      <c r="C10" s="5"/>
      <c r="D10" s="5"/>
      <c r="E10" s="5"/>
      <c r="F10" s="5"/>
      <c r="G10" s="5"/>
      <c r="H10" s="5"/>
    </row>
    <row r="11" spans="1:8" ht="34.9" customHeight="1" x14ac:dyDescent="0.25">
      <c r="A11" s="9" t="s">
        <v>73</v>
      </c>
      <c r="B11" s="5"/>
      <c r="C11" s="5"/>
      <c r="D11" s="5"/>
      <c r="E11" s="5"/>
      <c r="F11" s="5"/>
      <c r="G11" s="5"/>
      <c r="H11" s="5"/>
    </row>
  </sheetData>
  <mergeCells count="3">
    <mergeCell ref="A2:H2"/>
    <mergeCell ref="A10:H10"/>
    <mergeCell ref="A11:H1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7C964FB16D83444BEC9932EED4E0B3E" ma:contentTypeVersion="3" ma:contentTypeDescription="Creare un nuovo documento." ma:contentTypeScope="" ma:versionID="cf9d8e05f9c35c856db51127cc6811fe">
  <xsd:schema xmlns:xsd="http://www.w3.org/2001/XMLSchema" xmlns:xs="http://www.w3.org/2001/XMLSchema" xmlns:p="http://schemas.microsoft.com/office/2006/metadata/properties" xmlns:ns2="21e66121-df8e-4474-beea-ddd1bf3f7766" targetNamespace="http://schemas.microsoft.com/office/2006/metadata/properties" ma:root="true" ma:fieldsID="63c456211e5e8bd344969b565c476a91" ns2:_="">
    <xsd:import namespace="21e66121-df8e-4474-beea-ddd1bf3f776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e66121-df8e-4474-beea-ddd1bf3f776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B7CA03-98B4-4F47-A95E-E2C5B29FE50F}">
  <ds:schemaRefs>
    <ds:schemaRef ds:uri="http://schemas.microsoft.com/office/2006/metadata/properties"/>
    <ds:schemaRef ds:uri="21e66121-df8e-4474-beea-ddd1bf3f7766"/>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442A3C81-AD58-4EDE-891D-9BBD0145D1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e66121-df8e-4474-beea-ddd1bf3f7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351EAF-9400-498D-9AE7-971722216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INDICE</vt:lpstr>
      <vt:lpstr>1</vt:lpstr>
      <vt:lpstr>2</vt:lpstr>
      <vt:lpstr>3</vt:lpstr>
      <vt:lpstr>3 bis</vt:lpstr>
      <vt:lpstr>3 ter</vt:lpstr>
      <vt:lpstr>3 quarter</vt:lpstr>
      <vt:lpstr>4</vt:lpstr>
      <vt:lpstr>5</vt:lpstr>
      <vt:lpstr>6</vt:lpstr>
      <vt:lpstr>7</vt:lpstr>
      <vt:lpstr>8</vt:lpstr>
      <vt:lpstr>9</vt: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IV57597</dc:creator>
  <cp:lastModifiedBy>Antonella Mazziotta (IVASS)</cp:lastModifiedBy>
  <dcterms:created xsi:type="dcterms:W3CDTF">2025-10-07T10:29:44Z</dcterms:created>
  <dcterms:modified xsi:type="dcterms:W3CDTF">2026-04-27T08:59:32Z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0x01010087C964FB16D83444BEC9932EED4E0B3E</vt:lpwstr>
  </property>
</Properties>
</file>