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https://ivass2019.utenze.bankit.it/sites/SGD/Sharepoint/DIVISIONE STUDI E STATISTICHE/COMUNICAZIONI STATISTICHE/SII/2025/R/Output/Allegati_Excel_2025/"/>
    </mc:Choice>
  </mc:AlternateContent>
  <xr:revisionPtr revIDLastSave="0" documentId="13_ncr:1_{A6DBAADE-D472-49E4-930E-02FA2472E0CE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Totale" sheetId="1" r:id="rId1"/>
    <sheet name="Miste" sheetId="2" r:id="rId2"/>
    <sheet name="Vita" sheetId="3" r:id="rId3"/>
    <sheet name="Danni" sheetId="4" r:id="rId4"/>
    <sheet name="Check" sheetId="5" state="hidden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1" i="3" l="1"/>
  <c r="K1" i="3" l="1"/>
  <c r="J1" i="3"/>
  <c r="I1" i="3"/>
  <c r="H1" i="3"/>
  <c r="G1" i="3"/>
  <c r="F1" i="3"/>
  <c r="E1" i="3"/>
  <c r="D1" i="3"/>
  <c r="C1" i="3"/>
  <c r="B1" i="3"/>
  <c r="G36" i="5" l="1"/>
  <c r="C30" i="5"/>
  <c r="E29" i="5"/>
  <c r="C34" i="5"/>
  <c r="G28" i="5"/>
  <c r="E27" i="5"/>
  <c r="G21" i="5"/>
  <c r="G20" i="5"/>
  <c r="F20" i="5"/>
  <c r="E20" i="5"/>
  <c r="E19" i="5"/>
  <c r="D19" i="5"/>
  <c r="C19" i="5"/>
  <c r="C18" i="5"/>
  <c r="G17" i="5"/>
  <c r="G16" i="5"/>
  <c r="F16" i="5"/>
  <c r="E16" i="5"/>
  <c r="E15" i="5"/>
  <c r="D15" i="5"/>
  <c r="C15" i="5"/>
  <c r="C14" i="5"/>
  <c r="G13" i="5"/>
  <c r="G12" i="5"/>
  <c r="F12" i="5"/>
  <c r="E12" i="5"/>
  <c r="E11" i="5"/>
  <c r="D11" i="5"/>
  <c r="C11" i="5"/>
  <c r="C10" i="5"/>
  <c r="G9" i="5"/>
  <c r="G8" i="5"/>
  <c r="F8" i="5"/>
  <c r="E8" i="5"/>
  <c r="E7" i="5"/>
  <c r="D7" i="5"/>
  <c r="C7" i="5"/>
  <c r="C6" i="5"/>
  <c r="G5" i="5"/>
  <c r="G4" i="5"/>
  <c r="F4" i="5"/>
  <c r="E4" i="5"/>
  <c r="E3" i="5"/>
  <c r="D3" i="5"/>
  <c r="C3" i="5"/>
  <c r="C2" i="5"/>
  <c r="F36" i="5"/>
  <c r="E36" i="5"/>
  <c r="D36" i="5"/>
  <c r="C36" i="5"/>
  <c r="G35" i="5"/>
  <c r="F35" i="5"/>
  <c r="E35" i="5"/>
  <c r="D35" i="5"/>
  <c r="C35" i="5"/>
  <c r="G34" i="5"/>
  <c r="F34" i="5"/>
  <c r="E34" i="5"/>
  <c r="D34" i="5"/>
  <c r="G33" i="5"/>
  <c r="F33" i="5"/>
  <c r="E33" i="5"/>
  <c r="D33" i="5"/>
  <c r="C33" i="5"/>
  <c r="F32" i="5"/>
  <c r="E32" i="5"/>
  <c r="D32" i="5"/>
  <c r="C32" i="5"/>
  <c r="B19" i="5"/>
  <c r="G32" i="5"/>
  <c r="G31" i="5"/>
  <c r="F31" i="5"/>
  <c r="E31" i="5"/>
  <c r="D31" i="5"/>
  <c r="C31" i="5"/>
  <c r="G30" i="5"/>
  <c r="F30" i="5"/>
  <c r="E30" i="5"/>
  <c r="D30" i="5"/>
  <c r="D29" i="5"/>
  <c r="C29" i="5"/>
  <c r="G29" i="5"/>
  <c r="F29" i="5"/>
  <c r="F28" i="5"/>
  <c r="E28" i="5"/>
  <c r="D28" i="5"/>
  <c r="C28" i="5"/>
  <c r="G27" i="5"/>
  <c r="F27" i="5"/>
  <c r="E21" i="5"/>
  <c r="D21" i="5"/>
  <c r="C21" i="5"/>
  <c r="D20" i="5"/>
  <c r="C20" i="5"/>
  <c r="G26" i="5"/>
  <c r="F19" i="5"/>
  <c r="G18" i="5"/>
  <c r="F18" i="5"/>
  <c r="E18" i="5"/>
  <c r="D18" i="5"/>
  <c r="F17" i="5"/>
  <c r="E17" i="5"/>
  <c r="D17" i="5"/>
  <c r="C17" i="5"/>
  <c r="D16" i="5"/>
  <c r="C16" i="5"/>
  <c r="B16" i="5"/>
  <c r="G25" i="5"/>
  <c r="F25" i="5"/>
  <c r="E25" i="5"/>
  <c r="D25" i="5"/>
  <c r="G14" i="5"/>
  <c r="F14" i="5"/>
  <c r="E14" i="5"/>
  <c r="D14" i="5"/>
  <c r="F13" i="5"/>
  <c r="E13" i="5"/>
  <c r="D13" i="5"/>
  <c r="C13" i="5"/>
  <c r="B13" i="5"/>
  <c r="D12" i="5"/>
  <c r="C12" i="5"/>
  <c r="G11" i="5"/>
  <c r="F11" i="5"/>
  <c r="G10" i="5"/>
  <c r="F10" i="5"/>
  <c r="E10" i="5"/>
  <c r="D10" i="5"/>
  <c r="F9" i="5"/>
  <c r="E9" i="5"/>
  <c r="D9" i="5"/>
  <c r="C9" i="5"/>
  <c r="B9" i="5"/>
  <c r="D8" i="5"/>
  <c r="C8" i="5"/>
  <c r="G7" i="5"/>
  <c r="F7" i="5"/>
  <c r="G6" i="5"/>
  <c r="F6" i="5"/>
  <c r="E6" i="5"/>
  <c r="D6" i="5"/>
  <c r="F5" i="5"/>
  <c r="E5" i="5"/>
  <c r="D5" i="5"/>
  <c r="C5" i="5"/>
  <c r="D4" i="5"/>
  <c r="C4" i="5"/>
  <c r="G3" i="5"/>
  <c r="F3" i="5"/>
  <c r="G2" i="5"/>
  <c r="F2" i="5"/>
  <c r="E2" i="5"/>
  <c r="D2" i="5"/>
  <c r="B14" i="5" l="1"/>
  <c r="B33" i="5"/>
  <c r="B3" i="5"/>
  <c r="B36" i="5"/>
  <c r="B18" i="5"/>
  <c r="B4" i="5"/>
  <c r="B6" i="5"/>
  <c r="B10" i="5"/>
  <c r="B8" i="5"/>
  <c r="B12" i="5"/>
  <c r="B35" i="5"/>
  <c r="B32" i="5"/>
  <c r="B26" i="5"/>
  <c r="B29" i="5"/>
  <c r="B5" i="5"/>
  <c r="B7" i="5"/>
  <c r="B11" i="5"/>
  <c r="B15" i="5"/>
  <c r="B17" i="5"/>
  <c r="B27" i="5"/>
  <c r="B30" i="5"/>
  <c r="D27" i="5"/>
  <c r="E26" i="5"/>
  <c r="C27" i="5"/>
  <c r="F15" i="5"/>
  <c r="B21" i="5"/>
  <c r="D26" i="5"/>
  <c r="F26" i="5"/>
  <c r="C25" i="5"/>
  <c r="G15" i="5"/>
  <c r="G19" i="5"/>
  <c r="C26" i="5"/>
  <c r="B25" i="5"/>
  <c r="B20" i="5"/>
  <c r="F21" i="5"/>
  <c r="B34" i="5"/>
  <c r="B31" i="5"/>
  <c r="B28" i="5"/>
  <c r="B2" i="5" l="1"/>
</calcChain>
</file>

<file path=xl/sharedStrings.xml><?xml version="1.0" encoding="utf-8"?>
<sst xmlns="http://schemas.openxmlformats.org/spreadsheetml/2006/main" count="150" uniqueCount="43">
  <si>
    <t>Investimenti (esclusi attivi index e unit linked)</t>
  </si>
  <si>
    <t>Attivi per index e unit linked</t>
  </si>
  <si>
    <t>Mutui e prestiti</t>
  </si>
  <si>
    <t>Importi recuperabili da riassicuratore</t>
  </si>
  <si>
    <t>Attività fiscali differite</t>
  </si>
  <si>
    <t>Altre attività</t>
  </si>
  <si>
    <t>Totale Attivo</t>
  </si>
  <si>
    <t>Riserve tecniche danni</t>
  </si>
  <si>
    <t>Riserve tecniche vita - escluse linked</t>
  </si>
  <si>
    <t>Riserve index e unit linked</t>
  </si>
  <si>
    <t>Altre passività</t>
  </si>
  <si>
    <t>Totale passivo</t>
  </si>
  <si>
    <t>Eccesso attività su passività</t>
  </si>
  <si>
    <t>(importi in milioni di euro)</t>
  </si>
  <si>
    <t xml:space="preserve"> (di cui)  Tit. Stato Italia</t>
  </si>
  <si>
    <t xml:space="preserve">            Tit. Stato Estero</t>
  </si>
  <si>
    <t xml:space="preserve">            Obbl. Corporate</t>
  </si>
  <si>
    <t xml:space="preserve">            OICVM</t>
  </si>
  <si>
    <t>Totale Passivo</t>
  </si>
  <si>
    <t>Vita Attivo</t>
  </si>
  <si>
    <t>Vita Passivo</t>
  </si>
  <si>
    <t>Miste Attivo</t>
  </si>
  <si>
    <t>Miste Passivo</t>
  </si>
  <si>
    <t>Danni Attivo</t>
  </si>
  <si>
    <t>Danni Passivo</t>
  </si>
  <si>
    <t>Totale EAOL</t>
  </si>
  <si>
    <t>Miste EAOL</t>
  </si>
  <si>
    <t>Vita EAOL</t>
  </si>
  <si>
    <t>Danni EAOL</t>
  </si>
  <si>
    <t>Crediti</t>
  </si>
  <si>
    <t>Cassa e attività liquide</t>
  </si>
  <si>
    <t xml:space="preserve">            Partecipazioni</t>
  </si>
  <si>
    <t>2017-12-31</t>
  </si>
  <si>
    <t>2018-12-31</t>
  </si>
  <si>
    <t>2019-12-31</t>
  </si>
  <si>
    <t>2020-12-31</t>
  </si>
  <si>
    <t>2021-12-31</t>
  </si>
  <si>
    <t>2022-12-31</t>
  </si>
  <si>
    <t>2023-12-31</t>
  </si>
  <si>
    <t>2024-12-31</t>
  </si>
  <si>
    <t>2025-03-31</t>
  </si>
  <si>
    <t>2025-06-30</t>
  </si>
  <si>
    <t>2025-09-30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</si>
</sst>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00000"/>
    <numFmt numFmtId="165" formatCode="0.0%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Garamond"/>
      <family val="1"/>
    </font>
    <font>
      <i/>
      <sz val="11"/>
      <color theme="1"/>
      <name val="Garamond"/>
      <family val="1"/>
    </font>
    <font>
      <sz val="11"/>
      <color theme="1"/>
      <name val="Garamond"/>
      <family val="1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2">
    <border>
      <left/>
      <right/>
      <top/>
      <bottom/>
      <diagonal/>
    </border>
    <border>
      <left/>
      <right style="medium">
        <color rgb="FF4F81BD"/>
      </right>
      <top/>
      <bottom/>
      <diagonal/>
    </border>
    <border>
      <left/>
      <right/>
      <top style="medium">
        <color theme="4"/>
      </top>
      <bottom style="medium">
        <color theme="4"/>
      </bottom>
      <diagonal/>
    </border>
    <border>
      <left/>
      <right style="medium">
        <color rgb="FF4F81BD"/>
      </right>
      <top style="medium">
        <color theme="4"/>
      </top>
      <bottom/>
      <diagonal/>
    </border>
    <border>
      <left/>
      <right/>
      <top style="medium">
        <color theme="4"/>
      </top>
      <bottom/>
      <diagonal/>
    </border>
    <border>
      <left/>
      <right style="medium">
        <color rgb="FF4F81BD"/>
      </right>
      <top/>
      <bottom style="medium">
        <color theme="4"/>
      </bottom>
      <diagonal/>
    </border>
    <border>
      <left/>
      <right/>
      <top/>
      <bottom style="medium">
        <color theme="4"/>
      </bottom>
      <diagonal/>
    </border>
    <border>
      <left/>
      <right style="medium">
        <color rgb="FF4F81BD"/>
      </right>
      <top style="medium">
        <color theme="4"/>
      </top>
      <bottom style="medium">
        <color theme="4"/>
      </bottom>
      <diagonal/>
    </border>
    <border>
      <left/>
      <right style="medium">
        <color rgb="FF4F81BD"/>
      </right>
      <top style="hair">
        <color theme="4"/>
      </top>
      <bottom/>
      <diagonal/>
    </border>
    <border>
      <left/>
      <right/>
      <top style="hair">
        <color theme="4"/>
      </top>
      <bottom/>
      <diagonal/>
    </border>
    <border>
      <left/>
      <right style="medium">
        <color rgb="FF4F81BD"/>
      </right>
      <top/>
      <bottom style="hair">
        <color theme="4"/>
      </bottom>
      <diagonal/>
    </border>
    <border>
      <left/>
      <right/>
      <top/>
      <bottom style="hair">
        <color theme="4"/>
      </bottom>
      <diagonal/>
    </border>
  </borders>
  <cellStyleXfs count="3">
    <xf numFmtId="0" fontId="0" fillId="0" borderId="0"/>
    <xf numFmtId="43" fontId="4" fillId="0" borderId="0" applyFont="0" applyFill="0" applyBorder="0" applyAlignment="0" applyProtection="0"/>
    <xf numFmtId="9" fontId="4" fillId="0" borderId="0" applyFont="0" applyFill="0" applyBorder="0" applyAlignment="0" applyProtection="0"/>
  </cellStyleXfs>
  <cellXfs count="24">
    <xf numFmtId="0" fontId="0" fillId="0" borderId="0" xfId="0"/>
    <xf numFmtId="0" fontId="1" fillId="0" borderId="1" xfId="0" applyFont="1" applyBorder="1" applyAlignment="1">
      <alignment horizontal="left" vertical="center" wrapText="1"/>
    </xf>
    <xf numFmtId="3" fontId="0" fillId="0" borderId="0" xfId="0" applyNumberFormat="1"/>
    <xf numFmtId="0" fontId="3" fillId="0" borderId="1" xfId="0" applyFont="1" applyBorder="1" applyAlignment="1">
      <alignment horizontal="left" vertical="center" wrapText="1"/>
    </xf>
    <xf numFmtId="14" fontId="1" fillId="2" borderId="0" xfId="0" applyNumberFormat="1" applyFont="1" applyFill="1" applyBorder="1" applyAlignment="1">
      <alignment horizontal="center" vertical="center" wrapText="1"/>
    </xf>
    <xf numFmtId="0" fontId="0" fillId="0" borderId="4" xfId="0" applyBorder="1"/>
    <xf numFmtId="0" fontId="1" fillId="0" borderId="5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left" vertical="center" wrapText="1"/>
    </xf>
    <xf numFmtId="0" fontId="2" fillId="0" borderId="4" xfId="0" applyFont="1" applyFill="1" applyBorder="1" applyAlignment="1">
      <alignment horizontal="left" vertical="center" wrapText="1"/>
    </xf>
    <xf numFmtId="3" fontId="3" fillId="0" borderId="4" xfId="0" applyNumberFormat="1" applyFont="1" applyBorder="1"/>
    <xf numFmtId="3" fontId="3" fillId="0" borderId="0" xfId="0" applyNumberFormat="1" applyFont="1" applyBorder="1"/>
    <xf numFmtId="3" fontId="1" fillId="0" borderId="6" xfId="0" applyNumberFormat="1" applyFont="1" applyBorder="1"/>
    <xf numFmtId="3" fontId="1" fillId="0" borderId="2" xfId="0" applyNumberFormat="1" applyFont="1" applyBorder="1"/>
    <xf numFmtId="0" fontId="3" fillId="0" borderId="3" xfId="0" applyFont="1" applyBorder="1" applyAlignment="1">
      <alignment horizontal="left" vertical="center" wrapText="1"/>
    </xf>
    <xf numFmtId="3" fontId="2" fillId="0" borderId="0" xfId="0" applyNumberFormat="1" applyFont="1" applyBorder="1"/>
    <xf numFmtId="164" fontId="2" fillId="0" borderId="1" xfId="0" applyNumberFormat="1" applyFont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center" wrapText="1"/>
    </xf>
    <xf numFmtId="164" fontId="2" fillId="0" borderId="8" xfId="0" applyNumberFormat="1" applyFont="1" applyBorder="1" applyAlignment="1">
      <alignment horizontal="left" vertical="center" wrapText="1"/>
    </xf>
    <xf numFmtId="164" fontId="2" fillId="0" borderId="10" xfId="0" applyNumberFormat="1" applyFont="1" applyBorder="1" applyAlignment="1">
      <alignment horizontal="left" vertical="center" wrapText="1"/>
    </xf>
    <xf numFmtId="3" fontId="2" fillId="0" borderId="9" xfId="0" applyNumberFormat="1" applyFont="1" applyBorder="1"/>
    <xf numFmtId="3" fontId="2" fillId="0" borderId="11" xfId="0" applyNumberFormat="1" applyFont="1" applyBorder="1"/>
    <xf numFmtId="43" fontId="1" fillId="2" borderId="0" xfId="1" applyFont="1" applyFill="1" applyBorder="1" applyAlignment="1">
      <alignment horizontal="center" vertical="center" wrapText="1"/>
    </xf>
    <xf numFmtId="165" fontId="0" fillId="0" borderId="0" xfId="2" applyNumberFormat="1" applyFont="1"/>
    <xf numFmtId="4" fontId="0" fillId="0" borderId="0" xfId="0" applyNumberFormat="1"/>
  </cellXfs>
  <cellStyles count="3">
    <cellStyle name="Migliaia" xfId="1" builtinId="3"/>
    <cellStyle name="Normale" xfId="0" builtinId="0"/>
    <cellStyle name="Percentual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65"/>
  <sheetViews>
    <sheetView showGridLines="0" tabSelected="1" zoomScaleNormal="100" workbookViewId="0"/>
  </sheetViews>
  <sheetFormatPr defaultRowHeight="14.5" x14ac:dyDescent="0.35"/>
  <cols>
    <col min="1" max="1" width="43.26953125" bestFit="1" customWidth="1"/>
    <col min="2" max="4" width="11.1796875" bestFit="1" customWidth="1"/>
    <col min="5" max="5" width="11.26953125" bestFit="1" customWidth="1"/>
    <col min="6" max="6" width="11.1796875" bestFit="1" customWidth="1"/>
    <col min="7" max="9" width="11.26953125" bestFit="1" customWidth="1"/>
    <col min="10" max="12" width="10.26953125" bestFit="1" customWidth="1"/>
  </cols>
  <sheetData>
    <row r="1" spans="1:13" ht="17.149999999999999" customHeight="1" thickBot="1" x14ac:dyDescent="0.4">
      <c r="A1" s="1"/>
      <c r="B1" s="4" t="s">
        <v>32</v>
      </c>
      <c r="C1" s="4" t="s">
        <v>33</v>
      </c>
      <c r="D1" s="4" t="s">
        <v>34</v>
      </c>
      <c r="E1" s="4" t="s">
        <v>35</v>
      </c>
      <c r="F1" s="4" t="s">
        <v>36</v>
      </c>
      <c r="G1" s="4" t="s">
        <v>37</v>
      </c>
      <c r="H1" s="4" t="s">
        <v>38</v>
      </c>
      <c r="I1" s="4" t="s">
        <v>39</v>
      </c>
      <c r="J1" s="4" t="s">
        <v>40</v>
      </c>
      <c r="K1" s="4" t="s">
        <v>41</v>
      </c>
      <c r="L1" s="4" t="s">
        <v>42</v>
      </c>
    </row>
    <row r="2" spans="1:13" ht="17.149999999999999" customHeight="1" x14ac:dyDescent="0.35">
      <c r="A2" s="13" t="s">
        <v>0</v>
      </c>
      <c r="B2" s="9">
        <v>696767.28022698872</v>
      </c>
      <c r="C2" s="9">
        <v>690130.17532542115</v>
      </c>
      <c r="D2" s="9">
        <v>767518.62444394769</v>
      </c>
      <c r="E2" s="9">
        <v>815112.07732903096</v>
      </c>
      <c r="F2" s="9">
        <v>810084.29604968731</v>
      </c>
      <c r="G2" s="9">
        <v>677306.85421199875</v>
      </c>
      <c r="H2" s="9">
        <v>702095.77842684009</v>
      </c>
      <c r="I2" s="9">
        <v>728455.46835694101</v>
      </c>
      <c r="J2" s="9">
        <v>725420.68567022157</v>
      </c>
      <c r="K2" s="9">
        <v>736405.73621526593</v>
      </c>
      <c r="L2" s="9">
        <v>738068.33682649711</v>
      </c>
    </row>
    <row r="3" spans="1:13" ht="17.149999999999999" customHeight="1" x14ac:dyDescent="0.35">
      <c r="A3" s="17" t="s">
        <v>14</v>
      </c>
      <c r="B3" s="19">
        <v>310767.5633226324</v>
      </c>
      <c r="C3" s="19">
        <v>297293.91313870723</v>
      </c>
      <c r="D3" s="19">
        <v>324970.97402518778</v>
      </c>
      <c r="E3" s="19">
        <v>336029.49057752884</v>
      </c>
      <c r="F3" s="19">
        <v>310895.63085546577</v>
      </c>
      <c r="G3" s="19">
        <v>233789.48438804585</v>
      </c>
      <c r="H3" s="19">
        <v>234589.39711095256</v>
      </c>
      <c r="I3" s="19">
        <v>233075.18877014471</v>
      </c>
      <c r="J3" s="19">
        <v>222818.48311976535</v>
      </c>
      <c r="K3" s="19">
        <v>226162.6981807581</v>
      </c>
      <c r="L3" s="19">
        <v>224228.48268186755</v>
      </c>
    </row>
    <row r="4" spans="1:13" ht="17.149999999999999" customHeight="1" x14ac:dyDescent="0.35">
      <c r="A4" s="15" t="s">
        <v>15</v>
      </c>
      <c r="B4" s="14">
        <v>51537.761677063674</v>
      </c>
      <c r="C4" s="14">
        <v>62456.612472259287</v>
      </c>
      <c r="D4" s="14">
        <v>76244.882347683539</v>
      </c>
      <c r="E4" s="14">
        <v>96729.69433845664</v>
      </c>
      <c r="F4" s="14">
        <v>101084.97625013572</v>
      </c>
      <c r="G4" s="14">
        <v>89884.164390589678</v>
      </c>
      <c r="H4" s="14">
        <v>104179.87588941569</v>
      </c>
      <c r="I4" s="14">
        <v>111273.40618428896</v>
      </c>
      <c r="J4" s="14">
        <v>112200.24715592696</v>
      </c>
      <c r="K4" s="14">
        <v>119377.07716365803</v>
      </c>
      <c r="L4" s="14">
        <v>115688.62843140651</v>
      </c>
    </row>
    <row r="5" spans="1:13" ht="17.149999999999999" customHeight="1" x14ac:dyDescent="0.35">
      <c r="A5" s="15" t="s">
        <v>16</v>
      </c>
      <c r="B5" s="14">
        <v>140438.27407105672</v>
      </c>
      <c r="C5" s="14">
        <v>138186.62037913527</v>
      </c>
      <c r="D5" s="14">
        <v>150594.91168686215</v>
      </c>
      <c r="E5" s="14">
        <v>157507.41479140834</v>
      </c>
      <c r="F5" s="14">
        <v>156143.20517524457</v>
      </c>
      <c r="G5" s="14">
        <v>129040.38065245707</v>
      </c>
      <c r="H5" s="14">
        <v>132650.30103865504</v>
      </c>
      <c r="I5" s="14">
        <v>142921.8982753426</v>
      </c>
      <c r="J5" s="14">
        <v>145783.91662728004</v>
      </c>
      <c r="K5" s="14">
        <v>149398.7724611375</v>
      </c>
      <c r="L5" s="14">
        <v>151256.95464171297</v>
      </c>
    </row>
    <row r="6" spans="1:13" ht="17.149999999999999" customHeight="1" x14ac:dyDescent="0.35">
      <c r="A6" s="15" t="s">
        <v>17</v>
      </c>
      <c r="B6" s="14">
        <v>77050.309788101717</v>
      </c>
      <c r="C6" s="14">
        <v>84987.874563270845</v>
      </c>
      <c r="D6" s="14">
        <v>102251.16083223412</v>
      </c>
      <c r="E6" s="14">
        <v>112131.85428057522</v>
      </c>
      <c r="F6" s="14">
        <v>117309.19895094525</v>
      </c>
      <c r="G6" s="14">
        <v>106496.93809485411</v>
      </c>
      <c r="H6" s="14">
        <v>111989.17414477409</v>
      </c>
      <c r="I6" s="14">
        <v>111459.71975845835</v>
      </c>
      <c r="J6" s="14">
        <v>112683.69070052118</v>
      </c>
      <c r="K6" s="14">
        <v>109607.57662300116</v>
      </c>
      <c r="L6" s="14">
        <v>110519.8083594199</v>
      </c>
    </row>
    <row r="7" spans="1:13" ht="17.149999999999999" customHeight="1" x14ac:dyDescent="0.35">
      <c r="A7" s="18" t="s">
        <v>31</v>
      </c>
      <c r="B7" s="20">
        <v>84890.086573436813</v>
      </c>
      <c r="C7" s="20">
        <v>82927.679372571263</v>
      </c>
      <c r="D7" s="20">
        <v>86646.185581158948</v>
      </c>
      <c r="E7" s="20">
        <v>89605.578196369548</v>
      </c>
      <c r="F7" s="20">
        <v>98075.92876770877</v>
      </c>
      <c r="G7" s="20">
        <v>91785.122360687994</v>
      </c>
      <c r="H7" s="20">
        <v>94609.423833055436</v>
      </c>
      <c r="I7" s="20">
        <v>101213.64719324639</v>
      </c>
      <c r="J7" s="20">
        <v>102525.1457460379</v>
      </c>
      <c r="K7" s="20">
        <v>100704.23592792197</v>
      </c>
      <c r="L7" s="20">
        <v>103947.07402718929</v>
      </c>
    </row>
    <row r="8" spans="1:13" ht="17.149999999999999" customHeight="1" x14ac:dyDescent="0.35">
      <c r="A8" s="3" t="s">
        <v>2</v>
      </c>
      <c r="B8" s="10">
        <v>5328.7710656600002</v>
      </c>
      <c r="C8" s="10">
        <v>7374.4398880599992</v>
      </c>
      <c r="D8" s="10">
        <v>6797.2242028800001</v>
      </c>
      <c r="E8" s="10">
        <v>7223.1311511489994</v>
      </c>
      <c r="F8" s="10">
        <v>7225.7415133746626</v>
      </c>
      <c r="G8" s="10">
        <v>5968.4677140831609</v>
      </c>
      <c r="H8" s="10">
        <v>7579.8331122371792</v>
      </c>
      <c r="I8" s="10">
        <v>6069.2182437636638</v>
      </c>
      <c r="J8" s="10">
        <v>7077.2877783035383</v>
      </c>
      <c r="K8" s="10">
        <v>6160.45673506392</v>
      </c>
      <c r="L8" s="10">
        <v>6045.6364002230057</v>
      </c>
    </row>
    <row r="9" spans="1:13" ht="17.149999999999999" customHeight="1" x14ac:dyDescent="0.35">
      <c r="A9" s="3" t="s">
        <v>3</v>
      </c>
      <c r="B9" s="10">
        <v>12178.171157678718</v>
      </c>
      <c r="C9" s="10">
        <v>11206.421198126238</v>
      </c>
      <c r="D9" s="10">
        <v>11086.954242586731</v>
      </c>
      <c r="E9" s="10">
        <v>9847.6315423131127</v>
      </c>
      <c r="F9" s="10">
        <v>10722.820734013081</v>
      </c>
      <c r="G9" s="10">
        <v>9722.9368510392505</v>
      </c>
      <c r="H9" s="10">
        <v>14108.716432938492</v>
      </c>
      <c r="I9" s="10">
        <v>12753.843072194666</v>
      </c>
      <c r="J9" s="10">
        <v>14067.865989362588</v>
      </c>
      <c r="K9" s="10">
        <v>13905.411130804638</v>
      </c>
      <c r="L9" s="10">
        <v>13591.624110285402</v>
      </c>
    </row>
    <row r="10" spans="1:13" ht="17.149999999999999" customHeight="1" x14ac:dyDescent="0.35">
      <c r="A10" s="3" t="s">
        <v>4</v>
      </c>
      <c r="B10" s="10">
        <v>4595.9214745180243</v>
      </c>
      <c r="C10" s="10">
        <v>3787.2434011042346</v>
      </c>
      <c r="D10" s="10">
        <v>6357.1950405916205</v>
      </c>
      <c r="E10" s="10">
        <v>9995.9748590259514</v>
      </c>
      <c r="F10" s="10">
        <v>6491.4657788561508</v>
      </c>
      <c r="G10" s="10">
        <v>10103.906580093839</v>
      </c>
      <c r="H10" s="10">
        <v>5293.7026908340713</v>
      </c>
      <c r="I10" s="10">
        <v>3938.5707241258046</v>
      </c>
      <c r="J10" s="10">
        <v>4399.7204768818674</v>
      </c>
      <c r="K10" s="10">
        <v>3460.5061556875189</v>
      </c>
      <c r="L10" s="10">
        <v>3544.091810803091</v>
      </c>
    </row>
    <row r="11" spans="1:13" ht="17.149999999999999" customHeight="1" x14ac:dyDescent="0.35">
      <c r="A11" s="3" t="s">
        <v>1</v>
      </c>
      <c r="B11" s="10">
        <v>154291.20433354145</v>
      </c>
      <c r="C11" s="10">
        <v>152206.31319608042</v>
      </c>
      <c r="D11" s="10">
        <v>179211.92247274227</v>
      </c>
      <c r="E11" s="10">
        <v>196366.75124243298</v>
      </c>
      <c r="F11" s="10">
        <v>232605.92563756561</v>
      </c>
      <c r="G11" s="10">
        <v>212942.35941601999</v>
      </c>
      <c r="H11" s="10">
        <v>260438.9278039101</v>
      </c>
      <c r="I11" s="10">
        <v>282166.70629507449</v>
      </c>
      <c r="J11" s="10">
        <v>277213.87802921998</v>
      </c>
      <c r="K11" s="10">
        <v>283021.33013014158</v>
      </c>
      <c r="L11" s="10">
        <v>288799.58940293</v>
      </c>
    </row>
    <row r="12" spans="1:13" ht="17.149999999999999" customHeight="1" x14ac:dyDescent="0.35">
      <c r="A12" s="3" t="s">
        <v>29</v>
      </c>
      <c r="B12" s="10">
        <v>22076.87326604292</v>
      </c>
      <c r="C12" s="10">
        <v>22825.130118334451</v>
      </c>
      <c r="D12" s="10">
        <v>25526.64605694975</v>
      </c>
      <c r="E12" s="10">
        <v>24680.70420614375</v>
      </c>
      <c r="F12" s="10">
        <v>24851.976809954318</v>
      </c>
      <c r="G12" s="10">
        <v>26891.983577330215</v>
      </c>
      <c r="H12" s="10">
        <v>29343.999570571203</v>
      </c>
      <c r="I12" s="10">
        <v>27548.654949612002</v>
      </c>
      <c r="J12" s="10">
        <v>28556.96997944302</v>
      </c>
      <c r="K12" s="10">
        <v>26323.758332744121</v>
      </c>
      <c r="L12" s="10">
        <v>24527.788036320329</v>
      </c>
    </row>
    <row r="13" spans="1:13" ht="17.149999999999999" customHeight="1" x14ac:dyDescent="0.35">
      <c r="A13" s="3" t="s">
        <v>30</v>
      </c>
      <c r="B13" s="10">
        <v>9357.3630190599997</v>
      </c>
      <c r="C13" s="10">
        <v>8656.3309298709992</v>
      </c>
      <c r="D13" s="10">
        <v>7788.0688681499996</v>
      </c>
      <c r="E13" s="10">
        <v>8724.2293009699988</v>
      </c>
      <c r="F13" s="10">
        <v>11730.884691110001</v>
      </c>
      <c r="G13" s="10">
        <v>10883.833327256001</v>
      </c>
      <c r="H13" s="10">
        <v>11762.829531959998</v>
      </c>
      <c r="I13" s="10">
        <v>14138.971477129999</v>
      </c>
      <c r="J13" s="10">
        <v>16075.104781630002</v>
      </c>
      <c r="K13" s="10">
        <v>13513.92037292</v>
      </c>
      <c r="L13" s="10">
        <v>13774.51909704</v>
      </c>
    </row>
    <row r="14" spans="1:13" ht="17.149999999999999" customHeight="1" x14ac:dyDescent="0.35">
      <c r="A14" s="3" t="s">
        <v>5</v>
      </c>
      <c r="B14" s="10">
        <v>16812.798079482862</v>
      </c>
      <c r="C14" s="10">
        <v>14993.626641656738</v>
      </c>
      <c r="D14" s="10">
        <v>15041.00500105659</v>
      </c>
      <c r="E14" s="10">
        <v>16080.413899388164</v>
      </c>
      <c r="F14" s="10">
        <v>17540.79360638978</v>
      </c>
      <c r="G14" s="10">
        <v>18092.56488608045</v>
      </c>
      <c r="H14" s="10">
        <v>20847.940250787651</v>
      </c>
      <c r="I14" s="10">
        <v>23788.399339213734</v>
      </c>
      <c r="J14" s="10">
        <v>37115.492127922596</v>
      </c>
      <c r="K14" s="10">
        <v>34408.175086226081</v>
      </c>
      <c r="L14" s="10">
        <v>33946.726317885565</v>
      </c>
    </row>
    <row r="15" spans="1:13" ht="17.149999999999999" customHeight="1" thickBot="1" x14ac:dyDescent="0.4">
      <c r="A15" s="6" t="s">
        <v>6</v>
      </c>
      <c r="B15" s="11">
        <v>921408.38262297271</v>
      </c>
      <c r="C15" s="11">
        <v>911179.68069865427</v>
      </c>
      <c r="D15" s="11">
        <v>1019327.6403289046</v>
      </c>
      <c r="E15" s="11">
        <v>1088030.9135304538</v>
      </c>
      <c r="F15" s="11">
        <v>1121253.9048209509</v>
      </c>
      <c r="G15" s="11">
        <v>971912.90656390169</v>
      </c>
      <c r="H15" s="11">
        <v>1051471.7278200788</v>
      </c>
      <c r="I15" s="11">
        <v>1098859.8324580553</v>
      </c>
      <c r="J15" s="11">
        <v>1109927.0048329851</v>
      </c>
      <c r="K15" s="11">
        <v>1117199.2941588538</v>
      </c>
      <c r="L15" s="11">
        <v>1122298.3120019846</v>
      </c>
      <c r="M15" s="22"/>
    </row>
    <row r="16" spans="1:13" ht="17.149999999999999" customHeight="1" x14ac:dyDescent="0.35">
      <c r="A16" s="13" t="s">
        <v>7</v>
      </c>
      <c r="B16" s="9">
        <v>53110.742179742309</v>
      </c>
      <c r="C16" s="9">
        <v>51683.302457071921</v>
      </c>
      <c r="D16" s="9">
        <v>52049.47887876958</v>
      </c>
      <c r="E16" s="9">
        <v>51433.749680798603</v>
      </c>
      <c r="F16" s="9">
        <v>53691.710905887609</v>
      </c>
      <c r="G16" s="9">
        <v>50917.771413758033</v>
      </c>
      <c r="H16" s="9">
        <v>59736.857781632862</v>
      </c>
      <c r="I16" s="9">
        <v>61354.238031750501</v>
      </c>
      <c r="J16" s="9">
        <v>63112.271885443588</v>
      </c>
      <c r="K16" s="9">
        <v>63834.596412841209</v>
      </c>
      <c r="L16" s="9">
        <v>63576.883342086119</v>
      </c>
    </row>
    <row r="17" spans="1:13" ht="17.149999999999999" customHeight="1" x14ac:dyDescent="0.35">
      <c r="A17" s="3" t="s">
        <v>8</v>
      </c>
      <c r="B17" s="10">
        <v>538763.72935764259</v>
      </c>
      <c r="C17" s="10">
        <v>542252.95746101753</v>
      </c>
      <c r="D17" s="10">
        <v>599997.73934109893</v>
      </c>
      <c r="E17" s="10">
        <v>643407.66144978511</v>
      </c>
      <c r="F17" s="10">
        <v>627859.56170505309</v>
      </c>
      <c r="G17" s="10">
        <v>511521.20715400617</v>
      </c>
      <c r="H17" s="10">
        <v>521732.74075289606</v>
      </c>
      <c r="I17" s="10">
        <v>532504.99881481985</v>
      </c>
      <c r="J17" s="10">
        <v>536385.40149452095</v>
      </c>
      <c r="K17" s="10">
        <v>543594.15317124967</v>
      </c>
      <c r="L17" s="10">
        <v>539969.83962584101</v>
      </c>
    </row>
    <row r="18" spans="1:13" ht="17.149999999999999" customHeight="1" x14ac:dyDescent="0.35">
      <c r="A18" s="3" t="s">
        <v>9</v>
      </c>
      <c r="B18" s="10">
        <v>146138.49631012289</v>
      </c>
      <c r="C18" s="10">
        <v>143855.1346206101</v>
      </c>
      <c r="D18" s="10">
        <v>172978.89046372304</v>
      </c>
      <c r="E18" s="10">
        <v>189519.09898085802</v>
      </c>
      <c r="F18" s="10">
        <v>223482.65108109967</v>
      </c>
      <c r="G18" s="10">
        <v>204152.42819591367</v>
      </c>
      <c r="H18" s="10">
        <v>250429.46959187157</v>
      </c>
      <c r="I18" s="10">
        <v>271402.7888710851</v>
      </c>
      <c r="J18" s="10">
        <v>267630.2373435109</v>
      </c>
      <c r="K18" s="10">
        <v>272519.32108118158</v>
      </c>
      <c r="L18" s="10">
        <v>278339.55103159911</v>
      </c>
    </row>
    <row r="19" spans="1:13" ht="17.149999999999999" customHeight="1" thickBot="1" x14ac:dyDescent="0.4">
      <c r="A19" s="3" t="s">
        <v>10</v>
      </c>
      <c r="B19" s="10">
        <v>65757.083020044724</v>
      </c>
      <c r="C19" s="10">
        <v>64570.170460800873</v>
      </c>
      <c r="D19" s="10">
        <v>71761.508423825377</v>
      </c>
      <c r="E19" s="10">
        <v>77518.818870491581</v>
      </c>
      <c r="F19" s="10">
        <v>74904.046083266381</v>
      </c>
      <c r="G19" s="10">
        <v>72202.20053680928</v>
      </c>
      <c r="H19" s="10">
        <v>78156.430196362431</v>
      </c>
      <c r="I19" s="10">
        <v>84797.015359128476</v>
      </c>
      <c r="J19" s="10">
        <v>91067.360032575205</v>
      </c>
      <c r="K19" s="10">
        <v>87773.046160466736</v>
      </c>
      <c r="L19" s="10">
        <v>85688.453939339845</v>
      </c>
    </row>
    <row r="20" spans="1:13" ht="15" thickBot="1" x14ac:dyDescent="0.4">
      <c r="A20" s="7" t="s">
        <v>11</v>
      </c>
      <c r="B20" s="12">
        <v>803770.05086755252</v>
      </c>
      <c r="C20" s="12">
        <v>802361.56499950041</v>
      </c>
      <c r="D20" s="12">
        <v>896787.61710741697</v>
      </c>
      <c r="E20" s="12">
        <v>961879.3289819333</v>
      </c>
      <c r="F20" s="12">
        <v>979937.96977530676</v>
      </c>
      <c r="G20" s="12">
        <v>838793.60730048711</v>
      </c>
      <c r="H20" s="12">
        <v>910055.4983227629</v>
      </c>
      <c r="I20" s="12">
        <v>950059.04107678391</v>
      </c>
      <c r="J20" s="12">
        <v>958195.2707560506</v>
      </c>
      <c r="K20" s="12">
        <v>967721.11682573915</v>
      </c>
      <c r="L20" s="12">
        <v>967574.72793886613</v>
      </c>
      <c r="M20" s="22"/>
    </row>
    <row r="21" spans="1:13" ht="15" thickBot="1" x14ac:dyDescent="0.4">
      <c r="A21" s="6" t="s">
        <v>12</v>
      </c>
      <c r="B21" s="11">
        <v>117638.33175461566</v>
      </c>
      <c r="C21" s="11">
        <v>108818.1156947038</v>
      </c>
      <c r="D21" s="11">
        <v>122540.02322042749</v>
      </c>
      <c r="E21" s="11">
        <v>126151.58454649065</v>
      </c>
      <c r="F21" s="11">
        <v>141315.935045444</v>
      </c>
      <c r="G21" s="11">
        <v>133119.29926331469</v>
      </c>
      <c r="H21" s="11">
        <v>141416.22949865594</v>
      </c>
      <c r="I21" s="11">
        <v>148800.7913825516</v>
      </c>
      <c r="J21" s="11">
        <v>151731.73407508474</v>
      </c>
      <c r="K21" s="11">
        <v>149478.17733098462</v>
      </c>
      <c r="L21" s="11">
        <v>154723.5840570087</v>
      </c>
    </row>
    <row r="22" spans="1:13" x14ac:dyDescent="0.35">
      <c r="A22" s="8" t="s">
        <v>13</v>
      </c>
      <c r="B22" s="5"/>
      <c r="C22" s="5"/>
      <c r="D22" s="5"/>
      <c r="E22" s="5"/>
      <c r="F22" s="5"/>
      <c r="G22" s="5"/>
      <c r="H22" s="5"/>
      <c r="I22" s="5"/>
    </row>
    <row r="23" spans="1:13" x14ac:dyDescent="0.35">
      <c r="B23" s="23"/>
    </row>
    <row r="24" spans="1:13" x14ac:dyDescent="0.35"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</row>
    <row r="25" spans="1:13" x14ac:dyDescent="0.35"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</row>
    <row r="26" spans="1:13" x14ac:dyDescent="0.35"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</row>
    <row r="27" spans="1:13" x14ac:dyDescent="0.35"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</row>
    <row r="28" spans="1:13" x14ac:dyDescent="0.35"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</row>
    <row r="29" spans="1:13" x14ac:dyDescent="0.35"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</row>
    <row r="30" spans="1:13" x14ac:dyDescent="0.35"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</row>
    <row r="31" spans="1:13" x14ac:dyDescent="0.35"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</row>
    <row r="32" spans="1:13" x14ac:dyDescent="0.35"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</row>
    <row r="33" spans="2:12" x14ac:dyDescent="0.35"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</row>
    <row r="34" spans="2:12" x14ac:dyDescent="0.35"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</row>
    <row r="35" spans="2:12" x14ac:dyDescent="0.35"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</row>
    <row r="36" spans="2:12" x14ac:dyDescent="0.35"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</row>
    <row r="37" spans="2:12" x14ac:dyDescent="0.35"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</row>
    <row r="38" spans="2:12" x14ac:dyDescent="0.35"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</row>
    <row r="39" spans="2:12" x14ac:dyDescent="0.35"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</row>
    <row r="40" spans="2:12" x14ac:dyDescent="0.35"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</row>
    <row r="41" spans="2:12" x14ac:dyDescent="0.35"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</row>
    <row r="42" spans="2:12" x14ac:dyDescent="0.35"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</row>
    <row r="43" spans="2:12" x14ac:dyDescent="0.35"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</row>
    <row r="44" spans="2:12" x14ac:dyDescent="0.35"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</row>
    <row r="45" spans="2:12" x14ac:dyDescent="0.35"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</row>
    <row r="46" spans="2:12" x14ac:dyDescent="0.35"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</row>
    <row r="47" spans="2:12" x14ac:dyDescent="0.35"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</row>
    <row r="48" spans="2:12" x14ac:dyDescent="0.35"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</row>
    <row r="49" spans="2:12" x14ac:dyDescent="0.35"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</row>
    <row r="50" spans="2:12" x14ac:dyDescent="0.35"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</row>
    <row r="51" spans="2:12" x14ac:dyDescent="0.35"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</row>
    <row r="52" spans="2:12" x14ac:dyDescent="0.35"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</row>
    <row r="53" spans="2:12" x14ac:dyDescent="0.35"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</row>
    <row r="54" spans="2:12" x14ac:dyDescent="0.35"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</row>
    <row r="55" spans="2:12" x14ac:dyDescent="0.35"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</row>
    <row r="56" spans="2:12" x14ac:dyDescent="0.35"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</row>
    <row r="57" spans="2:12" x14ac:dyDescent="0.35"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</row>
    <row r="58" spans="2:12" x14ac:dyDescent="0.35"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</row>
    <row r="59" spans="2:12" x14ac:dyDescent="0.35"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</row>
    <row r="60" spans="2:12" x14ac:dyDescent="0.35"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</row>
    <row r="61" spans="2:12" x14ac:dyDescent="0.35"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</row>
    <row r="62" spans="2:12" x14ac:dyDescent="0.35"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</row>
    <row r="63" spans="2:12" x14ac:dyDescent="0.35"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</row>
    <row r="64" spans="2:12" x14ac:dyDescent="0.35"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</row>
    <row r="65" spans="2:12" x14ac:dyDescent="0.35"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26"/>
  <sheetViews>
    <sheetView showGridLines="0" workbookViewId="0"/>
  </sheetViews>
  <sheetFormatPr defaultRowHeight="14.5" x14ac:dyDescent="0.35"/>
  <cols>
    <col min="1" max="1" width="43.26953125" bestFit="1" customWidth="1"/>
    <col min="2" max="4" width="11.1796875" bestFit="1" customWidth="1"/>
    <col min="5" max="5" width="11.26953125" bestFit="1" customWidth="1"/>
    <col min="6" max="6" width="11.1796875" bestFit="1" customWidth="1"/>
    <col min="7" max="9" width="11.26953125" bestFit="1" customWidth="1"/>
    <col min="10" max="12" width="10.26953125" bestFit="1" customWidth="1"/>
  </cols>
  <sheetData>
    <row r="1" spans="1:12" ht="17.149999999999999" customHeight="1" thickBot="1" x14ac:dyDescent="0.4">
      <c r="A1" s="1"/>
      <c r="B1" s="4" t="s">
        <v>32</v>
      </c>
      <c r="C1" s="4" t="s">
        <v>33</v>
      </c>
      <c r="D1" s="4" t="s">
        <v>34</v>
      </c>
      <c r="E1" s="4" t="s">
        <v>35</v>
      </c>
      <c r="F1" s="4" t="s">
        <v>36</v>
      </c>
      <c r="G1" s="4" t="s">
        <v>37</v>
      </c>
      <c r="H1" s="4" t="s">
        <v>38</v>
      </c>
      <c r="I1" s="4" t="s">
        <v>39</v>
      </c>
      <c r="J1" s="4" t="s">
        <v>40</v>
      </c>
      <c r="K1" s="4" t="s">
        <v>41</v>
      </c>
      <c r="L1" s="4" t="s">
        <v>42</v>
      </c>
    </row>
    <row r="2" spans="1:12" ht="17.149999999999999" customHeight="1" x14ac:dyDescent="0.35">
      <c r="A2" s="13" t="s">
        <v>0</v>
      </c>
      <c r="B2" s="9">
        <v>290594.31631401822</v>
      </c>
      <c r="C2" s="9">
        <v>286028.27093834599</v>
      </c>
      <c r="D2" s="9">
        <v>311552.76643958798</v>
      </c>
      <c r="E2" s="9">
        <v>323876.86788442743</v>
      </c>
      <c r="F2" s="9">
        <v>326245.5676213266</v>
      </c>
      <c r="G2" s="9">
        <v>275805.2921331065</v>
      </c>
      <c r="H2" s="9">
        <v>287191.95677780802</v>
      </c>
      <c r="I2" s="9">
        <v>306037.17019312707</v>
      </c>
      <c r="J2" s="9">
        <v>323646.43262615951</v>
      </c>
      <c r="K2" s="9">
        <v>326501.93417927</v>
      </c>
      <c r="L2" s="9">
        <v>332651.6031676291</v>
      </c>
    </row>
    <row r="3" spans="1:12" ht="17.149999999999999" customHeight="1" x14ac:dyDescent="0.35">
      <c r="A3" s="17" t="s">
        <v>14</v>
      </c>
      <c r="B3" s="19">
        <v>88023.507347893566</v>
      </c>
      <c r="C3" s="19">
        <v>83402.58555339041</v>
      </c>
      <c r="D3" s="19">
        <v>90957.768898117109</v>
      </c>
      <c r="E3" s="19">
        <v>88336.426479249116</v>
      </c>
      <c r="F3" s="19">
        <v>81171.694764000291</v>
      </c>
      <c r="G3" s="19">
        <v>60129.743151523238</v>
      </c>
      <c r="H3" s="19">
        <v>57964.099327226671</v>
      </c>
      <c r="I3" s="19">
        <v>56144.274767676696</v>
      </c>
      <c r="J3" s="19">
        <v>55121.356220721893</v>
      </c>
      <c r="K3" s="19">
        <v>57377.965621868956</v>
      </c>
      <c r="L3" s="19">
        <v>58070.286958990357</v>
      </c>
    </row>
    <row r="4" spans="1:12" ht="17.149999999999999" customHeight="1" x14ac:dyDescent="0.35">
      <c r="A4" s="15" t="s">
        <v>15</v>
      </c>
      <c r="B4" s="14">
        <v>20293.620488607557</v>
      </c>
      <c r="C4" s="14">
        <v>25830.61228908486</v>
      </c>
      <c r="D4" s="14">
        <v>29417.359558649259</v>
      </c>
      <c r="E4" s="14">
        <v>37195.685991538892</v>
      </c>
      <c r="F4" s="14">
        <v>37871.762008759906</v>
      </c>
      <c r="G4" s="14">
        <v>29424.553515942331</v>
      </c>
      <c r="H4" s="14">
        <v>32569.070931730112</v>
      </c>
      <c r="I4" s="14">
        <v>37238.852578774626</v>
      </c>
      <c r="J4" s="14">
        <v>41562.7414980869</v>
      </c>
      <c r="K4" s="14">
        <v>42436.709186833432</v>
      </c>
      <c r="L4" s="14">
        <v>42797.691947950392</v>
      </c>
    </row>
    <row r="5" spans="1:12" ht="17.149999999999999" customHeight="1" x14ac:dyDescent="0.35">
      <c r="A5" s="15" t="s">
        <v>16</v>
      </c>
      <c r="B5" s="14">
        <v>60162.449373549913</v>
      </c>
      <c r="C5" s="14">
        <v>58610.214521011905</v>
      </c>
      <c r="D5" s="14">
        <v>61944.628285820647</v>
      </c>
      <c r="E5" s="14">
        <v>66047.0939414405</v>
      </c>
      <c r="F5" s="14">
        <v>64102.861637417387</v>
      </c>
      <c r="G5" s="14">
        <v>52124.844171740537</v>
      </c>
      <c r="H5" s="14">
        <v>54860.153231015916</v>
      </c>
      <c r="I5" s="14">
        <v>60843.042619980974</v>
      </c>
      <c r="J5" s="14">
        <v>66753.245915799969</v>
      </c>
      <c r="K5" s="14">
        <v>67190.995343058661</v>
      </c>
      <c r="L5" s="14">
        <v>67348.388162696123</v>
      </c>
    </row>
    <row r="6" spans="1:12" ht="17.149999999999999" customHeight="1" x14ac:dyDescent="0.35">
      <c r="A6" s="15" t="s">
        <v>17</v>
      </c>
      <c r="B6" s="14">
        <v>25375.463184676599</v>
      </c>
      <c r="C6" s="14">
        <v>26412.523719896391</v>
      </c>
      <c r="D6" s="14">
        <v>33174.364152434282</v>
      </c>
      <c r="E6" s="14">
        <v>38760.583400532174</v>
      </c>
      <c r="F6" s="14">
        <v>39472.757798333289</v>
      </c>
      <c r="G6" s="14">
        <v>37069.997037820394</v>
      </c>
      <c r="H6" s="14">
        <v>42378.95457946416</v>
      </c>
      <c r="I6" s="14">
        <v>43879.364492683904</v>
      </c>
      <c r="J6" s="14">
        <v>48814.80102429603</v>
      </c>
      <c r="K6" s="14">
        <v>48700.637624430878</v>
      </c>
      <c r="L6" s="14">
        <v>49574.112624165835</v>
      </c>
    </row>
    <row r="7" spans="1:12" ht="17.149999999999999" customHeight="1" x14ac:dyDescent="0.35">
      <c r="A7" s="18" t="s">
        <v>31</v>
      </c>
      <c r="B7" s="20">
        <v>81053.41629086317</v>
      </c>
      <c r="C7" s="20">
        <v>79176.539518528007</v>
      </c>
      <c r="D7" s="20">
        <v>82232.905171985985</v>
      </c>
      <c r="E7" s="20">
        <v>84315.656810194996</v>
      </c>
      <c r="F7" s="20">
        <v>92260.894314341276</v>
      </c>
      <c r="G7" s="20">
        <v>85959.932848113298</v>
      </c>
      <c r="H7" s="20">
        <v>89450.73923744919</v>
      </c>
      <c r="I7" s="20">
        <v>95808.924743414827</v>
      </c>
      <c r="J7" s="20">
        <v>97551.143799931029</v>
      </c>
      <c r="K7" s="20">
        <v>95458.272032522</v>
      </c>
      <c r="L7" s="20">
        <v>98382.684794453307</v>
      </c>
    </row>
    <row r="8" spans="1:12" ht="17.149999999999999" customHeight="1" x14ac:dyDescent="0.35">
      <c r="A8" s="3" t="s">
        <v>2</v>
      </c>
      <c r="B8" s="10">
        <v>5156.2111464899999</v>
      </c>
      <c r="C8" s="10">
        <v>6877.5754778199998</v>
      </c>
      <c r="D8" s="10">
        <v>6232.1378019200001</v>
      </c>
      <c r="E8" s="10">
        <v>6604.8619509700002</v>
      </c>
      <c r="F8" s="10">
        <v>6169.6344375599992</v>
      </c>
      <c r="G8" s="10">
        <v>4969.1831754899995</v>
      </c>
      <c r="H8" s="10">
        <v>6537.1000880800002</v>
      </c>
      <c r="I8" s="10">
        <v>4689.2566704581877</v>
      </c>
      <c r="J8" s="10">
        <v>5693.3693120667067</v>
      </c>
      <c r="K8" s="10">
        <v>4808.33662224</v>
      </c>
      <c r="L8" s="10">
        <v>5101.77627699</v>
      </c>
    </row>
    <row r="9" spans="1:12" ht="17.149999999999999" customHeight="1" x14ac:dyDescent="0.35">
      <c r="A9" s="3" t="s">
        <v>3</v>
      </c>
      <c r="B9" s="10">
        <v>8406.9532926872289</v>
      </c>
      <c r="C9" s="10">
        <v>8058.9462011822689</v>
      </c>
      <c r="D9" s="10">
        <v>8429.6678865456943</v>
      </c>
      <c r="E9" s="10">
        <v>6940.96687778259</v>
      </c>
      <c r="F9" s="10">
        <v>7676.6198606509224</v>
      </c>
      <c r="G9" s="10">
        <v>6850.9457277970278</v>
      </c>
      <c r="H9" s="10">
        <v>10341.174581047988</v>
      </c>
      <c r="I9" s="10">
        <v>8925.942009451901</v>
      </c>
      <c r="J9" s="10">
        <v>10017.055976662457</v>
      </c>
      <c r="K9" s="10">
        <v>9880.6581753338669</v>
      </c>
      <c r="L9" s="10">
        <v>9580.0976446319182</v>
      </c>
    </row>
    <row r="10" spans="1:12" ht="17.149999999999999" customHeight="1" x14ac:dyDescent="0.35">
      <c r="A10" s="3" t="s">
        <v>4</v>
      </c>
      <c r="B10" s="10">
        <v>1097.9435967899999</v>
      </c>
      <c r="C10" s="10">
        <v>1566.4716443900002</v>
      </c>
      <c r="D10" s="10">
        <v>1368.0435359999999</v>
      </c>
      <c r="E10" s="10">
        <v>1509.0351370999999</v>
      </c>
      <c r="F10" s="10">
        <v>1016.64559862</v>
      </c>
      <c r="G10" s="10">
        <v>1305.9278707999999</v>
      </c>
      <c r="H10" s="10">
        <v>763.88874045</v>
      </c>
      <c r="I10" s="10">
        <v>561.28092259000005</v>
      </c>
      <c r="J10" s="10">
        <v>557.12464284999999</v>
      </c>
      <c r="K10" s="10">
        <v>488.33874940999999</v>
      </c>
      <c r="L10" s="10">
        <v>543.11801696000009</v>
      </c>
    </row>
    <row r="11" spans="1:12" ht="17.149999999999999" customHeight="1" x14ac:dyDescent="0.35">
      <c r="A11" s="3" t="s">
        <v>1</v>
      </c>
      <c r="B11" s="10">
        <v>22733.34649675</v>
      </c>
      <c r="C11" s="10">
        <v>21316.913552810001</v>
      </c>
      <c r="D11" s="10">
        <v>26002.705319979999</v>
      </c>
      <c r="E11" s="10">
        <v>28861.683233069998</v>
      </c>
      <c r="F11" s="10">
        <v>34487.189892499999</v>
      </c>
      <c r="G11" s="10">
        <v>33367.576240939998</v>
      </c>
      <c r="H11" s="10">
        <v>38633.116944589994</v>
      </c>
      <c r="I11" s="10">
        <v>44821.128723150003</v>
      </c>
      <c r="J11" s="10">
        <v>54693.368836059999</v>
      </c>
      <c r="K11" s="10">
        <v>55139.718134670002</v>
      </c>
      <c r="L11" s="10">
        <v>56804.445797640001</v>
      </c>
    </row>
    <row r="12" spans="1:12" ht="17.149999999999999" customHeight="1" x14ac:dyDescent="0.35">
      <c r="A12" s="3" t="s">
        <v>29</v>
      </c>
      <c r="B12" s="10">
        <v>13182.670886309999</v>
      </c>
      <c r="C12" s="10">
        <v>12897.09628829</v>
      </c>
      <c r="D12" s="10">
        <v>14497.2466549</v>
      </c>
      <c r="E12" s="10">
        <v>13398.10965208</v>
      </c>
      <c r="F12" s="10">
        <v>13513.3048327</v>
      </c>
      <c r="G12" s="10">
        <v>14925.20469373</v>
      </c>
      <c r="H12" s="10">
        <v>17167.832925172374</v>
      </c>
      <c r="I12" s="10">
        <v>15890.812223122297</v>
      </c>
      <c r="J12" s="10">
        <v>16716.457427753099</v>
      </c>
      <c r="K12" s="10">
        <v>15048.24860041254</v>
      </c>
      <c r="L12" s="10">
        <v>14118.267853316775</v>
      </c>
    </row>
    <row r="13" spans="1:12" ht="17.149999999999999" customHeight="1" x14ac:dyDescent="0.35">
      <c r="A13" s="3" t="s">
        <v>30</v>
      </c>
      <c r="B13" s="10">
        <v>3969.7797063499997</v>
      </c>
      <c r="C13" s="10">
        <v>3804.9699457199999</v>
      </c>
      <c r="D13" s="10">
        <v>2897.4427911900002</v>
      </c>
      <c r="E13" s="10">
        <v>3461.7376483100002</v>
      </c>
      <c r="F13" s="10">
        <v>2918.74644919</v>
      </c>
      <c r="G13" s="10">
        <v>2993.9832804160001</v>
      </c>
      <c r="H13" s="10">
        <v>3302.1207610700003</v>
      </c>
      <c r="I13" s="10">
        <v>4050.8693184300005</v>
      </c>
      <c r="J13" s="10">
        <v>3458.3767558100008</v>
      </c>
      <c r="K13" s="10">
        <v>3055.9298367599999</v>
      </c>
      <c r="L13" s="10">
        <v>2779.4284509700001</v>
      </c>
    </row>
    <row r="14" spans="1:12" ht="17.149999999999999" customHeight="1" x14ac:dyDescent="0.35">
      <c r="A14" s="3" t="s">
        <v>5</v>
      </c>
      <c r="B14" s="10">
        <v>12372.308532859897</v>
      </c>
      <c r="C14" s="10">
        <v>10267.339081400074</v>
      </c>
      <c r="D14" s="10">
        <v>10575.618780810037</v>
      </c>
      <c r="E14" s="10">
        <v>10912.501384559844</v>
      </c>
      <c r="F14" s="10">
        <v>11568.368148770533</v>
      </c>
      <c r="G14" s="10">
        <v>13393.923123917484</v>
      </c>
      <c r="H14" s="10">
        <v>16386.462976783805</v>
      </c>
      <c r="I14" s="10">
        <v>19136.320162969409</v>
      </c>
      <c r="J14" s="10">
        <v>32424.367662879813</v>
      </c>
      <c r="K14" s="10">
        <v>29953.514426322421</v>
      </c>
      <c r="L14" s="10">
        <v>29106.939780788787</v>
      </c>
    </row>
    <row r="15" spans="1:12" ht="17.149999999999999" customHeight="1" thickBot="1" x14ac:dyDescent="0.4">
      <c r="A15" s="6" t="s">
        <v>6</v>
      </c>
      <c r="B15" s="11">
        <v>357513.52997225535</v>
      </c>
      <c r="C15" s="11">
        <v>350817.58312995831</v>
      </c>
      <c r="D15" s="11">
        <v>381555.62921093369</v>
      </c>
      <c r="E15" s="11">
        <v>395565.76376829983</v>
      </c>
      <c r="F15" s="11">
        <v>403596.07684131805</v>
      </c>
      <c r="G15" s="11">
        <v>353612.03624619701</v>
      </c>
      <c r="H15" s="11">
        <v>380323.6537950022</v>
      </c>
      <c r="I15" s="11">
        <v>404112.78022329888</v>
      </c>
      <c r="J15" s="11">
        <v>447206.5532402416</v>
      </c>
      <c r="K15" s="11">
        <v>444876.6787244188</v>
      </c>
      <c r="L15" s="11">
        <v>450685.6769889266</v>
      </c>
    </row>
    <row r="16" spans="1:12" ht="17.149999999999999" customHeight="1" x14ac:dyDescent="0.35">
      <c r="A16" s="13" t="s">
        <v>7</v>
      </c>
      <c r="B16" s="9">
        <v>41723.40742743919</v>
      </c>
      <c r="C16" s="9">
        <v>40447.138992894921</v>
      </c>
      <c r="D16" s="9">
        <v>40072.832809704101</v>
      </c>
      <c r="E16" s="9">
        <v>38752.106794361396</v>
      </c>
      <c r="F16" s="9">
        <v>40824.450874518181</v>
      </c>
      <c r="G16" s="9">
        <v>39100.238823238033</v>
      </c>
      <c r="H16" s="9">
        <v>47329.530074192277</v>
      </c>
      <c r="I16" s="9">
        <v>48035.559107072608</v>
      </c>
      <c r="J16" s="9">
        <v>49085.513490934725</v>
      </c>
      <c r="K16" s="9">
        <v>49753.647247508881</v>
      </c>
      <c r="L16" s="9">
        <v>49414.219462439301</v>
      </c>
    </row>
    <row r="17" spans="1:12" ht="17.149999999999999" customHeight="1" x14ac:dyDescent="0.35">
      <c r="A17" s="3" t="s">
        <v>8</v>
      </c>
      <c r="B17" s="10">
        <v>169707.638487333</v>
      </c>
      <c r="C17" s="10">
        <v>171354.51546715052</v>
      </c>
      <c r="D17" s="10">
        <v>186317.98501819352</v>
      </c>
      <c r="E17" s="10">
        <v>196911.80236993861</v>
      </c>
      <c r="F17" s="10">
        <v>188489.8450143899</v>
      </c>
      <c r="G17" s="10">
        <v>151473.7891683249</v>
      </c>
      <c r="H17" s="10">
        <v>156137.54781814877</v>
      </c>
      <c r="I17" s="10">
        <v>164474.1455807962</v>
      </c>
      <c r="J17" s="10">
        <v>187435.6846119173</v>
      </c>
      <c r="K17" s="10">
        <v>189089.91766519687</v>
      </c>
      <c r="L17" s="10">
        <v>189343.57563821212</v>
      </c>
    </row>
    <row r="18" spans="1:12" ht="17.149999999999999" customHeight="1" x14ac:dyDescent="0.35">
      <c r="A18" s="3" t="s">
        <v>9</v>
      </c>
      <c r="B18" s="10">
        <v>17824.774346239104</v>
      </c>
      <c r="C18" s="10">
        <v>16370.339538790457</v>
      </c>
      <c r="D18" s="10">
        <v>23747.696049900263</v>
      </c>
      <c r="E18" s="10">
        <v>26502.493483515078</v>
      </c>
      <c r="F18" s="10">
        <v>31083.663534354739</v>
      </c>
      <c r="G18" s="10">
        <v>30144.599345603743</v>
      </c>
      <c r="H18" s="10">
        <v>34915.875992248388</v>
      </c>
      <c r="I18" s="10">
        <v>40801.137931302386</v>
      </c>
      <c r="J18" s="10">
        <v>50658.44250808467</v>
      </c>
      <c r="K18" s="10">
        <v>50946.668061969642</v>
      </c>
      <c r="L18" s="10">
        <v>52608.825804931228</v>
      </c>
    </row>
    <row r="19" spans="1:12" ht="17.149999999999999" customHeight="1" thickBot="1" x14ac:dyDescent="0.4">
      <c r="A19" s="3" t="s">
        <v>10</v>
      </c>
      <c r="B19" s="10">
        <v>44166.790104901273</v>
      </c>
      <c r="C19" s="10">
        <v>45368.451628270006</v>
      </c>
      <c r="D19" s="10">
        <v>47525.501654510095</v>
      </c>
      <c r="E19" s="10">
        <v>48743.793292563234</v>
      </c>
      <c r="F19" s="10">
        <v>47383.673134687822</v>
      </c>
      <c r="G19" s="10">
        <v>43706.031465950946</v>
      </c>
      <c r="H19" s="10">
        <v>48102.094625860103</v>
      </c>
      <c r="I19" s="10">
        <v>52946.015220557165</v>
      </c>
      <c r="J19" s="10">
        <v>56997.811302043439</v>
      </c>
      <c r="K19" s="10">
        <v>55522.649644185964</v>
      </c>
      <c r="L19" s="10">
        <v>55653.606856889906</v>
      </c>
    </row>
    <row r="20" spans="1:12" ht="15" thickBot="1" x14ac:dyDescent="0.4">
      <c r="A20" s="7" t="s">
        <v>11</v>
      </c>
      <c r="B20" s="12">
        <v>273422.61036591255</v>
      </c>
      <c r="C20" s="12">
        <v>273540.44562710589</v>
      </c>
      <c r="D20" s="12">
        <v>297664.01553230797</v>
      </c>
      <c r="E20" s="12">
        <v>310910.1959403783</v>
      </c>
      <c r="F20" s="12">
        <v>307781.63255795062</v>
      </c>
      <c r="G20" s="12">
        <v>264424.65880311764</v>
      </c>
      <c r="H20" s="12">
        <v>286485.04851044953</v>
      </c>
      <c r="I20" s="12">
        <v>306256.85783972836</v>
      </c>
      <c r="J20" s="12">
        <v>344177.45191298012</v>
      </c>
      <c r="K20" s="12">
        <v>345312.88261886133</v>
      </c>
      <c r="L20" s="12">
        <v>347020.22776247258</v>
      </c>
    </row>
    <row r="21" spans="1:12" ht="15" thickBot="1" x14ac:dyDescent="0.4">
      <c r="A21" s="6" t="s">
        <v>12</v>
      </c>
      <c r="B21" s="11">
        <v>84090.919606332842</v>
      </c>
      <c r="C21" s="11">
        <v>77277.137502852391</v>
      </c>
      <c r="D21" s="11">
        <v>83891.613678665643</v>
      </c>
      <c r="E21" s="11">
        <v>84655.567827911538</v>
      </c>
      <c r="F21" s="11">
        <v>95814.444283367426</v>
      </c>
      <c r="G21" s="11">
        <v>89187.3774430794</v>
      </c>
      <c r="H21" s="11">
        <v>93838.605284552745</v>
      </c>
      <c r="I21" s="11">
        <v>97855.92238357068</v>
      </c>
      <c r="J21" s="11">
        <v>103029.10132726163</v>
      </c>
      <c r="K21" s="11">
        <v>99563.796105557718</v>
      </c>
      <c r="L21" s="11">
        <v>103665.44922645406</v>
      </c>
    </row>
    <row r="22" spans="1:12" x14ac:dyDescent="0.35">
      <c r="A22" s="8" t="s">
        <v>13</v>
      </c>
      <c r="B22" s="5"/>
      <c r="C22" s="5"/>
      <c r="D22" s="5"/>
      <c r="E22" s="5"/>
      <c r="F22" s="5"/>
      <c r="G22" s="5"/>
    </row>
    <row r="24" spans="1:12" x14ac:dyDescent="0.35"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</row>
    <row r="25" spans="1:12" x14ac:dyDescent="0.35">
      <c r="B25" s="21"/>
      <c r="C25" s="21"/>
      <c r="D25" s="21"/>
      <c r="E25" s="21"/>
      <c r="F25" s="21"/>
      <c r="G25" s="21"/>
      <c r="H25" s="21"/>
      <c r="I25" s="21"/>
      <c r="J25" s="21"/>
      <c r="K25" s="21"/>
      <c r="L25" s="21"/>
    </row>
    <row r="26" spans="1:12" x14ac:dyDescent="0.35"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L26"/>
  <sheetViews>
    <sheetView showGridLines="0" zoomScaleNormal="100" workbookViewId="0"/>
  </sheetViews>
  <sheetFormatPr defaultRowHeight="14.5" x14ac:dyDescent="0.35"/>
  <cols>
    <col min="1" max="1" width="43.26953125" bestFit="1" customWidth="1"/>
    <col min="2" max="4" width="11.1796875" bestFit="1" customWidth="1"/>
    <col min="5" max="5" width="11.26953125" bestFit="1" customWidth="1"/>
    <col min="6" max="6" width="11.1796875" bestFit="1" customWidth="1"/>
    <col min="7" max="9" width="11.26953125" bestFit="1" customWidth="1"/>
    <col min="10" max="12" width="14.1796875" customWidth="1"/>
  </cols>
  <sheetData>
    <row r="1" spans="1:12" ht="17.149999999999999" customHeight="1" thickBot="1" x14ac:dyDescent="0.4">
      <c r="A1" s="1"/>
      <c r="B1" s="4" t="str">
        <f>+Vita!B1</f>
        <v>2017-12-31</v>
      </c>
      <c r="C1" s="4" t="str">
        <f>+Vita!C1</f>
        <v>2018-12-31</v>
      </c>
      <c r="D1" s="4" t="str">
        <f>+Vita!D1</f>
        <v>2019-12-31</v>
      </c>
      <c r="E1" s="4" t="str">
        <f>+Vita!E1</f>
        <v>2020-12-31</v>
      </c>
      <c r="F1" s="4" t="str">
        <f>+Vita!F1</f>
        <v>2021-12-31</v>
      </c>
      <c r="G1" s="4" t="str">
        <f>+Vita!G1</f>
        <v>2022-12-31</v>
      </c>
      <c r="H1" s="4" t="str">
        <f>+Vita!H1</f>
        <v>2023-12-31</v>
      </c>
      <c r="I1" s="4" t="str">
        <f>+Vita!I1</f>
        <v>2024-12-31</v>
      </c>
      <c r="J1" s="4" t="str">
        <f>+Vita!J1</f>
        <v>2025-03-31</v>
      </c>
      <c r="K1" s="4" t="str">
        <f>+Vita!K1</f>
        <v>2025-06-30</v>
      </c>
      <c r="L1" s="4" t="str">
        <f>+Vita!L1</f>
        <v>2025-09-30</v>
      </c>
    </row>
    <row r="2" spans="1:12" ht="17.149999999999999" customHeight="1" x14ac:dyDescent="0.35">
      <c r="A2" s="13" t="s">
        <v>0</v>
      </c>
      <c r="B2" s="9">
        <v>391485.30808402662</v>
      </c>
      <c r="C2" s="9">
        <v>389144.382098398</v>
      </c>
      <c r="D2" s="9">
        <v>439605.08809886687</v>
      </c>
      <c r="E2" s="9">
        <v>473716.72319700947</v>
      </c>
      <c r="F2" s="9">
        <v>465898.83213655528</v>
      </c>
      <c r="G2" s="9">
        <v>384825.46491065418</v>
      </c>
      <c r="H2" s="9">
        <v>397864.92818712222</v>
      </c>
      <c r="I2" s="9">
        <v>403647.14859013708</v>
      </c>
      <c r="J2" s="9">
        <v>381401.10556779947</v>
      </c>
      <c r="K2" s="9">
        <v>388986.11483094137</v>
      </c>
      <c r="L2" s="9">
        <v>383774.89888330916</v>
      </c>
    </row>
    <row r="3" spans="1:12" ht="17.149999999999999" customHeight="1" x14ac:dyDescent="0.35">
      <c r="A3" s="17" t="s">
        <v>14</v>
      </c>
      <c r="B3" s="19">
        <v>216988.77982855937</v>
      </c>
      <c r="C3" s="19">
        <v>207702.56819940227</v>
      </c>
      <c r="D3" s="19">
        <v>227981.89366300497</v>
      </c>
      <c r="E3" s="19">
        <v>241460.12467038917</v>
      </c>
      <c r="F3" s="19">
        <v>223439.73751112819</v>
      </c>
      <c r="G3" s="19">
        <v>167828.88178108478</v>
      </c>
      <c r="H3" s="19">
        <v>170282.77378964217</v>
      </c>
      <c r="I3" s="19">
        <v>171453.61248745309</v>
      </c>
      <c r="J3" s="19">
        <v>162003.18732340095</v>
      </c>
      <c r="K3" s="19">
        <v>163339.18264604252</v>
      </c>
      <c r="L3" s="19">
        <v>160597.24016269358</v>
      </c>
    </row>
    <row r="4" spans="1:12" ht="17.149999999999999" customHeight="1" x14ac:dyDescent="0.35">
      <c r="A4" s="15" t="s">
        <v>15</v>
      </c>
      <c r="B4" s="14">
        <v>29615.653264692486</v>
      </c>
      <c r="C4" s="14">
        <v>34472.982971542369</v>
      </c>
      <c r="D4" s="14">
        <v>44658.386309238573</v>
      </c>
      <c r="E4" s="14">
        <v>57388.162269127759</v>
      </c>
      <c r="F4" s="14">
        <v>61169.440327340548</v>
      </c>
      <c r="G4" s="14">
        <v>58286.740261323728</v>
      </c>
      <c r="H4" s="14">
        <v>69152.274717194407</v>
      </c>
      <c r="I4" s="14">
        <v>70114.672379223121</v>
      </c>
      <c r="J4" s="14">
        <v>66637.429986524308</v>
      </c>
      <c r="K4" s="14">
        <v>72628.372328762707</v>
      </c>
      <c r="L4" s="14">
        <v>68221.344817147605</v>
      </c>
    </row>
    <row r="5" spans="1:12" ht="17.149999999999999" customHeight="1" x14ac:dyDescent="0.35">
      <c r="A5" s="15" t="s">
        <v>16</v>
      </c>
      <c r="B5" s="14">
        <v>76699.724613695173</v>
      </c>
      <c r="C5" s="14">
        <v>76339.469161798537</v>
      </c>
      <c r="D5" s="14">
        <v>84806.648370483366</v>
      </c>
      <c r="E5" s="14">
        <v>86640.589869346091</v>
      </c>
      <c r="F5" s="14">
        <v>87180.878031598593</v>
      </c>
      <c r="G5" s="14">
        <v>72760.990007387372</v>
      </c>
      <c r="H5" s="14">
        <v>73368.337342069994</v>
      </c>
      <c r="I5" s="14">
        <v>76695.90717669102</v>
      </c>
      <c r="J5" s="14">
        <v>72875.193598731159</v>
      </c>
      <c r="K5" s="14">
        <v>75676.478504128725</v>
      </c>
      <c r="L5" s="14">
        <v>77087.321508125067</v>
      </c>
    </row>
    <row r="6" spans="1:12" ht="17.149999999999999" customHeight="1" x14ac:dyDescent="0.35">
      <c r="A6" s="15" t="s">
        <v>17</v>
      </c>
      <c r="B6" s="14">
        <v>50032.809978444187</v>
      </c>
      <c r="C6" s="14">
        <v>56978.672147961122</v>
      </c>
      <c r="D6" s="14">
        <v>66719.042389886105</v>
      </c>
      <c r="E6" s="14">
        <v>71089.425982905625</v>
      </c>
      <c r="F6" s="14">
        <v>75324.753953981548</v>
      </c>
      <c r="G6" s="14">
        <v>67193.185630985477</v>
      </c>
      <c r="H6" s="14">
        <v>68002.857107864766</v>
      </c>
      <c r="I6" s="14">
        <v>66101.4314865919</v>
      </c>
      <c r="J6" s="14">
        <v>62392.275673012395</v>
      </c>
      <c r="K6" s="14">
        <v>59390.364927235998</v>
      </c>
      <c r="L6" s="14">
        <v>59474.143415555482</v>
      </c>
    </row>
    <row r="7" spans="1:12" ht="17.149999999999999" customHeight="1" x14ac:dyDescent="0.35">
      <c r="A7" s="18" t="s">
        <v>31</v>
      </c>
      <c r="B7" s="20">
        <v>2866.4264475513501</v>
      </c>
      <c r="C7" s="20">
        <v>2949.6234899354231</v>
      </c>
      <c r="D7" s="20">
        <v>3411.1795345129462</v>
      </c>
      <c r="E7" s="20">
        <v>4152.9365454462059</v>
      </c>
      <c r="F7" s="20">
        <v>4678.6858602582697</v>
      </c>
      <c r="G7" s="20">
        <v>4626.641009699988</v>
      </c>
      <c r="H7" s="20">
        <v>3894.5310796686404</v>
      </c>
      <c r="I7" s="20">
        <v>3882.5212094670574</v>
      </c>
      <c r="J7" s="20">
        <v>3442.3571443294677</v>
      </c>
      <c r="K7" s="20">
        <v>3674.5588926514592</v>
      </c>
      <c r="L7" s="20">
        <v>3965.0912079391778</v>
      </c>
    </row>
    <row r="8" spans="1:12" ht="17.149999999999999" customHeight="1" x14ac:dyDescent="0.35">
      <c r="A8" s="3" t="s">
        <v>2</v>
      </c>
      <c r="B8" s="10">
        <v>118.84182939999999</v>
      </c>
      <c r="C8" s="10">
        <v>437.54279228000001</v>
      </c>
      <c r="D8" s="10">
        <v>484.05773362999997</v>
      </c>
      <c r="E8" s="10">
        <v>548.66986780899902</v>
      </c>
      <c r="F8" s="10">
        <v>998.04767939466251</v>
      </c>
      <c r="G8" s="10">
        <v>911.02170911316148</v>
      </c>
      <c r="H8" s="10">
        <v>928.27195946717859</v>
      </c>
      <c r="I8" s="10">
        <v>796.30503377547598</v>
      </c>
      <c r="J8" s="10">
        <v>797.68247605683177</v>
      </c>
      <c r="K8" s="10">
        <v>804.78662089391969</v>
      </c>
      <c r="L8" s="10">
        <v>765.7863413130051</v>
      </c>
    </row>
    <row r="9" spans="1:12" ht="17.149999999999999" customHeight="1" x14ac:dyDescent="0.35">
      <c r="A9" s="3" t="s">
        <v>3</v>
      </c>
      <c r="B9" s="10">
        <v>2273.3634548170357</v>
      </c>
      <c r="C9" s="10">
        <v>1696.0769885119796</v>
      </c>
      <c r="D9" s="10">
        <v>1138.3086589361988</v>
      </c>
      <c r="E9" s="10">
        <v>670.46625935808106</v>
      </c>
      <c r="F9" s="10">
        <v>611.3813787169139</v>
      </c>
      <c r="G9" s="10">
        <v>476.52893954005907</v>
      </c>
      <c r="H9" s="10">
        <v>446.55448514401098</v>
      </c>
      <c r="I9" s="10">
        <v>439.14853372083053</v>
      </c>
      <c r="J9" s="10">
        <v>457.12549186029969</v>
      </c>
      <c r="K9" s="10">
        <v>316.19354238050215</v>
      </c>
      <c r="L9" s="10">
        <v>312.62375376751231</v>
      </c>
    </row>
    <row r="10" spans="1:12" ht="17.149999999999999" customHeight="1" x14ac:dyDescent="0.35">
      <c r="A10" s="3" t="s">
        <v>4</v>
      </c>
      <c r="B10" s="10">
        <v>3146.8153621011952</v>
      </c>
      <c r="C10" s="10">
        <v>1751.7370150727681</v>
      </c>
      <c r="D10" s="10">
        <v>4682.6168416983255</v>
      </c>
      <c r="E10" s="10">
        <v>8206.7823116323107</v>
      </c>
      <c r="F10" s="10">
        <v>5090.4812851849756</v>
      </c>
      <c r="G10" s="10">
        <v>8352.6950991197646</v>
      </c>
      <c r="H10" s="10">
        <v>4086.5029592778797</v>
      </c>
      <c r="I10" s="10">
        <v>2931.1600054373525</v>
      </c>
      <c r="J10" s="10">
        <v>3390.0911547387177</v>
      </c>
      <c r="K10" s="10">
        <v>2537.9629461270406</v>
      </c>
      <c r="L10" s="10">
        <v>2586.9050559004972</v>
      </c>
    </row>
    <row r="11" spans="1:12" ht="17.149999999999999" customHeight="1" x14ac:dyDescent="0.35">
      <c r="A11" s="3" t="s">
        <v>1</v>
      </c>
      <c r="B11" s="10">
        <v>131557.85783679143</v>
      </c>
      <c r="C11" s="10">
        <v>130889.3996432704</v>
      </c>
      <c r="D11" s="10">
        <v>153209.21715276226</v>
      </c>
      <c r="E11" s="10">
        <v>167505.06800936296</v>
      </c>
      <c r="F11" s="10">
        <v>198118.73574506561</v>
      </c>
      <c r="G11" s="10">
        <v>179574.78317508</v>
      </c>
      <c r="H11" s="10">
        <v>221805.8108593201</v>
      </c>
      <c r="I11" s="10">
        <v>237345.57757192446</v>
      </c>
      <c r="J11" s="10">
        <v>222520.50919316002</v>
      </c>
      <c r="K11" s="10">
        <v>227881.61199547158</v>
      </c>
      <c r="L11" s="10">
        <v>231995.14360529001</v>
      </c>
    </row>
    <row r="12" spans="1:12" ht="17.149999999999999" customHeight="1" x14ac:dyDescent="0.35">
      <c r="A12" s="3" t="s">
        <v>29</v>
      </c>
      <c r="B12" s="10">
        <v>7066.8980306200001</v>
      </c>
      <c r="C12" s="10">
        <v>8058.0206271800007</v>
      </c>
      <c r="D12" s="10">
        <v>8626.8120053496168</v>
      </c>
      <c r="E12" s="10">
        <v>8825.1903936109702</v>
      </c>
      <c r="F12" s="10">
        <v>8628.9622087415792</v>
      </c>
      <c r="G12" s="10">
        <v>8584.8677029159408</v>
      </c>
      <c r="H12" s="10">
        <v>8694.0101191953836</v>
      </c>
      <c r="I12" s="10">
        <v>7988.6228879128794</v>
      </c>
      <c r="J12" s="10">
        <v>7871.859445148777</v>
      </c>
      <c r="K12" s="10">
        <v>7726.7835997814</v>
      </c>
      <c r="L12" s="10">
        <v>7140.4704720046384</v>
      </c>
    </row>
    <row r="13" spans="1:12" ht="17.149999999999999" customHeight="1" x14ac:dyDescent="0.35">
      <c r="A13" s="3" t="s">
        <v>30</v>
      </c>
      <c r="B13" s="10">
        <v>4558.2197898100003</v>
      </c>
      <c r="C13" s="10">
        <v>4274.845020540999</v>
      </c>
      <c r="D13" s="10">
        <v>4335.8759867999997</v>
      </c>
      <c r="E13" s="10">
        <v>4409.54039706</v>
      </c>
      <c r="F13" s="10">
        <v>7839.14640908</v>
      </c>
      <c r="G13" s="10">
        <v>7063.34915138</v>
      </c>
      <c r="H13" s="10">
        <v>7817.3095450199999</v>
      </c>
      <c r="I13" s="10">
        <v>9265.2522561099995</v>
      </c>
      <c r="J13" s="10">
        <v>11781.13737151</v>
      </c>
      <c r="K13" s="10">
        <v>9551.4808474900001</v>
      </c>
      <c r="L13" s="10">
        <v>9717.8120285000005</v>
      </c>
    </row>
    <row r="14" spans="1:12" ht="17.149999999999999" customHeight="1" x14ac:dyDescent="0.35">
      <c r="A14" s="3" t="s">
        <v>5</v>
      </c>
      <c r="B14" s="10">
        <v>3949.3387448928552</v>
      </c>
      <c r="C14" s="10">
        <v>4073.4566949268337</v>
      </c>
      <c r="D14" s="10">
        <v>3681.366293807514</v>
      </c>
      <c r="E14" s="10">
        <v>4212.3274474582868</v>
      </c>
      <c r="F14" s="10">
        <v>4862.5100782281952</v>
      </c>
      <c r="G14" s="10">
        <v>3920.1951080864528</v>
      </c>
      <c r="H14" s="10">
        <v>3582.7012529589701</v>
      </c>
      <c r="I14" s="10">
        <v>3694.5724213260692</v>
      </c>
      <c r="J14" s="10">
        <v>3728.2378769529751</v>
      </c>
      <c r="K14" s="10">
        <v>3471.7228534854949</v>
      </c>
      <c r="L14" s="10">
        <v>4002.6265649676789</v>
      </c>
    </row>
    <row r="15" spans="1:12" ht="17.149999999999999" customHeight="1" thickBot="1" x14ac:dyDescent="0.4">
      <c r="A15" s="6" t="s">
        <v>6</v>
      </c>
      <c r="B15" s="11">
        <v>544156.64313245914</v>
      </c>
      <c r="C15" s="11">
        <v>540325.46088018094</v>
      </c>
      <c r="D15" s="11">
        <v>615763.34277185076</v>
      </c>
      <c r="E15" s="11">
        <v>668094.76788330113</v>
      </c>
      <c r="F15" s="11">
        <v>692048.09692096722</v>
      </c>
      <c r="G15" s="11">
        <v>593708.90579588956</v>
      </c>
      <c r="H15" s="11">
        <v>645226.08936750575</v>
      </c>
      <c r="I15" s="11">
        <v>666107.78730034409</v>
      </c>
      <c r="J15" s="11">
        <v>631947.74857722712</v>
      </c>
      <c r="K15" s="11">
        <v>641276.65723657131</v>
      </c>
      <c r="L15" s="11">
        <v>640296.26670505246</v>
      </c>
    </row>
    <row r="16" spans="1:12" ht="17.149999999999999" customHeight="1" x14ac:dyDescent="0.35">
      <c r="A16" s="13" t="s">
        <v>7</v>
      </c>
      <c r="B16" s="9">
        <v>5.38350038447442</v>
      </c>
      <c r="C16" s="9">
        <v>5.5175164050019898</v>
      </c>
      <c r="D16" s="9">
        <v>5.7840572784101498</v>
      </c>
      <c r="E16" s="9">
        <v>5.1987008951063203</v>
      </c>
      <c r="F16" s="9">
        <v>4.7922339615682006</v>
      </c>
      <c r="G16" s="9">
        <v>2.8890648068345661</v>
      </c>
      <c r="H16" s="9">
        <v>2.4673093408859801</v>
      </c>
      <c r="I16" s="9">
        <v>22.355795414287659</v>
      </c>
      <c r="J16" s="9">
        <v>19.83861294752186</v>
      </c>
      <c r="K16" s="9">
        <v>19.391674926561858</v>
      </c>
      <c r="L16" s="9">
        <v>18.291527258938569</v>
      </c>
    </row>
    <row r="17" spans="1:12" ht="17.149999999999999" customHeight="1" x14ac:dyDescent="0.35">
      <c r="A17" s="3" t="s">
        <v>8</v>
      </c>
      <c r="B17" s="10">
        <v>369046.58220929961</v>
      </c>
      <c r="C17" s="10">
        <v>370898.44199386705</v>
      </c>
      <c r="D17" s="10">
        <v>413679.75432290533</v>
      </c>
      <c r="E17" s="10">
        <v>446495.85907984653</v>
      </c>
      <c r="F17" s="10">
        <v>439369.71669066319</v>
      </c>
      <c r="G17" s="10">
        <v>360047.41798568127</v>
      </c>
      <c r="H17" s="10">
        <v>365595.19293474732</v>
      </c>
      <c r="I17" s="10">
        <v>368030.85323402367</v>
      </c>
      <c r="J17" s="10">
        <v>348949.71688260371</v>
      </c>
      <c r="K17" s="10">
        <v>354504.23550605279</v>
      </c>
      <c r="L17" s="10">
        <v>350626.26398762892</v>
      </c>
    </row>
    <row r="18" spans="1:12" ht="17.149999999999999" customHeight="1" x14ac:dyDescent="0.35">
      <c r="A18" s="3" t="s">
        <v>9</v>
      </c>
      <c r="B18" s="10">
        <v>128313.7219638838</v>
      </c>
      <c r="C18" s="10">
        <v>127484.79508181964</v>
      </c>
      <c r="D18" s="10">
        <v>149231.19441382278</v>
      </c>
      <c r="E18" s="10">
        <v>163016.60549734297</v>
      </c>
      <c r="F18" s="10">
        <v>192398.98754674493</v>
      </c>
      <c r="G18" s="10">
        <v>174007.82885030995</v>
      </c>
      <c r="H18" s="10">
        <v>215513.59359962319</v>
      </c>
      <c r="I18" s="10">
        <v>230601.65093978267</v>
      </c>
      <c r="J18" s="10">
        <v>216971.79483542623</v>
      </c>
      <c r="K18" s="10">
        <v>221572.65301921195</v>
      </c>
      <c r="L18" s="10">
        <v>225730.72522666791</v>
      </c>
    </row>
    <row r="19" spans="1:12" ht="17.149999999999999" customHeight="1" thickBot="1" x14ac:dyDescent="0.4">
      <c r="A19" s="3" t="s">
        <v>10</v>
      </c>
      <c r="B19" s="10">
        <v>19272.352225895796</v>
      </c>
      <c r="C19" s="10">
        <v>16556.771348836133</v>
      </c>
      <c r="D19" s="10">
        <v>21199.945603473578</v>
      </c>
      <c r="E19" s="10">
        <v>25286.817392830271</v>
      </c>
      <c r="F19" s="10">
        <v>23503.015663619153</v>
      </c>
      <c r="G19" s="10">
        <v>24526.953958949307</v>
      </c>
      <c r="H19" s="10">
        <v>25359.996265906608</v>
      </c>
      <c r="I19" s="10">
        <v>26466.671056651627</v>
      </c>
      <c r="J19" s="10">
        <v>27930.447135940776</v>
      </c>
      <c r="K19" s="10">
        <v>26018.470203953213</v>
      </c>
      <c r="L19" s="10">
        <v>23899.92969179817</v>
      </c>
    </row>
    <row r="20" spans="1:12" ht="15" thickBot="1" x14ac:dyDescent="0.4">
      <c r="A20" s="7" t="s">
        <v>11</v>
      </c>
      <c r="B20" s="12">
        <v>516638.03989946371</v>
      </c>
      <c r="C20" s="12">
        <v>514945.52594092785</v>
      </c>
      <c r="D20" s="12">
        <v>584116.67839748005</v>
      </c>
      <c r="E20" s="12">
        <v>634804.48067091487</v>
      </c>
      <c r="F20" s="12">
        <v>655276.51213498879</v>
      </c>
      <c r="G20" s="12">
        <v>558585.08985974733</v>
      </c>
      <c r="H20" s="12">
        <v>606471.25010961795</v>
      </c>
      <c r="I20" s="12">
        <v>625121.53102587222</v>
      </c>
      <c r="J20" s="12">
        <v>593871.79746691824</v>
      </c>
      <c r="K20" s="12">
        <v>602114.75040414452</v>
      </c>
      <c r="L20" s="12">
        <v>600275.2104333539</v>
      </c>
    </row>
    <row r="21" spans="1:12" ht="15" thickBot="1" x14ac:dyDescent="0.4">
      <c r="A21" s="6" t="s">
        <v>12</v>
      </c>
      <c r="B21" s="11">
        <v>27518.603232415444</v>
      </c>
      <c r="C21" s="11">
        <v>25379.934938143055</v>
      </c>
      <c r="D21" s="11">
        <v>31646.664374250435</v>
      </c>
      <c r="E21" s="11">
        <v>33290.287211426192</v>
      </c>
      <c r="F21" s="11">
        <v>36771.584785778337</v>
      </c>
      <c r="G21" s="11">
        <v>35123.815936172112</v>
      </c>
      <c r="H21" s="11">
        <v>38754.839259217944</v>
      </c>
      <c r="I21" s="11">
        <v>40986.256275691914</v>
      </c>
      <c r="J21" s="11">
        <v>38075.951108609013</v>
      </c>
      <c r="K21" s="11">
        <v>39161.906830776628</v>
      </c>
      <c r="L21" s="11">
        <v>40021.05626802874</v>
      </c>
    </row>
    <row r="22" spans="1:12" x14ac:dyDescent="0.35">
      <c r="A22" s="8" t="s">
        <v>13</v>
      </c>
      <c r="B22" s="5"/>
      <c r="C22" s="5"/>
      <c r="D22" s="5"/>
      <c r="E22" s="5"/>
      <c r="F22" s="5"/>
      <c r="G22" s="5"/>
    </row>
    <row r="24" spans="1:12" x14ac:dyDescent="0.35"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</row>
    <row r="25" spans="1:12" x14ac:dyDescent="0.35">
      <c r="B25" s="21"/>
      <c r="C25" s="21"/>
      <c r="D25" s="21"/>
      <c r="E25" s="21"/>
      <c r="F25" s="21"/>
      <c r="G25" s="21"/>
      <c r="H25" s="21"/>
      <c r="I25" s="21"/>
      <c r="J25" s="21"/>
      <c r="K25" s="21"/>
      <c r="L25" s="21"/>
    </row>
    <row r="26" spans="1:12" x14ac:dyDescent="0.35"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26"/>
  <sheetViews>
    <sheetView showGridLines="0" zoomScaleNormal="100" workbookViewId="0"/>
  </sheetViews>
  <sheetFormatPr defaultRowHeight="14.5" x14ac:dyDescent="0.35"/>
  <cols>
    <col min="1" max="1" width="43.26953125" bestFit="1" customWidth="1"/>
    <col min="2" max="4" width="11.1796875" bestFit="1" customWidth="1"/>
    <col min="5" max="5" width="11.26953125" bestFit="1" customWidth="1"/>
    <col min="6" max="6" width="11.1796875" bestFit="1" customWidth="1"/>
    <col min="7" max="9" width="11.26953125" bestFit="1" customWidth="1"/>
    <col min="10" max="12" width="10.26953125" bestFit="1" customWidth="1"/>
  </cols>
  <sheetData>
    <row r="1" spans="1:12" ht="17.149999999999999" customHeight="1" thickBot="1" x14ac:dyDescent="0.4">
      <c r="A1" s="1"/>
      <c r="B1" s="4" t="s">
        <v>32</v>
      </c>
      <c r="C1" s="4" t="s">
        <v>33</v>
      </c>
      <c r="D1" s="4" t="s">
        <v>34</v>
      </c>
      <c r="E1" s="4" t="s">
        <v>35</v>
      </c>
      <c r="F1" s="4" t="s">
        <v>36</v>
      </c>
      <c r="G1" s="4" t="s">
        <v>37</v>
      </c>
      <c r="H1" s="4" t="s">
        <v>38</v>
      </c>
      <c r="I1" s="4" t="s">
        <v>39</v>
      </c>
      <c r="J1" s="4" t="s">
        <v>40</v>
      </c>
      <c r="K1" s="4" t="s">
        <v>41</v>
      </c>
      <c r="L1" s="4" t="s">
        <v>42</v>
      </c>
    </row>
    <row r="2" spans="1:12" ht="17.149999999999999" customHeight="1" x14ac:dyDescent="0.35">
      <c r="A2" s="13" t="s">
        <v>0</v>
      </c>
      <c r="B2" s="9">
        <v>14687.655828943976</v>
      </c>
      <c r="C2" s="9">
        <v>14957.522288677086</v>
      </c>
      <c r="D2" s="9">
        <v>16360.769905492756</v>
      </c>
      <c r="E2" s="9">
        <v>17518.486247594086</v>
      </c>
      <c r="F2" s="9">
        <v>17939.896291805373</v>
      </c>
      <c r="G2" s="9">
        <v>16676.097168238131</v>
      </c>
      <c r="H2" s="9">
        <v>17038.893461909833</v>
      </c>
      <c r="I2" s="9">
        <v>18771.149573676848</v>
      </c>
      <c r="J2" s="9">
        <v>20373.147476262606</v>
      </c>
      <c r="K2" s="9">
        <v>20917.687205054703</v>
      </c>
      <c r="L2" s="9">
        <v>21641.834775558815</v>
      </c>
    </row>
    <row r="3" spans="1:12" ht="17.149999999999999" customHeight="1" x14ac:dyDescent="0.35">
      <c r="A3" s="17" t="s">
        <v>14</v>
      </c>
      <c r="B3" s="19">
        <v>5755.2761461794062</v>
      </c>
      <c r="C3" s="19">
        <v>6188.7593859144918</v>
      </c>
      <c r="D3" s="19">
        <v>6031.311464065675</v>
      </c>
      <c r="E3" s="19">
        <v>6232.9394278905575</v>
      </c>
      <c r="F3" s="19">
        <v>6284.1985803372718</v>
      </c>
      <c r="G3" s="19">
        <v>5830.8594554378187</v>
      </c>
      <c r="H3" s="19">
        <v>6342.5239940836818</v>
      </c>
      <c r="I3" s="19">
        <v>5477.3015150149176</v>
      </c>
      <c r="J3" s="19">
        <v>5693.939575642512</v>
      </c>
      <c r="K3" s="19">
        <v>5445.5499128466663</v>
      </c>
      <c r="L3" s="19">
        <v>5560.9555601836273</v>
      </c>
    </row>
    <row r="4" spans="1:12" ht="17.149999999999999" customHeight="1" x14ac:dyDescent="0.35">
      <c r="A4" s="15" t="s">
        <v>15</v>
      </c>
      <c r="B4" s="14">
        <v>1628.4879237636308</v>
      </c>
      <c r="C4" s="14">
        <v>2153.0172116320564</v>
      </c>
      <c r="D4" s="14">
        <v>2169.1364797957081</v>
      </c>
      <c r="E4" s="14">
        <v>2145.8460777899668</v>
      </c>
      <c r="F4" s="14">
        <v>2043.7739140352669</v>
      </c>
      <c r="G4" s="14">
        <v>2172.8706133236192</v>
      </c>
      <c r="H4" s="14">
        <v>2458.5302404911831</v>
      </c>
      <c r="I4" s="14">
        <v>3919.8812262912256</v>
      </c>
      <c r="J4" s="14">
        <v>4000.0756713157552</v>
      </c>
      <c r="K4" s="14">
        <v>4311.9956480618894</v>
      </c>
      <c r="L4" s="14">
        <v>4669.591666308509</v>
      </c>
    </row>
    <row r="5" spans="1:12" ht="17.149999999999999" customHeight="1" x14ac:dyDescent="0.35">
      <c r="A5" s="15" t="s">
        <v>16</v>
      </c>
      <c r="B5" s="14">
        <v>3576.1000838116183</v>
      </c>
      <c r="C5" s="14">
        <v>3236.9366963248335</v>
      </c>
      <c r="D5" s="14">
        <v>3843.63503055814</v>
      </c>
      <c r="E5" s="14">
        <v>4819.7309806217618</v>
      </c>
      <c r="F5" s="14">
        <v>4859.4655062285792</v>
      </c>
      <c r="G5" s="14">
        <v>4154.5464733291474</v>
      </c>
      <c r="H5" s="14">
        <v>4421.8104655691432</v>
      </c>
      <c r="I5" s="14">
        <v>5382.9484786705898</v>
      </c>
      <c r="J5" s="14">
        <v>6155.4771127489084</v>
      </c>
      <c r="K5" s="14">
        <v>6531.2986139501081</v>
      </c>
      <c r="L5" s="14">
        <v>6821.2449708917939</v>
      </c>
    </row>
    <row r="6" spans="1:12" ht="17.149999999999999" customHeight="1" x14ac:dyDescent="0.35">
      <c r="A6" s="15" t="s">
        <v>17</v>
      </c>
      <c r="B6" s="14">
        <v>1642.0366249809178</v>
      </c>
      <c r="C6" s="14">
        <v>1596.6786954133258</v>
      </c>
      <c r="D6" s="14">
        <v>2357.7542899137343</v>
      </c>
      <c r="E6" s="14">
        <v>2281.8448971374219</v>
      </c>
      <c r="F6" s="14">
        <v>2511.687198630405</v>
      </c>
      <c r="G6" s="14">
        <v>2233.7554260482384</v>
      </c>
      <c r="H6" s="14">
        <v>1607.362457445186</v>
      </c>
      <c r="I6" s="14">
        <v>1478.923779182529</v>
      </c>
      <c r="J6" s="14">
        <v>1476.6140032127555</v>
      </c>
      <c r="K6" s="14">
        <v>1516.5740713342786</v>
      </c>
      <c r="L6" s="14">
        <v>1471.5523196985891</v>
      </c>
    </row>
    <row r="7" spans="1:12" ht="17.149999999999999" customHeight="1" x14ac:dyDescent="0.35">
      <c r="A7" s="18" t="s">
        <v>31</v>
      </c>
      <c r="B7" s="20">
        <v>970.24383502228943</v>
      </c>
      <c r="C7" s="20">
        <v>801.51636410782976</v>
      </c>
      <c r="D7" s="20">
        <v>1002.1008746599999</v>
      </c>
      <c r="E7" s="20">
        <v>1136.9848407283566</v>
      </c>
      <c r="F7" s="20">
        <v>1136.3485931092141</v>
      </c>
      <c r="G7" s="20">
        <v>1198.5485028747</v>
      </c>
      <c r="H7" s="20">
        <v>1264.1535159376001</v>
      </c>
      <c r="I7" s="20">
        <v>1522.2012403645019</v>
      </c>
      <c r="J7" s="20">
        <v>1531.6448017774001</v>
      </c>
      <c r="K7" s="20">
        <v>1571.4050027484998</v>
      </c>
      <c r="L7" s="20">
        <v>1599.2980247967998</v>
      </c>
    </row>
    <row r="8" spans="1:12" ht="17.149999999999999" customHeight="1" x14ac:dyDescent="0.35">
      <c r="A8" s="3" t="s">
        <v>2</v>
      </c>
      <c r="B8" s="10">
        <v>53.718089769999999</v>
      </c>
      <c r="C8" s="10">
        <v>59.321617959999998</v>
      </c>
      <c r="D8" s="10">
        <v>81.028667330000005</v>
      </c>
      <c r="E8" s="10">
        <v>69.599332369999999</v>
      </c>
      <c r="F8" s="10">
        <v>58.059396419999999</v>
      </c>
      <c r="G8" s="10">
        <v>88.262829480000008</v>
      </c>
      <c r="H8" s="10">
        <v>114.46106469</v>
      </c>
      <c r="I8" s="10">
        <v>583.65653952999992</v>
      </c>
      <c r="J8" s="10">
        <v>586.23599017999993</v>
      </c>
      <c r="K8" s="10">
        <v>547.33349192999992</v>
      </c>
      <c r="L8" s="10">
        <v>178.07378192000002</v>
      </c>
    </row>
    <row r="9" spans="1:12" ht="17.149999999999999" customHeight="1" x14ac:dyDescent="0.35">
      <c r="A9" s="3" t="s">
        <v>3</v>
      </c>
      <c r="B9" s="10">
        <v>1497.854410174454</v>
      </c>
      <c r="C9" s="10">
        <v>1451.3980084319892</v>
      </c>
      <c r="D9" s="10">
        <v>1518.9776971048384</v>
      </c>
      <c r="E9" s="10">
        <v>2236.1984051724417</v>
      </c>
      <c r="F9" s="10">
        <v>2434.8194946452431</v>
      </c>
      <c r="G9" s="10">
        <v>2395.462183702165</v>
      </c>
      <c r="H9" s="10">
        <v>3320.987366746494</v>
      </c>
      <c r="I9" s="10">
        <v>3388.7525290219351</v>
      </c>
      <c r="J9" s="10">
        <v>3593.6845208398327</v>
      </c>
      <c r="K9" s="10">
        <v>3708.5594130902687</v>
      </c>
      <c r="L9" s="10">
        <v>3698.9027118859717</v>
      </c>
    </row>
    <row r="10" spans="1:12" ht="17.149999999999999" customHeight="1" x14ac:dyDescent="0.35">
      <c r="A10" s="3" t="s">
        <v>4</v>
      </c>
      <c r="B10" s="10">
        <v>351.1625156268293</v>
      </c>
      <c r="C10" s="10">
        <v>469.03474164146661</v>
      </c>
      <c r="D10" s="10">
        <v>306.53466289329509</v>
      </c>
      <c r="E10" s="10">
        <v>280.15741029363971</v>
      </c>
      <c r="F10" s="10">
        <v>384.33889505117423</v>
      </c>
      <c r="G10" s="10">
        <v>445.2836101740761</v>
      </c>
      <c r="H10" s="10">
        <v>443.31099110619164</v>
      </c>
      <c r="I10" s="10">
        <v>446.12979609845178</v>
      </c>
      <c r="J10" s="10">
        <v>452.5046792931501</v>
      </c>
      <c r="K10" s="10">
        <v>434.20446015047895</v>
      </c>
      <c r="L10" s="10">
        <v>414.06873794259371</v>
      </c>
    </row>
    <row r="11" spans="1:12" ht="17.149999999999999" customHeight="1" x14ac:dyDescent="0.35">
      <c r="A11" s="3" t="s">
        <v>1</v>
      </c>
      <c r="B11" s="10">
        <v>0</v>
      </c>
      <c r="C11" s="10">
        <v>0</v>
      </c>
      <c r="D11" s="10">
        <v>0</v>
      </c>
      <c r="E11" s="10">
        <v>0</v>
      </c>
      <c r="F11" s="10">
        <v>0</v>
      </c>
      <c r="G11" s="10">
        <v>0</v>
      </c>
      <c r="H11" s="10">
        <v>0</v>
      </c>
      <c r="I11" s="10">
        <v>0</v>
      </c>
      <c r="J11" s="10">
        <v>0</v>
      </c>
      <c r="K11" s="10">
        <v>0</v>
      </c>
      <c r="L11" s="10">
        <v>0</v>
      </c>
    </row>
    <row r="12" spans="1:12" ht="17.149999999999999" customHeight="1" x14ac:dyDescent="0.35">
      <c r="A12" s="3" t="s">
        <v>29</v>
      </c>
      <c r="B12" s="10">
        <v>1827.3043491129201</v>
      </c>
      <c r="C12" s="10">
        <v>1870.0132028644487</v>
      </c>
      <c r="D12" s="10">
        <v>2402.5873967001312</v>
      </c>
      <c r="E12" s="10">
        <v>2457.4041604527802</v>
      </c>
      <c r="F12" s="10">
        <v>2709.7097685127419</v>
      </c>
      <c r="G12" s="10">
        <v>3381.9111806842752</v>
      </c>
      <c r="H12" s="10">
        <v>3482.1565262034433</v>
      </c>
      <c r="I12" s="10">
        <v>3669.2198385768261</v>
      </c>
      <c r="J12" s="10">
        <v>3968.6531065411436</v>
      </c>
      <c r="K12" s="10">
        <v>3548.7261325501813</v>
      </c>
      <c r="L12" s="10">
        <v>3269.0497109989137</v>
      </c>
    </row>
    <row r="13" spans="1:12" ht="17.149999999999999" customHeight="1" x14ac:dyDescent="0.35">
      <c r="A13" s="3" t="s">
        <v>30</v>
      </c>
      <c r="B13" s="10">
        <v>829.36352290000002</v>
      </c>
      <c r="C13" s="10">
        <v>576.51596360999997</v>
      </c>
      <c r="D13" s="10">
        <v>554.75009016000001</v>
      </c>
      <c r="E13" s="10">
        <v>852.95125559999997</v>
      </c>
      <c r="F13" s="10">
        <v>972.99183284000003</v>
      </c>
      <c r="G13" s="10">
        <v>826.50089546000004</v>
      </c>
      <c r="H13" s="10">
        <v>643.39922587000001</v>
      </c>
      <c r="I13" s="10">
        <v>822.84990259000006</v>
      </c>
      <c r="J13" s="10">
        <v>835.59065430999999</v>
      </c>
      <c r="K13" s="10">
        <v>906.50968867000006</v>
      </c>
      <c r="L13" s="10">
        <v>1277.2786175699998</v>
      </c>
    </row>
    <row r="14" spans="1:12" ht="17.149999999999999" customHeight="1" x14ac:dyDescent="0.35">
      <c r="A14" s="3" t="s">
        <v>5</v>
      </c>
      <c r="B14" s="10">
        <v>491.15080173000024</v>
      </c>
      <c r="C14" s="10">
        <v>652.83086533000096</v>
      </c>
      <c r="D14" s="10">
        <v>784.01992643921403</v>
      </c>
      <c r="E14" s="10">
        <v>955.58506737006246</v>
      </c>
      <c r="F14" s="10">
        <v>1109.9153793911464</v>
      </c>
      <c r="G14" s="10">
        <v>778.44665407663706</v>
      </c>
      <c r="H14" s="10">
        <v>878.77602104489051</v>
      </c>
      <c r="I14" s="10">
        <v>957.50675491836591</v>
      </c>
      <c r="J14" s="10">
        <v>962.88658808961554</v>
      </c>
      <c r="K14" s="10">
        <v>982.93780641797639</v>
      </c>
      <c r="L14" s="10">
        <v>837.15997212929869</v>
      </c>
    </row>
    <row r="15" spans="1:12" ht="17.149999999999999" customHeight="1" thickBot="1" x14ac:dyDescent="0.4">
      <c r="A15" s="6" t="s">
        <v>6</v>
      </c>
      <c r="B15" s="11">
        <v>19738.20951825818</v>
      </c>
      <c r="C15" s="11">
        <v>20036.636688514991</v>
      </c>
      <c r="D15" s="11">
        <v>22008.668346120234</v>
      </c>
      <c r="E15" s="11">
        <v>24370.381878853012</v>
      </c>
      <c r="F15" s="11">
        <v>25609.731058665679</v>
      </c>
      <c r="G15" s="11">
        <v>24591.964521815284</v>
      </c>
      <c r="H15" s="11">
        <v>25921.984657570851</v>
      </c>
      <c r="I15" s="11">
        <v>28639.264934412426</v>
      </c>
      <c r="J15" s="11">
        <v>30772.703015516348</v>
      </c>
      <c r="K15" s="11">
        <v>31045.958197863609</v>
      </c>
      <c r="L15" s="11">
        <v>31316.368308005593</v>
      </c>
    </row>
    <row r="16" spans="1:12" ht="17.149999999999999" customHeight="1" x14ac:dyDescent="0.35">
      <c r="A16" s="13" t="s">
        <v>7</v>
      </c>
      <c r="B16" s="9">
        <v>11381.951251918656</v>
      </c>
      <c r="C16" s="9">
        <v>11230.645947772002</v>
      </c>
      <c r="D16" s="9">
        <v>11970.862011787063</v>
      </c>
      <c r="E16" s="9">
        <v>12676.444185542097</v>
      </c>
      <c r="F16" s="9">
        <v>12862.467797407868</v>
      </c>
      <c r="G16" s="9">
        <v>11814.643525713171</v>
      </c>
      <c r="H16" s="9">
        <v>12404.8603980997</v>
      </c>
      <c r="I16" s="9">
        <v>13296.323129263603</v>
      </c>
      <c r="J16" s="9">
        <v>14006.919781561342</v>
      </c>
      <c r="K16" s="9">
        <v>14061.557490405767</v>
      </c>
      <c r="L16" s="9">
        <v>14144.372352387874</v>
      </c>
    </row>
    <row r="17" spans="1:12" ht="17.149999999999999" customHeight="1" x14ac:dyDescent="0.35">
      <c r="A17" s="3" t="s">
        <v>8</v>
      </c>
      <c r="B17" s="10">
        <v>9.5086610099999991</v>
      </c>
      <c r="C17" s="10">
        <v>0</v>
      </c>
      <c r="D17" s="10">
        <v>0</v>
      </c>
      <c r="E17" s="10">
        <v>0</v>
      </c>
      <c r="F17" s="10">
        <v>0</v>
      </c>
      <c r="G17" s="10">
        <v>0</v>
      </c>
      <c r="H17" s="10">
        <v>0</v>
      </c>
      <c r="I17" s="10">
        <v>0</v>
      </c>
      <c r="J17" s="10">
        <v>0</v>
      </c>
      <c r="K17" s="10">
        <v>0</v>
      </c>
      <c r="L17" s="10">
        <v>0</v>
      </c>
    </row>
    <row r="18" spans="1:12" ht="17.149999999999999" customHeight="1" x14ac:dyDescent="0.35">
      <c r="A18" s="3" t="s">
        <v>9</v>
      </c>
      <c r="B18" s="10">
        <v>0</v>
      </c>
      <c r="C18" s="10">
        <v>0</v>
      </c>
      <c r="D18" s="10">
        <v>0</v>
      </c>
      <c r="E18" s="10">
        <v>0</v>
      </c>
      <c r="F18" s="10">
        <v>0</v>
      </c>
      <c r="G18" s="10">
        <v>0</v>
      </c>
      <c r="H18" s="10">
        <v>0</v>
      </c>
      <c r="I18" s="10">
        <v>0</v>
      </c>
      <c r="J18" s="10">
        <v>0</v>
      </c>
      <c r="K18" s="10">
        <v>0</v>
      </c>
      <c r="L18" s="10">
        <v>0</v>
      </c>
    </row>
    <row r="19" spans="1:12" ht="17.149999999999999" customHeight="1" thickBot="1" x14ac:dyDescent="0.4">
      <c r="A19" s="3" t="s">
        <v>10</v>
      </c>
      <c r="B19" s="10">
        <v>2317.9406892475836</v>
      </c>
      <c r="C19" s="10">
        <v>2644.9474836946247</v>
      </c>
      <c r="D19" s="10">
        <v>3036.0611658417674</v>
      </c>
      <c r="E19" s="10">
        <v>3488.2081850979976</v>
      </c>
      <c r="F19" s="10">
        <v>4017.3572849596003</v>
      </c>
      <c r="G19" s="10">
        <v>3969.2151119089522</v>
      </c>
      <c r="H19" s="10">
        <v>4694.3393045959019</v>
      </c>
      <c r="I19" s="10">
        <v>5384.3290819198282</v>
      </c>
      <c r="J19" s="10">
        <v>6139.1015945909148</v>
      </c>
      <c r="K19" s="10">
        <v>6231.9263123275541</v>
      </c>
      <c r="L19" s="10">
        <v>6134.9173906518026</v>
      </c>
    </row>
    <row r="20" spans="1:12" ht="15" thickBot="1" x14ac:dyDescent="0.4">
      <c r="A20" s="7" t="s">
        <v>11</v>
      </c>
      <c r="B20" s="12">
        <v>13709.40060217624</v>
      </c>
      <c r="C20" s="12">
        <v>13875.593431466626</v>
      </c>
      <c r="D20" s="12">
        <v>15006.923177628831</v>
      </c>
      <c r="E20" s="12">
        <v>16164.652370640095</v>
      </c>
      <c r="F20" s="12">
        <v>16879.825082367468</v>
      </c>
      <c r="G20" s="12">
        <v>15783.858637622123</v>
      </c>
      <c r="H20" s="12">
        <v>17099.199702695601</v>
      </c>
      <c r="I20" s="12">
        <v>18680.652211183431</v>
      </c>
      <c r="J20" s="12">
        <v>20146.021376152257</v>
      </c>
      <c r="K20" s="12">
        <v>20293.483802733321</v>
      </c>
      <c r="L20" s="12">
        <v>20279.289743039677</v>
      </c>
    </row>
    <row r="21" spans="1:12" ht="15" thickBot="1" x14ac:dyDescent="0.4">
      <c r="A21" s="6" t="s">
        <v>12</v>
      </c>
      <c r="B21" s="11">
        <v>6028.8089158673693</v>
      </c>
      <c r="C21" s="11">
        <v>6161.0432537083634</v>
      </c>
      <c r="D21" s="11">
        <v>7001.7451675114062</v>
      </c>
      <c r="E21" s="11">
        <v>8205.7295071529152</v>
      </c>
      <c r="F21" s="11">
        <v>8729.9059762982124</v>
      </c>
      <c r="G21" s="11">
        <v>8808.1058840631613</v>
      </c>
      <c r="H21" s="11">
        <v>8822.7849548852464</v>
      </c>
      <c r="I21" s="11">
        <v>9958.6127232889939</v>
      </c>
      <c r="J21" s="11">
        <v>10626.681639214097</v>
      </c>
      <c r="K21" s="11">
        <v>10752.474394650284</v>
      </c>
      <c r="L21" s="11">
        <v>11037.078562525918</v>
      </c>
    </row>
    <row r="22" spans="1:12" x14ac:dyDescent="0.35">
      <c r="A22" s="8" t="s">
        <v>13</v>
      </c>
      <c r="B22" s="5"/>
      <c r="C22" s="5"/>
      <c r="D22" s="5"/>
      <c r="E22" s="5"/>
      <c r="F22" s="5"/>
      <c r="G22" s="5"/>
    </row>
    <row r="24" spans="1:12" x14ac:dyDescent="0.35"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</row>
    <row r="25" spans="1:12" x14ac:dyDescent="0.35">
      <c r="B25" s="21"/>
      <c r="C25" s="21"/>
      <c r="D25" s="21"/>
      <c r="E25" s="21"/>
      <c r="F25" s="21"/>
      <c r="G25" s="21"/>
      <c r="H25" s="21"/>
      <c r="I25" s="21"/>
      <c r="J25" s="21"/>
      <c r="K25" s="21"/>
      <c r="L25" s="21"/>
    </row>
    <row r="26" spans="1:12" x14ac:dyDescent="0.35"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36"/>
  <sheetViews>
    <sheetView workbookViewId="0">
      <selection activeCell="D28" sqref="D28"/>
    </sheetView>
  </sheetViews>
  <sheetFormatPr defaultRowHeight="14.5" x14ac:dyDescent="0.35"/>
  <cols>
    <col min="1" max="1" width="45.26953125" customWidth="1"/>
    <col min="2" max="4" width="11.1796875" bestFit="1" customWidth="1"/>
    <col min="5" max="5" width="11.26953125" bestFit="1" customWidth="1"/>
    <col min="6" max="6" width="11.1796875" bestFit="1" customWidth="1"/>
    <col min="7" max="7" width="11.26953125" bestFit="1" customWidth="1"/>
  </cols>
  <sheetData>
    <row r="1" spans="1:7" ht="15" thickBot="1" x14ac:dyDescent="0.4">
      <c r="A1" s="1"/>
      <c r="B1" s="4">
        <v>42916</v>
      </c>
      <c r="C1" s="4">
        <v>43281</v>
      </c>
      <c r="D1" s="4">
        <v>43646</v>
      </c>
      <c r="E1" s="4">
        <v>44012</v>
      </c>
      <c r="F1" s="4">
        <v>44377</v>
      </c>
      <c r="G1" s="4">
        <v>44742</v>
      </c>
    </row>
    <row r="2" spans="1:7" x14ac:dyDescent="0.35">
      <c r="A2" s="13" t="s">
        <v>0</v>
      </c>
      <c r="B2" s="9">
        <f>+Totale!B2-Miste!B2-Vita!B2-Danni!B2</f>
        <v>-9.276845958083868E-11</v>
      </c>
      <c r="C2" s="9">
        <f>+Totale!C2-Miste!C2-Vita!C2-Danni!C2</f>
        <v>8.0035533756017685E-11</v>
      </c>
      <c r="D2" s="9">
        <f>+Totale!D2-Miste!D2-Vita!D2-Danni!D2</f>
        <v>8.1854523159563541E-11</v>
      </c>
      <c r="E2" s="9">
        <f>+Totale!E2-Miste!E2-Vita!E2-Danni!E2</f>
        <v>0</v>
      </c>
      <c r="F2" s="9">
        <f>+Totale!F2-Miste!F2-Vita!F2-Danni!F2</f>
        <v>5.8207660913467407E-11</v>
      </c>
      <c r="G2" s="9">
        <f>+Totale!G2-Miste!G2-Vita!G2-Danni!G2</f>
        <v>-5.4569682106375694E-11</v>
      </c>
    </row>
    <row r="3" spans="1:7" x14ac:dyDescent="0.35">
      <c r="A3" s="17" t="s">
        <v>14</v>
      </c>
      <c r="B3" s="19">
        <f>+Totale!B3-Miste!B3-Vita!B3-Danni!B3</f>
        <v>6.6393113229423761E-11</v>
      </c>
      <c r="C3" s="19">
        <f>+Totale!C3-Miste!C3-Vita!C3-Danni!C3</f>
        <v>5.0022208597511053E-11</v>
      </c>
      <c r="D3" s="19">
        <f>+Totale!D3-Miste!D3-Vita!D3-Danni!D3</f>
        <v>1.0913936421275139E-11</v>
      </c>
      <c r="E3" s="19">
        <f>+Totale!E3-Miste!E3-Vita!E3-Danni!E3</f>
        <v>0</v>
      </c>
      <c r="F3" s="19">
        <f>+Totale!F3-Miste!F3-Vita!F3-Danni!F3</f>
        <v>9.0949470177292824E-12</v>
      </c>
      <c r="G3" s="19">
        <f>+Totale!G3-Miste!G3-Vita!G3-Danni!G3</f>
        <v>1.7280399333685637E-11</v>
      </c>
    </row>
    <row r="4" spans="1:7" x14ac:dyDescent="0.35">
      <c r="A4" s="15" t="s">
        <v>15</v>
      </c>
      <c r="B4" s="14">
        <f>+Totale!B4-Miste!B4-Vita!B4-Danni!B4</f>
        <v>0</v>
      </c>
      <c r="C4" s="14">
        <f>+Totale!C4-Miste!C4-Vita!C4-Danni!C4</f>
        <v>4.5474735088646412E-12</v>
      </c>
      <c r="D4" s="14">
        <f>+Totale!D4-Miste!D4-Vita!D4-Danni!D4</f>
        <v>0</v>
      </c>
      <c r="E4" s="14">
        <f>+Totale!E4-Miste!E4-Vita!E4-Danni!E4</f>
        <v>2.2282620193436742E-11</v>
      </c>
      <c r="F4" s="14">
        <f>+Totale!F4-Miste!F4-Vita!F4-Danni!F4</f>
        <v>-2.7284841053187847E-12</v>
      </c>
      <c r="G4" s="14">
        <f>+Totale!G4-Miste!G4-Vita!G4-Danni!G4</f>
        <v>0</v>
      </c>
    </row>
    <row r="5" spans="1:7" x14ac:dyDescent="0.35">
      <c r="A5" s="15" t="s">
        <v>16</v>
      </c>
      <c r="B5" s="14">
        <f>+Totale!B5-Miste!B5-Vita!B5-Danni!B5</f>
        <v>1.2278178473934531E-11</v>
      </c>
      <c r="C5" s="14">
        <f>+Totale!C5-Miste!C5-Vita!C5-Danni!C5</f>
        <v>0</v>
      </c>
      <c r="D5" s="14">
        <f>+Totale!D5-Miste!D5-Vita!D5-Danni!D5</f>
        <v>-1.0913936421275139E-11</v>
      </c>
      <c r="E5" s="14">
        <f>+Totale!E5-Miste!E5-Vita!E5-Danni!E5</f>
        <v>-9.0949470177292824E-12</v>
      </c>
      <c r="F5" s="14">
        <f>+Totale!F5-Miste!F5-Vita!F5-Danni!F5</f>
        <v>1.0004441719502211E-11</v>
      </c>
      <c r="G5" s="14">
        <f>+Totale!G5-Miste!G5-Vita!G5-Danni!G5</f>
        <v>1.1823431123048067E-11</v>
      </c>
    </row>
    <row r="6" spans="1:7" x14ac:dyDescent="0.35">
      <c r="A6" s="15" t="s">
        <v>17</v>
      </c>
      <c r="B6" s="14">
        <f>+Totale!B6-Miste!B6-Vita!B6-Danni!B6</f>
        <v>1.2505552149377763E-11</v>
      </c>
      <c r="C6" s="14">
        <f>+Totale!C6-Miste!C6-Vita!C6-Danni!C6</f>
        <v>9.0949470177292824E-12</v>
      </c>
      <c r="D6" s="14">
        <f>+Totale!D6-Miste!D6-Vita!D6-Danni!D6</f>
        <v>0</v>
      </c>
      <c r="E6" s="14">
        <f>+Totale!E6-Miste!E6-Vita!E6-Danni!E6</f>
        <v>-5.4569682106375694E-12</v>
      </c>
      <c r="F6" s="14">
        <f>+Totale!F6-Miste!F6-Vita!F6-Danni!F6</f>
        <v>1.2732925824820995E-11</v>
      </c>
      <c r="G6" s="14">
        <f>+Totale!G6-Miste!G6-Vita!G6-Danni!G6</f>
        <v>4.5474735088646412E-12</v>
      </c>
    </row>
    <row r="7" spans="1:7" x14ac:dyDescent="0.35">
      <c r="A7" s="18" t="s">
        <v>31</v>
      </c>
      <c r="B7" s="20">
        <f>+Totale!B7-Miste!B7-Vita!B7-Danni!B7</f>
        <v>3.4106051316484809E-12</v>
      </c>
      <c r="C7" s="20">
        <f>+Totale!C7-Miste!C7-Vita!C7-Danni!C7</f>
        <v>3.637978807091713E-12</v>
      </c>
      <c r="D7" s="20">
        <f>+Totale!D7-Miste!D7-Vita!D7-Danni!D7</f>
        <v>1.6939338820520788E-11</v>
      </c>
      <c r="E7" s="20">
        <f>+Totale!E7-Miste!E7-Vita!E7-Danni!E7</f>
        <v>-1.0459189070388675E-11</v>
      </c>
      <c r="F7" s="20">
        <f>+Totale!F7-Miste!F7-Vita!F7-Danni!F7</f>
        <v>1.0459189070388675E-11</v>
      </c>
      <c r="G7" s="20">
        <f>+Totale!G7-Miste!G7-Vita!G7-Danni!G7</f>
        <v>7.9580786405131221E-12</v>
      </c>
    </row>
    <row r="8" spans="1:7" x14ac:dyDescent="0.35">
      <c r="A8" s="3" t="s">
        <v>2</v>
      </c>
      <c r="B8" s="10">
        <f>+Totale!B8-Miste!B8-Vita!B8-Danni!B8</f>
        <v>2.9132252166164108E-13</v>
      </c>
      <c r="C8" s="10">
        <f>+Totale!C8-Miste!C8-Vita!C8-Danni!C8</f>
        <v>-5.9685589803848416E-13</v>
      </c>
      <c r="D8" s="10">
        <f>+Totale!D8-Miste!D8-Vita!D8-Danni!D8</f>
        <v>0</v>
      </c>
      <c r="E8" s="10">
        <f>+Totale!E8-Miste!E8-Vita!E8-Danni!E8</f>
        <v>1.8474111129762605E-13</v>
      </c>
      <c r="F8" s="10">
        <f>+Totale!F8-Miste!F8-Vita!F8-Danni!F8</f>
        <v>8.9528384705772623E-13</v>
      </c>
      <c r="G8" s="10">
        <f>+Totale!G8-Miste!G8-Vita!G8-Danni!G8</f>
        <v>0</v>
      </c>
    </row>
    <row r="9" spans="1:7" x14ac:dyDescent="0.35">
      <c r="A9" s="3" t="s">
        <v>3</v>
      </c>
      <c r="B9" s="10">
        <f>+Totale!B9-Miste!B9-Vita!B9-Danni!B9</f>
        <v>0</v>
      </c>
      <c r="C9" s="10">
        <f>+Totale!C9-Miste!C9-Vita!C9-Danni!C9</f>
        <v>0</v>
      </c>
      <c r="D9" s="10">
        <f>+Totale!D9-Miste!D9-Vita!D9-Danni!D9</f>
        <v>0</v>
      </c>
      <c r="E9" s="10">
        <f>+Totale!E9-Miste!E9-Vita!E9-Danni!E9</f>
        <v>0</v>
      </c>
      <c r="F9" s="10">
        <f>+Totale!F9-Miste!F9-Vita!F9-Danni!F9</f>
        <v>0</v>
      </c>
      <c r="G9" s="10">
        <f>+Totale!G9-Miste!G9-Vita!G9-Danni!G9</f>
        <v>0</v>
      </c>
    </row>
    <row r="10" spans="1:7" x14ac:dyDescent="0.35">
      <c r="A10" s="3" t="s">
        <v>4</v>
      </c>
      <c r="B10" s="10">
        <f>+Totale!B10-Miste!B10-Vita!B10-Danni!B10</f>
        <v>0</v>
      </c>
      <c r="C10" s="10">
        <f>+Totale!C10-Miste!C10-Vita!C10-Danni!C10</f>
        <v>0</v>
      </c>
      <c r="D10" s="10">
        <f>+Totale!D10-Miste!D10-Vita!D10-Danni!D10</f>
        <v>0</v>
      </c>
      <c r="E10" s="10">
        <f>+Totale!E10-Miste!E10-Vita!E10-Danni!E10</f>
        <v>1.3642420526593924E-12</v>
      </c>
      <c r="F10" s="10">
        <f>+Totale!F10-Miste!F10-Vita!F10-Danni!F10</f>
        <v>1.0800249583553523E-12</v>
      </c>
      <c r="G10" s="10">
        <f>+Totale!G10-Miste!G10-Vita!G10-Danni!G10</f>
        <v>-2.0463630789890885E-12</v>
      </c>
    </row>
    <row r="11" spans="1:7" x14ac:dyDescent="0.35">
      <c r="A11" s="3" t="s">
        <v>1</v>
      </c>
      <c r="B11" s="10">
        <f>+Totale!B11-Miste!B11-Vita!B11-Danni!B11</f>
        <v>2.9103830456733704E-11</v>
      </c>
      <c r="C11" s="10">
        <f>+Totale!C11-Miste!C11-Vita!C11-Danni!C11</f>
        <v>1.4551915228366852E-11</v>
      </c>
      <c r="D11" s="10">
        <f>+Totale!D11-Miste!D11-Vita!D11-Danni!D11</f>
        <v>2.9103830456733704E-11</v>
      </c>
      <c r="E11" s="10">
        <f>+Totale!E11-Miste!E11-Vita!E11-Danni!E11</f>
        <v>0</v>
      </c>
      <c r="F11" s="10">
        <f>+Totale!F11-Miste!F11-Vita!F11-Danni!F11</f>
        <v>0</v>
      </c>
      <c r="G11" s="10">
        <f>+Totale!G11-Miste!G11-Vita!G11-Danni!G11</f>
        <v>0</v>
      </c>
    </row>
    <row r="12" spans="1:7" x14ac:dyDescent="0.35">
      <c r="A12" s="3" t="s">
        <v>29</v>
      </c>
      <c r="B12" s="10">
        <f>+Totale!B12-Miste!B12-Vita!B12-Danni!B12</f>
        <v>0</v>
      </c>
      <c r="C12" s="10">
        <f>+Totale!C12-Miste!C12-Vita!C12-Danni!C12</f>
        <v>0</v>
      </c>
      <c r="D12" s="10">
        <f>+Totale!D12-Miste!D12-Vita!D12-Danni!D12</f>
        <v>0</v>
      </c>
      <c r="E12" s="10">
        <f>+Totale!E12-Miste!E12-Vita!E12-Danni!E12</f>
        <v>0</v>
      </c>
      <c r="F12" s="10">
        <f>+Totale!F12-Miste!F12-Vita!F12-Danni!F12</f>
        <v>0</v>
      </c>
      <c r="G12" s="10">
        <f>+Totale!G12-Miste!G12-Vita!G12-Danni!G12</f>
        <v>0</v>
      </c>
    </row>
    <row r="13" spans="1:7" x14ac:dyDescent="0.35">
      <c r="A13" s="3" t="s">
        <v>30</v>
      </c>
      <c r="B13" s="10">
        <f>+Totale!B13-Miste!B13-Vita!B13-Danni!B13</f>
        <v>0</v>
      </c>
      <c r="C13" s="10">
        <f>+Totale!C13-Miste!C13-Vita!C13-Danni!C13</f>
        <v>0</v>
      </c>
      <c r="D13" s="10">
        <f>+Totale!D13-Miste!D13-Vita!D13-Danni!D13</f>
        <v>0</v>
      </c>
      <c r="E13" s="10">
        <f>+Totale!E13-Miste!E13-Vita!E13-Danni!E13</f>
        <v>-9.0949470177292824E-13</v>
      </c>
      <c r="F13" s="10">
        <f>+Totale!F13-Miste!F13-Vita!F13-Danni!F13</f>
        <v>1.7053025658242404E-12</v>
      </c>
      <c r="G13" s="10">
        <f>+Totale!G13-Miste!G13-Vita!G13-Danni!G13</f>
        <v>1.5916157281026244E-12</v>
      </c>
    </row>
    <row r="14" spans="1:7" x14ac:dyDescent="0.35">
      <c r="A14" s="3" t="s">
        <v>5</v>
      </c>
      <c r="B14" s="10">
        <f>+Totale!B14-Miste!B14-Vita!B14-Danni!B14</f>
        <v>1.0913936421275139E-10</v>
      </c>
      <c r="C14" s="10">
        <f>+Totale!C14-Miste!C14-Vita!C14-Danni!C14</f>
        <v>-1.7098500393331051E-10</v>
      </c>
      <c r="D14" s="10">
        <f>+Totale!D14-Miste!D14-Vita!D14-Danni!D14</f>
        <v>-1.7462298274040222E-10</v>
      </c>
      <c r="E14" s="10">
        <f>+Totale!E14-Miste!E14-Vita!E14-Danni!E14</f>
        <v>-2.9103830456733704E-11</v>
      </c>
      <c r="F14" s="10">
        <f>+Totale!F14-Miste!F14-Vita!F14-Danni!F14</f>
        <v>-9.4587448984384537E-11</v>
      </c>
      <c r="G14" s="10">
        <f>+Totale!G14-Miste!G14-Vita!G14-Danni!G14</f>
        <v>-1.2369127944111824E-10</v>
      </c>
    </row>
    <row r="15" spans="1:7" ht="15" thickBot="1" x14ac:dyDescent="0.4">
      <c r="A15" s="6" t="s">
        <v>6</v>
      </c>
      <c r="B15" s="11">
        <f>+Totale!B15-Miste!B15-Vita!B15-Danni!B15</f>
        <v>4.7293724492192268E-11</v>
      </c>
      <c r="C15" s="11">
        <f>+Totale!C15-Miste!C15-Vita!C15-Danni!C15</f>
        <v>-2.9103830456733704E-11</v>
      </c>
      <c r="D15" s="11">
        <f>+Totale!D15-Miste!D15-Vita!D15-Danni!D15</f>
        <v>-7.2759576141834259E-11</v>
      </c>
      <c r="E15" s="11">
        <f>+Totale!E15-Miste!E15-Vita!E15-Danni!E15</f>
        <v>-1.673470251262188E-10</v>
      </c>
      <c r="F15" s="11">
        <f>+Totale!F15-Miste!F15-Vita!F15-Danni!F15</f>
        <v>0</v>
      </c>
      <c r="G15" s="11">
        <f>+Totale!G15-Miste!G15-Vita!G15-Danni!G15</f>
        <v>-9.822542779147625E-11</v>
      </c>
    </row>
    <row r="16" spans="1:7" x14ac:dyDescent="0.35">
      <c r="A16" s="13" t="s">
        <v>7</v>
      </c>
      <c r="B16" s="9">
        <f>+Totale!B16-Miste!B16-Vita!B16-Danni!B16</f>
        <v>0</v>
      </c>
      <c r="C16" s="9">
        <f>+Totale!C16-Miste!C16-Vita!C16-Danni!C16</f>
        <v>0</v>
      </c>
      <c r="D16" s="9">
        <f>+Totale!D16-Miste!D16-Vita!D16-Danni!D16</f>
        <v>0</v>
      </c>
      <c r="E16" s="9">
        <f>+Totale!E16-Miste!E16-Vita!E16-Danni!E16</f>
        <v>0</v>
      </c>
      <c r="F16" s="9">
        <f>+Totale!F16-Miste!F16-Vita!F16-Danni!F16</f>
        <v>0</v>
      </c>
      <c r="G16" s="9">
        <f>+Totale!G16-Miste!G16-Vita!G16-Danni!G16</f>
        <v>0</v>
      </c>
    </row>
    <row r="17" spans="1:7" x14ac:dyDescent="0.35">
      <c r="A17" s="3" t="s">
        <v>8</v>
      </c>
      <c r="B17" s="10">
        <f>+Totale!B17-Miste!B17-Vita!B17-Danni!B17</f>
        <v>1.1565859381335031E-11</v>
      </c>
      <c r="C17" s="10">
        <f>+Totale!C17-Miste!C17-Vita!C17-Danni!C17</f>
        <v>0</v>
      </c>
      <c r="D17" s="10">
        <f>+Totale!D17-Miste!D17-Vita!D17-Danni!D17</f>
        <v>1.1641532182693481E-10</v>
      </c>
      <c r="E17" s="10">
        <f>+Totale!E17-Miste!E17-Vita!E17-Danni!E17</f>
        <v>0</v>
      </c>
      <c r="F17" s="10">
        <f>+Totale!F17-Miste!F17-Vita!F17-Danni!F17</f>
        <v>0</v>
      </c>
      <c r="G17" s="10">
        <f>+Totale!G17-Miste!G17-Vita!G17-Danni!G17</f>
        <v>0</v>
      </c>
    </row>
    <row r="18" spans="1:7" x14ac:dyDescent="0.35">
      <c r="A18" s="3" t="s">
        <v>9</v>
      </c>
      <c r="B18" s="10">
        <f>+Totale!B18-Miste!B18-Vita!B18-Danni!B18</f>
        <v>-1.4551915228366852E-11</v>
      </c>
      <c r="C18" s="10">
        <f>+Totale!C18-Miste!C18-Vita!C18-Danni!C18</f>
        <v>0</v>
      </c>
      <c r="D18" s="10">
        <f>+Totale!D18-Miste!D18-Vita!D18-Danni!D18</f>
        <v>0</v>
      </c>
      <c r="E18" s="10">
        <f>+Totale!E18-Miste!E18-Vita!E18-Danni!E18</f>
        <v>-2.9103830456733704E-11</v>
      </c>
      <c r="F18" s="10">
        <f>+Totale!F18-Miste!F18-Vita!F18-Danni!F18</f>
        <v>0</v>
      </c>
      <c r="G18" s="10">
        <f>+Totale!G18-Miste!G18-Vita!G18-Danni!G18</f>
        <v>-2.9103830456733704E-11</v>
      </c>
    </row>
    <row r="19" spans="1:7" ht="15" thickBot="1" x14ac:dyDescent="0.4">
      <c r="A19" s="3" t="s">
        <v>10</v>
      </c>
      <c r="B19" s="10">
        <f>+Totale!B19-Miste!B19-Vita!B19-Danni!B19</f>
        <v>7.0940586738288403E-11</v>
      </c>
      <c r="C19" s="10">
        <f>+Totale!C19-Miste!C19-Vita!C19-Danni!C19</f>
        <v>1.0913936421275139E-10</v>
      </c>
      <c r="D19" s="10">
        <f>+Totale!D19-Miste!D19-Vita!D19-Danni!D19</f>
        <v>-6.3664629124104977E-11</v>
      </c>
      <c r="E19" s="10">
        <f>+Totale!E19-Miste!E19-Vita!E19-Danni!E19</f>
        <v>7.8216544352471828E-11</v>
      </c>
      <c r="F19" s="10">
        <f>+Totale!F19-Miste!F19-Vita!F19-Danni!F19</f>
        <v>-1.9463186617940664E-10</v>
      </c>
      <c r="G19" s="10">
        <f>+Totale!G19-Miste!G19-Vita!G19-Danni!G19</f>
        <v>7.4578565545380116E-11</v>
      </c>
    </row>
    <row r="20" spans="1:7" ht="15" thickBot="1" x14ac:dyDescent="0.4">
      <c r="A20" s="7" t="s">
        <v>11</v>
      </c>
      <c r="B20" s="12">
        <f>+Totale!B20-Miste!B20-Vita!B20-Danni!B20</f>
        <v>2.1827872842550278E-11</v>
      </c>
      <c r="C20" s="12">
        <f>+Totale!C20-Miste!C20-Vita!C20-Danni!C20</f>
        <v>4.0017766878008842E-11</v>
      </c>
      <c r="D20" s="12">
        <f>+Totale!D20-Miste!D20-Vita!D20-Danni!D20</f>
        <v>6.3664629124104977E-11</v>
      </c>
      <c r="E20" s="12">
        <f>+Totale!E20-Miste!E20-Vita!E20-Danni!E20</f>
        <v>9.822542779147625E-11</v>
      </c>
      <c r="F20" s="12">
        <f>+Totale!F20-Miste!F20-Vita!F20-Danni!F20</f>
        <v>-1.8189894035458565E-10</v>
      </c>
      <c r="G20" s="12">
        <f>+Totale!G20-Miste!G20-Vita!G20-Danni!G20</f>
        <v>-3.092281986027956E-11</v>
      </c>
    </row>
    <row r="21" spans="1:7" ht="15" thickBot="1" x14ac:dyDescent="0.4">
      <c r="A21" s="6" t="s">
        <v>12</v>
      </c>
      <c r="B21" s="11">
        <f>+Totale!B21-Miste!B21-Vita!B21-Danni!B21</f>
        <v>0</v>
      </c>
      <c r="C21" s="11">
        <f>+Totale!C21-Miste!C21-Vita!C21-Danni!C21</f>
        <v>-1.2732925824820995E-11</v>
      </c>
      <c r="D21" s="11">
        <f>+Totale!D21-Miste!D21-Vita!D21-Danni!D21</f>
        <v>1.0913936421275139E-11</v>
      </c>
      <c r="E21" s="11">
        <f>+Totale!E21-Miste!E21-Vita!E21-Danni!E21</f>
        <v>0</v>
      </c>
      <c r="F21" s="11">
        <f>+Totale!F21-Miste!F21-Vita!F21-Danni!F21</f>
        <v>2.3646862246096134E-11</v>
      </c>
      <c r="G21" s="11">
        <f>+Totale!G21-Miste!G21-Vita!G21-Danni!G21</f>
        <v>2.0008883439004421E-11</v>
      </c>
    </row>
    <row r="22" spans="1:7" x14ac:dyDescent="0.35">
      <c r="A22" s="8" t="s">
        <v>13</v>
      </c>
    </row>
    <row r="25" spans="1:7" x14ac:dyDescent="0.35">
      <c r="A25" s="16" t="s">
        <v>6</v>
      </c>
      <c r="B25" s="2">
        <f>+Totale!B15-SUM(Totale!B2,Totale!B8:B14)</f>
        <v>0</v>
      </c>
      <c r="C25" s="2">
        <f>+Totale!C15-SUM(Totale!C2,Totale!C8:C14)</f>
        <v>0</v>
      </c>
      <c r="D25" s="2">
        <f>+Totale!D15-SUM(Totale!D2,Totale!D8:D14)</f>
        <v>0</v>
      </c>
      <c r="E25" s="2">
        <f>+Totale!E15-SUM(Totale!E2,Totale!E8:E14)</f>
        <v>0</v>
      </c>
      <c r="F25" s="2">
        <f>+Totale!F15-SUM(Totale!F2,Totale!F8:F14)</f>
        <v>0</v>
      </c>
      <c r="G25" s="2">
        <f>+Totale!G15-SUM(Totale!G2,Totale!G8:G14)</f>
        <v>0</v>
      </c>
    </row>
    <row r="26" spans="1:7" x14ac:dyDescent="0.35">
      <c r="A26" s="16" t="s">
        <v>18</v>
      </c>
      <c r="B26" s="2">
        <f>+Totale!B20-SUM(Totale!B16:B19)</f>
        <v>0</v>
      </c>
      <c r="C26" s="2">
        <f>+Totale!C20-SUM(Totale!C16:C19)</f>
        <v>0</v>
      </c>
      <c r="D26" s="2">
        <f>+Totale!D20-SUM(Totale!D16:D19)</f>
        <v>0</v>
      </c>
      <c r="E26" s="2">
        <f>+Totale!E20-SUM(Totale!E16:E19)</f>
        <v>0</v>
      </c>
      <c r="F26" s="2">
        <f>+Totale!F20-SUM(Totale!F16:F19)</f>
        <v>0</v>
      </c>
      <c r="G26" s="2">
        <f>+Totale!G20-SUM(Totale!G16:G19)</f>
        <v>0</v>
      </c>
    </row>
    <row r="27" spans="1:7" x14ac:dyDescent="0.35">
      <c r="A27" s="16" t="s">
        <v>25</v>
      </c>
      <c r="B27" s="2">
        <f>+Totale!B21-(Totale!B15-Totale!B20)</f>
        <v>-8.0453173723071814E-7</v>
      </c>
      <c r="C27" s="2">
        <f>+Totale!C21-(Totale!C15-Totale!C20)</f>
        <v>-4.4500629883259535E-6</v>
      </c>
      <c r="D27" s="2">
        <f>+Totale!D21-(Totale!D15-Totale!D20)</f>
        <v>-1.0601506801322103E-6</v>
      </c>
      <c r="E27" s="2">
        <f>+Totale!E21-(Totale!E15-Totale!E20)</f>
        <v>-2.0298612071201205E-6</v>
      </c>
      <c r="F27" s="2">
        <f>+Totale!F21-(Totale!F15-Totale!F20)</f>
        <v>-2.0017614588141441E-7</v>
      </c>
      <c r="G27" s="2">
        <f>+Totale!G21-(Totale!G15-Totale!G20)</f>
        <v>-9.9884346127510071E-8</v>
      </c>
    </row>
    <row r="28" spans="1:7" x14ac:dyDescent="0.35">
      <c r="A28" s="16" t="s">
        <v>21</v>
      </c>
      <c r="B28" s="2">
        <f>+Miste!B15-SUM(Miste!B2,Miste!B8:B14)</f>
        <v>0</v>
      </c>
      <c r="C28" s="2">
        <f>+Miste!C15-SUM(Miste!C2,Miste!C8:C14)</f>
        <v>0</v>
      </c>
      <c r="D28" s="2">
        <f>+Miste!D15-SUM(Miste!D2,Miste!D8:D14)</f>
        <v>0</v>
      </c>
      <c r="E28" s="2">
        <f>+Miste!E15-SUM(Miste!E2,Miste!E8:E14)</f>
        <v>0</v>
      </c>
      <c r="F28" s="2">
        <f>+Miste!F15-SUM(Miste!F2,Miste!F8:F14)</f>
        <v>0</v>
      </c>
      <c r="G28" s="2">
        <f>+Miste!G15-SUM(Miste!G2,Miste!G8:G14)</f>
        <v>0</v>
      </c>
    </row>
    <row r="29" spans="1:7" x14ac:dyDescent="0.35">
      <c r="A29" s="16" t="s">
        <v>22</v>
      </c>
      <c r="B29" s="2">
        <f>+Miste!B20-SUM(Miste!B16:B19)</f>
        <v>0</v>
      </c>
      <c r="C29" s="2">
        <f>+Miste!C20-SUM(Miste!C16:C19)</f>
        <v>0</v>
      </c>
      <c r="D29" s="2">
        <f>+Miste!D20-SUM(Miste!D16:D19)</f>
        <v>0</v>
      </c>
      <c r="E29" s="2">
        <f>+Miste!E20-SUM(Miste!E16:E19)</f>
        <v>0</v>
      </c>
      <c r="F29" s="2">
        <f>+Miste!F20-SUM(Miste!F16:F19)</f>
        <v>0</v>
      </c>
      <c r="G29" s="2">
        <f>+Miste!G20-SUM(Miste!G16:G19)</f>
        <v>0</v>
      </c>
    </row>
    <row r="30" spans="1:7" x14ac:dyDescent="0.35">
      <c r="A30" s="16" t="s">
        <v>26</v>
      </c>
      <c r="B30" s="2">
        <f>+Miste!B21-(Miste!B15-Miste!B20)</f>
        <v>-9.9535100162029266E-9</v>
      </c>
      <c r="C30" s="2">
        <f>+Miste!C21-(Miste!C15-Miste!C20)</f>
        <v>0</v>
      </c>
      <c r="D30" s="2">
        <f>+Miste!D21-(Miste!D15-Miste!D20)</f>
        <v>3.9915903471410275E-8</v>
      </c>
      <c r="E30" s="2">
        <f>+Miste!E21-(Miste!E15-Miste!E20)</f>
        <v>-9.9971657618880272E-9</v>
      </c>
      <c r="F30" s="2">
        <f>+Miste!F21-(Miste!F15-Miste!F20)</f>
        <v>0</v>
      </c>
      <c r="G30" s="2">
        <f>+Miste!G21-(Miste!G15-Miste!G20)</f>
        <v>0</v>
      </c>
    </row>
    <row r="31" spans="1:7" x14ac:dyDescent="0.35">
      <c r="A31" s="16" t="s">
        <v>19</v>
      </c>
      <c r="B31" s="2">
        <f>+Vita!B15-SUM(Vita!B2,Vita!B8:B14)</f>
        <v>0</v>
      </c>
      <c r="C31" s="2">
        <f>+Vita!C15-SUM(Vita!C2,Vita!C8:C14)</f>
        <v>0</v>
      </c>
      <c r="D31" s="2">
        <f>+Vita!D15-SUM(Vita!D2,Vita!D8:D14)</f>
        <v>0</v>
      </c>
      <c r="E31" s="2">
        <f>+Vita!E15-SUM(Vita!E2,Vita!E8:E14)</f>
        <v>0</v>
      </c>
      <c r="F31" s="2">
        <f>+Vita!F15-SUM(Vita!F2,Vita!F8:F14)</f>
        <v>0</v>
      </c>
      <c r="G31" s="2">
        <f>+Vita!G15-SUM(Vita!G2,Vita!G8:G14)</f>
        <v>0</v>
      </c>
    </row>
    <row r="32" spans="1:7" x14ac:dyDescent="0.35">
      <c r="A32" s="16" t="s">
        <v>20</v>
      </c>
      <c r="B32" s="2">
        <f>+Vita!B20-SUM(Vita!B16:B19)</f>
        <v>0</v>
      </c>
      <c r="C32" s="2">
        <f>+Vita!C20-SUM(Vita!C16:C19)</f>
        <v>0</v>
      </c>
      <c r="D32" s="2">
        <f>+Vita!D20-SUM(Vita!D16:D19)</f>
        <v>0</v>
      </c>
      <c r="E32" s="2">
        <f>+Vita!E20-SUM(Vita!E16:E19)</f>
        <v>0</v>
      </c>
      <c r="F32" s="2">
        <f>+Vita!F20-SUM(Vita!F16:F19)</f>
        <v>0</v>
      </c>
      <c r="G32" s="2">
        <f>+Vita!G20-SUM(Vita!G16:G19)</f>
        <v>0</v>
      </c>
    </row>
    <row r="33" spans="1:7" x14ac:dyDescent="0.35">
      <c r="A33" s="16" t="s">
        <v>27</v>
      </c>
      <c r="B33" s="2">
        <f>+Vita!B21-(Vita!B15-Vita!B20)</f>
        <v>-5.7998840929940343E-7</v>
      </c>
      <c r="C33" s="2">
        <f>+Vita!C21-(Vita!C15-Vita!C20)</f>
        <v>-1.1100310075562447E-6</v>
      </c>
      <c r="D33" s="2">
        <f>+Vita!D21-(Vita!D15-Vita!D20)</f>
        <v>-1.2027521734125912E-7</v>
      </c>
      <c r="E33" s="2">
        <f>+Vita!E21-(Vita!E15-Vita!E20)</f>
        <v>-9.6006988314911723E-7</v>
      </c>
      <c r="F33" s="2">
        <f>+Vita!F21-(Vita!F15-Vita!F20)</f>
        <v>-2.0008883439004421E-7</v>
      </c>
      <c r="G33" s="2">
        <f>+Vita!G21-(Vita!G15-Vita!G20)</f>
        <v>2.988235792145133E-8</v>
      </c>
    </row>
    <row r="34" spans="1:7" x14ac:dyDescent="0.35">
      <c r="A34" s="16" t="s">
        <v>23</v>
      </c>
      <c r="B34" s="2">
        <f>+Danni!B15-SUM(Danni!B2,Danni!B8:B14)</f>
        <v>0</v>
      </c>
      <c r="C34" s="2">
        <f>+Danni!C15-SUM(Danni!C2,Danni!C8:C14)</f>
        <v>0</v>
      </c>
      <c r="D34" s="2">
        <f>+Danni!D15-SUM(Danni!D2,Danni!D8:D14)</f>
        <v>0</v>
      </c>
      <c r="E34" s="2">
        <f>+Danni!E15-SUM(Danni!E2,Danni!E8:E14)</f>
        <v>0</v>
      </c>
      <c r="F34" s="2">
        <f>+Danni!F15-SUM(Danni!F2,Danni!F8:F14)</f>
        <v>0</v>
      </c>
      <c r="G34" s="2">
        <f>+Danni!G15-SUM(Danni!G2,Danni!G8:G14)</f>
        <v>0</v>
      </c>
    </row>
    <row r="35" spans="1:7" x14ac:dyDescent="0.35">
      <c r="A35" s="16" t="s">
        <v>24</v>
      </c>
      <c r="B35" s="2">
        <f>+Danni!B20-SUM(Danni!B16:B19)</f>
        <v>0</v>
      </c>
      <c r="C35" s="2">
        <f>+Danni!C20-SUM(Danni!C16:C19)</f>
        <v>0</v>
      </c>
      <c r="D35" s="2">
        <f>+Danni!D20-SUM(Danni!D16:D19)</f>
        <v>0</v>
      </c>
      <c r="E35" s="2">
        <f>+Danni!E20-SUM(Danni!E16:E19)</f>
        <v>0</v>
      </c>
      <c r="F35" s="2">
        <f>+Danni!F20-SUM(Danni!F16:F19)</f>
        <v>0</v>
      </c>
      <c r="G35" s="2">
        <f>+Danni!G20-SUM(Danni!G16:G19)</f>
        <v>0</v>
      </c>
    </row>
    <row r="36" spans="1:7" x14ac:dyDescent="0.35">
      <c r="A36" s="16" t="s">
        <v>28</v>
      </c>
      <c r="B36" s="2">
        <f>+Danni!B21-(Danni!B15-Danni!B20)</f>
        <v>-2.1457071852637455E-7</v>
      </c>
      <c r="C36" s="2">
        <f>+Danni!C21-(Danni!C15-Danni!C20)</f>
        <v>-3.3400010579498485E-6</v>
      </c>
      <c r="D36" s="2">
        <f>+Danni!D21-(Danni!D15-Danni!D20)</f>
        <v>-9.7999691206496209E-7</v>
      </c>
      <c r="E36" s="2">
        <f>+Danni!E21-(Danni!E15-Danni!E20)</f>
        <v>-1.0600015230011195E-6</v>
      </c>
      <c r="F36" s="2">
        <f>+Danni!F21-(Danni!F15-Danni!F20)</f>
        <v>0</v>
      </c>
      <c r="G36" s="2">
        <f>+Danni!G21-(Danni!G15-Danni!G20)</f>
        <v>-1.2999953469261527E-7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7C964FB16D83444BEC9932EED4E0B3E" ma:contentTypeVersion="3" ma:contentTypeDescription="Creare un nuovo documento." ma:contentTypeScope="" ma:versionID="cf9d8e05f9c35c856db51127cc6811fe">
  <xsd:schema xmlns:xsd="http://www.w3.org/2001/XMLSchema" xmlns:xs="http://www.w3.org/2001/XMLSchema" xmlns:p="http://schemas.microsoft.com/office/2006/metadata/properties" xmlns:ns2="21e66121-df8e-4474-beea-ddd1bf3f7766" targetNamespace="http://schemas.microsoft.com/office/2006/metadata/properties" ma:root="true" ma:fieldsID="63c456211e5e8bd344969b565c476a91" ns2:_="">
    <xsd:import namespace="21e66121-df8e-4474-beea-ddd1bf3f7766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1e66121-df8e-4474-beea-ddd1bf3f7766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7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630556C5-AE3B-4908-A126-9CBB0D747FA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1e66121-df8e-4474-beea-ddd1bf3f776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65706FB-6E15-47DF-A5A3-E57F6E31AE8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F0329D6-DAAF-4973-B1E0-C644033C77DB}">
  <ds:schemaRefs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21e66121-df8e-4474-beea-ddd1bf3f7766"/>
    <ds:schemaRef ds:uri="http://purl.org/dc/terms/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5</vt:i4>
      </vt:variant>
    </vt:vector>
  </HeadingPairs>
  <TitlesOfParts>
    <vt:vector size="5" baseType="lpstr">
      <vt:lpstr>Totale</vt:lpstr>
      <vt:lpstr>Miste</vt:lpstr>
      <vt:lpstr>Vita</vt:lpstr>
      <vt:lpstr>Danni</vt:lpstr>
      <vt:lpstr>Check</vt:lpstr>
    </vt:vector>
  </TitlesOfParts>
  <Company>Banca d'Italia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Agostino Tripodi (IVASS)</dc:creator>
  <cp:lastModifiedBy>Angelica Policella (IVASS)</cp:lastModifiedBy>
  <dcterms:created xsi:type="dcterms:W3CDTF">2022-11-18T14:21:37Z</dcterms:created>
  <dcterms:modified xsi:type="dcterms:W3CDTF">2025-12-17T15:53:56Z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0x01010087C964FB16D83444BEC9932EED4E0B3E</vt:lpwstr>
  </property>
</Properties>
</file>